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T:\AER\Network Pricing - Pricing\Annual Pricing\By year\2026-27\Consolidated stakeholder report\"/>
    </mc:Choice>
  </mc:AlternateContent>
  <xr:revisionPtr revIDLastSave="0" documentId="13_ncr:1_{3CA5916C-3664-43C3-9BDB-DBE0EC11C842}" xr6:coauthVersionLast="47" xr6:coauthVersionMax="47" xr10:uidLastSave="{00000000-0000-0000-0000-000000000000}"/>
  <bookViews>
    <workbookView xWindow="-120" yWindow="-120" windowWidth="38640" windowHeight="21840" tabRatio="845" activeTab="4" xr2:uid="{5CA87F7E-183D-450E-93E4-2B0E2AA8F53F}"/>
  </bookViews>
  <sheets>
    <sheet name="Residential price movements" sheetId="53" r:id="rId1"/>
    <sheet name="Small business price movements" sheetId="54" r:id="rId2"/>
    <sheet name="Tariff schedule" sheetId="5" r:id="rId3"/>
    <sheet name="Ancillary Network Services" sheetId="10" r:id="rId4"/>
    <sheet name="Labour Rates" sheetId="35" r:id="rId5"/>
    <sheet name="Metering" sheetId="39" r:id="rId6"/>
    <sheet name="Public Lighting" sheetId="38" r:id="rId7"/>
  </sheets>
  <definedNames>
    <definedName name="anscount" hidden="1">1</definedName>
    <definedName name="currentyear">#REF!</definedName>
    <definedName name="forecastyear">#REF!</definedName>
    <definedName name="previous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8" l="1"/>
  <c r="L3" i="5" l="1"/>
  <c r="H3" i="10"/>
  <c r="H3" i="35"/>
  <c r="H3" i="39"/>
  <c r="B1273" i="10" l="1"/>
  <c r="B13" i="10"/>
  <c r="B853" i="10"/>
  <c r="B4213" i="10"/>
  <c r="B3793" i="10"/>
  <c r="B2533" i="10"/>
  <c r="B2113" i="10"/>
  <c r="B1693" i="10"/>
  <c r="B5473" i="10"/>
  <c r="B433" i="10"/>
  <c r="B5053" i="10"/>
  <c r="B4633" i="10"/>
  <c r="B3373" i="10"/>
  <c r="B2953" i="10"/>
  <c r="B1098" i="5" l="1"/>
  <c r="B13" i="5"/>
  <c r="B1019" i="5"/>
  <c r="B408" i="5"/>
  <c r="B329" i="5"/>
  <c r="B171" i="5"/>
  <c r="B1177" i="5"/>
  <c r="B940" i="5"/>
  <c r="B782" i="5"/>
  <c r="B703" i="5"/>
  <c r="B624" i="5"/>
  <c r="B250" i="5"/>
  <c r="B92" i="5"/>
  <c r="B861" i="5"/>
  <c r="B228" i="35"/>
  <c r="B185" i="35"/>
  <c r="B400" i="35"/>
  <c r="B314" i="35"/>
  <c r="B486" i="35"/>
  <c r="B142" i="35"/>
  <c r="B13" i="35"/>
  <c r="B99" i="35"/>
  <c r="B572" i="35"/>
  <c r="B56" i="35"/>
  <c r="B529" i="35"/>
  <c r="B443" i="35"/>
  <c r="B357" i="35"/>
  <c r="B271" i="35"/>
  <c r="B2023" i="38"/>
  <c r="B2425" i="38"/>
  <c r="B4033" i="38"/>
  <c r="B4837" i="38"/>
  <c r="B5239" i="38"/>
  <c r="B817" i="38"/>
  <c r="B415" i="38"/>
  <c r="B2827" i="38"/>
  <c r="B3229" i="38"/>
  <c r="B3631" i="38"/>
  <c r="B4435" i="38"/>
  <c r="B13" i="38"/>
  <c r="B1219" i="38"/>
  <c r="B1621" i="38"/>
  <c r="B244" i="39"/>
  <c r="B211" i="39"/>
  <c r="B13" i="39"/>
  <c r="B46" i="39"/>
  <c r="B409" i="39"/>
  <c r="B343" i="39"/>
  <c r="B310" i="39"/>
  <c r="B277" i="39"/>
  <c r="B178" i="39"/>
  <c r="B145" i="39"/>
  <c r="B112" i="39"/>
  <c r="B79" i="39"/>
  <c r="B442" i="39"/>
  <c r="B376" i="39"/>
</calcChain>
</file>

<file path=xl/sharedStrings.xml><?xml version="1.0" encoding="utf-8"?>
<sst xmlns="http://schemas.openxmlformats.org/spreadsheetml/2006/main" count="22317" uniqueCount="2748">
  <si>
    <t>ALL PRICES ARE EXCLUDING GST</t>
  </si>
  <si>
    <t>End</t>
  </si>
  <si>
    <t>Ratio of customer type</t>
  </si>
  <si>
    <t>Consumption (kWh)</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</si>
  <si>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</si>
  <si>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</si>
  <si>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</si>
  <si>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</si>
  <si>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</si>
  <si>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</si>
  <si>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</si>
  <si>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</si>
  <si>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</si>
  <si>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</si>
  <si>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</si>
  <si>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</si>
  <si>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</si>
  <si>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</si>
  <si>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</si>
  <si>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</si>
  <si>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</si>
  <si>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</si>
  <si>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</si>
  <si>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</si>
  <si>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</si>
  <si>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</si>
  <si>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</si>
  <si>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</si>
  <si>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</si>
  <si>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</si>
  <si>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</si>
  <si>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</si>
  <si>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</si>
  <si>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</si>
  <si>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per year</t>
  </si>
  <si>
    <t>$dollars</t>
  </si>
  <si>
    <t/>
  </si>
  <si>
    <t>Peak</t>
  </si>
  <si>
    <t>Controlled Load</t>
  </si>
  <si>
    <t>Solar</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</si>
  <si>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</si>
  <si>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</si>
  <si>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</si>
  <si>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</si>
  <si>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</si>
  <si>
    <t>Code SA</t>
  </si>
  <si>
    <t>2026–27</t>
  </si>
  <si>
    <t>Shoulder</t>
  </si>
  <si>
    <t>Off-peak</t>
  </si>
  <si>
    <t>Residential flat</t>
  </si>
  <si>
    <t>Price movements include typical metering charge for that tariff/customer type. Price movements are exclusive of GST.</t>
  </si>
  <si>
    <t>Time-of-use charging components (peak, off-peak, shoulder, solar) differ in use and application across networks and customers/tariffs. For example, some networks have introduced low charge 'solar' periods, but these may be implemented as 'off-peak' periods for others.</t>
  </si>
  <si>
    <t>Price movements – residential</t>
  </si>
  <si>
    <t>The below data relates to network price movements for the main flat (or block) and time-of-use tariffs for residential customers. Consumption data for each calculation is provided.</t>
  </si>
  <si>
    <t>Price movements are calculated using average consumption data for that tariff only (e.g., average consumption reflects total consumption for the time-of-use tariff for each different charging component (peak, off-peak, shoulder, solar), divided by total customers for that tariff).</t>
  </si>
  <si>
    <t>The below data relates to network price movements for the main flat (or block) and time-of-use tariffs for small business customers. Consumption data for each calculation is provided.</t>
  </si>
  <si>
    <t>Flat-rate tariff</t>
  </si>
  <si>
    <t>Time-of-use tariff</t>
  </si>
  <si>
    <t>Price movements – Small business</t>
  </si>
  <si>
    <t xml:space="preserve">We note that for customers in Ergon Energy and Power and Water Corporation, these price movements will not be experienced due to the regulated retail prices in these networks. </t>
  </si>
  <si>
    <t>Endeavour Energy's peak consumption includes both high-season and low-season peak consumption.</t>
  </si>
  <si>
    <t>Price movements include typical metering charge for that tariff/customer type. Tariffs used for small business calculations may service other customers and may impact average consumption used. Price movements are exclusive of GST.</t>
  </si>
  <si>
    <t>2 year movement</t>
  </si>
  <si>
    <t>Residential ToU</t>
  </si>
  <si>
    <t>Small Business ToU</t>
  </si>
  <si>
    <t>Fixed charge</t>
  </si>
  <si>
    <t>Energy charge</t>
  </si>
  <si>
    <t>Peak energy charge</t>
  </si>
  <si>
    <t>Off-peak energy</t>
  </si>
  <si>
    <t>Peak demand</t>
  </si>
  <si>
    <t>Peak capacity - real capacity</t>
  </si>
  <si>
    <t>Peak capacity - apparent capacity</t>
  </si>
  <si>
    <t>Energy (charge)</t>
  </si>
  <si>
    <t>Energy (reward)</t>
  </si>
  <si>
    <t>Critical minimum energy</t>
  </si>
  <si>
    <t>Critical peak energy</t>
  </si>
  <si>
    <t>TUOS demand</t>
  </si>
  <si>
    <t>Historical - Shoulder energy charge</t>
  </si>
  <si>
    <t>Historical - Demand low season</t>
  </si>
  <si>
    <t>cents/day</t>
  </si>
  <si>
    <t>cents/kWh</t>
  </si>
  <si>
    <t>cents/kW/highsn</t>
  </si>
  <si>
    <t>cents/kW/day</t>
  </si>
  <si>
    <t>cents/kVA/day</t>
  </si>
  <si>
    <t>cents/kW/lowsn</t>
  </si>
  <si>
    <t>EA010</t>
  </si>
  <si>
    <t>Residential TOU</t>
  </si>
  <si>
    <t>EA025</t>
  </si>
  <si>
    <t>Residential Demand (introductory)</t>
  </si>
  <si>
    <t>EA111</t>
  </si>
  <si>
    <t>Residential Demand</t>
  </si>
  <si>
    <t>EA116</t>
  </si>
  <si>
    <t>Controlled Load 1</t>
  </si>
  <si>
    <t>EA030</t>
  </si>
  <si>
    <t>Controlled Load 2</t>
  </si>
  <si>
    <t>EA040</t>
  </si>
  <si>
    <t>Small Business flat</t>
  </si>
  <si>
    <t>EA050</t>
  </si>
  <si>
    <t>EA225</t>
  </si>
  <si>
    <t>Small Business Demand (introductory)</t>
  </si>
  <si>
    <t>EA251</t>
  </si>
  <si>
    <t>Small Business Demand</t>
  </si>
  <si>
    <t>EA256</t>
  </si>
  <si>
    <t>LV 100-160 MWh (System)</t>
  </si>
  <si>
    <t>EA302</t>
  </si>
  <si>
    <t>LV 160-750 MWh (System)</t>
  </si>
  <si>
    <t>EA305</t>
  </si>
  <si>
    <t>LV &gt;750 MWh (System)</t>
  </si>
  <si>
    <t>EA310</t>
  </si>
  <si>
    <t>LV 160-750 MWh (embedded network)</t>
  </si>
  <si>
    <t>EA314</t>
  </si>
  <si>
    <t>LV &gt;750 MWh (embedded network)</t>
  </si>
  <si>
    <t>EA315</t>
  </si>
  <si>
    <t>Small customer export tariff</t>
  </si>
  <si>
    <t>EA029</t>
  </si>
  <si>
    <t>LV storage (Import)</t>
  </si>
  <si>
    <t>EA334</t>
  </si>
  <si>
    <t>LV storage (Export)</t>
  </si>
  <si>
    <t>EA335</t>
  </si>
  <si>
    <t>HV connection (embedded network)</t>
  </si>
  <si>
    <t>EA365</t>
  </si>
  <si>
    <t>HV connection (system)</t>
  </si>
  <si>
    <t>EA370</t>
  </si>
  <si>
    <t>HV storage (Import)</t>
  </si>
  <si>
    <t>EA374</t>
  </si>
  <si>
    <t>HV storage (Export)</t>
  </si>
  <si>
    <t>EA375</t>
  </si>
  <si>
    <t>ST Connection</t>
  </si>
  <si>
    <t>EA390</t>
  </si>
  <si>
    <t>ST storage (Import)</t>
  </si>
  <si>
    <t>EA394</t>
  </si>
  <si>
    <t>ST storage (Export)</t>
  </si>
  <si>
    <t>EA395</t>
  </si>
  <si>
    <t>Public lighting</t>
  </si>
  <si>
    <t>EA401</t>
  </si>
  <si>
    <t>Constant unmetered</t>
  </si>
  <si>
    <t>EA402</t>
  </si>
  <si>
    <t>EnergyLight</t>
  </si>
  <si>
    <t>EA403</t>
  </si>
  <si>
    <t>Peak energy</t>
  </si>
  <si>
    <t>$/kW</t>
  </si>
  <si>
    <t>$/kVA/month</t>
  </si>
  <si>
    <t>Residential Single Rate</t>
  </si>
  <si>
    <t>Small Business Single Rate</t>
  </si>
  <si>
    <t>Solar soak</t>
  </si>
  <si>
    <t>Capacity</t>
  </si>
  <si>
    <t>$/year</t>
  </si>
  <si>
    <t>Small single rate</t>
  </si>
  <si>
    <t>Small residential time of use</t>
  </si>
  <si>
    <t>Small business single rate</t>
  </si>
  <si>
    <t>Small business time of use</t>
  </si>
  <si>
    <t>Metering - Residential</t>
  </si>
  <si>
    <t>Metering - General Supply</t>
  </si>
  <si>
    <t>Metering - Control Load</t>
  </si>
  <si>
    <t>Fixed</t>
  </si>
  <si>
    <t>High season peak energy</t>
  </si>
  <si>
    <t>Low season peak energy</t>
  </si>
  <si>
    <t>Solar soak energy</t>
  </si>
  <si>
    <t>1st block energy</t>
  </si>
  <si>
    <t>2nd block energy</t>
  </si>
  <si>
    <t>Controlled load energy</t>
  </si>
  <si>
    <t>High season peak demand kW</t>
  </si>
  <si>
    <t>Low season peak demand kW</t>
  </si>
  <si>
    <t>High season peak demand kVA</t>
  </si>
  <si>
    <t>Low season peak demand kVA</t>
  </si>
  <si>
    <t>High season peak energy export</t>
  </si>
  <si>
    <t>Low season peak energy export</t>
  </si>
  <si>
    <t>Off-peak energy export</t>
  </si>
  <si>
    <t>Solar soak energy 1st block export</t>
  </si>
  <si>
    <t>Solar soak energy 2nd block export</t>
  </si>
  <si>
    <t>N70,N71,N72,N73</t>
  </si>
  <si>
    <t>N90,N91,N92,N93</t>
  </si>
  <si>
    <t>N50,N54</t>
  </si>
  <si>
    <t>N61</t>
  </si>
  <si>
    <t>N95</t>
  </si>
  <si>
    <t>N62</t>
  </si>
  <si>
    <t>N63,N96,N97</t>
  </si>
  <si>
    <t>cents/kVA/highsn</t>
  </si>
  <si>
    <t>cents/kVA/lowsn</t>
  </si>
  <si>
    <t>Residential Flat</t>
  </si>
  <si>
    <t>N70</t>
  </si>
  <si>
    <t>Residential STOU</t>
  </si>
  <si>
    <t>N71</t>
  </si>
  <si>
    <t>N72</t>
  </si>
  <si>
    <t>Residential Demand Transitional</t>
  </si>
  <si>
    <t>N73</t>
  </si>
  <si>
    <t>General Supply Block</t>
  </si>
  <si>
    <t>N90</t>
  </si>
  <si>
    <t>GS STOU</t>
  </si>
  <si>
    <t>N91</t>
  </si>
  <si>
    <t>GS Demand</t>
  </si>
  <si>
    <t>N92</t>
  </si>
  <si>
    <t>GS Demand Transitional</t>
  </si>
  <si>
    <t>N93</t>
  </si>
  <si>
    <t>N50</t>
  </si>
  <si>
    <t>N54</t>
  </si>
  <si>
    <t>Prosumer</t>
  </si>
  <si>
    <t>Storage</t>
  </si>
  <si>
    <t>LV STOU Demand</t>
  </si>
  <si>
    <t>N19</t>
  </si>
  <si>
    <t>LV STOU Demand - Embedded NW</t>
  </si>
  <si>
    <t>N20</t>
  </si>
  <si>
    <t>LV STOU Transitional</t>
  </si>
  <si>
    <t>N89</t>
  </si>
  <si>
    <t>HV STOU Demand</t>
  </si>
  <si>
    <t>N29</t>
  </si>
  <si>
    <t>ST STOU Demand</t>
  </si>
  <si>
    <t>N39</t>
  </si>
  <si>
    <t>Unmetered Supply</t>
  </si>
  <si>
    <t>N99</t>
  </si>
  <si>
    <t>Streetlighting</t>
  </si>
  <si>
    <t>ENSL</t>
  </si>
  <si>
    <t>Traffic Control Signal Lights</t>
  </si>
  <si>
    <t>ENTL</t>
  </si>
  <si>
    <t>Nightwatch</t>
  </si>
  <si>
    <t>ENNW</t>
  </si>
  <si>
    <t>Metering - Prosumer</t>
  </si>
  <si>
    <t>Metering - Storage</t>
  </si>
  <si>
    <t>Metering - Off Peak+</t>
  </si>
  <si>
    <t>Metering - Res/GS LUOS  and EV Charger Trials</t>
  </si>
  <si>
    <t>SCS metering</t>
  </si>
  <si>
    <t>Connection unit</t>
  </si>
  <si>
    <t>Anytime Volume</t>
  </si>
  <si>
    <t>Volume Peak</t>
  </si>
  <si>
    <t>Volume Off-peak</t>
  </si>
  <si>
    <t>Volume Shoulder</t>
  </si>
  <si>
    <t>General Service</t>
  </si>
  <si>
    <t>Common Service</t>
  </si>
  <si>
    <t>Demand kVA</t>
  </si>
  <si>
    <t>Peak Demand kVA</t>
  </si>
  <si>
    <t>Shoulder Demand kVA</t>
  </si>
  <si>
    <t>Off-peak Demand kVA</t>
  </si>
  <si>
    <t>Demand kW</t>
  </si>
  <si>
    <t>Peak Demand kW</t>
  </si>
  <si>
    <t>Shoulder Demand kW</t>
  </si>
  <si>
    <t>Off-peak Demand kW</t>
  </si>
  <si>
    <t>Location</t>
  </si>
  <si>
    <t>CPP import charge</t>
  </si>
  <si>
    <t>CPP export charge</t>
  </si>
  <si>
    <t>CPP export reward</t>
  </si>
  <si>
    <t>Secondary class</t>
  </si>
  <si>
    <t>Combined</t>
  </si>
  <si>
    <t>$/day</t>
  </si>
  <si>
    <t>$/kWh</t>
  </si>
  <si>
    <t>$/kVA</t>
  </si>
  <si>
    <t xml:space="preserve">CPP I reward </t>
  </si>
  <si>
    <t>CPPI charge</t>
  </si>
  <si>
    <t>CPPE charge</t>
  </si>
  <si>
    <t>Vol Exp charge</t>
  </si>
  <si>
    <t>Vol Exp reward</t>
  </si>
  <si>
    <t>SACS Res</t>
  </si>
  <si>
    <t>SAC8400</t>
  </si>
  <si>
    <t>Residential ToU Energy</t>
  </si>
  <si>
    <t>SAC6900</t>
  </si>
  <si>
    <t>Residential TOU Demand&amp;Energy</t>
  </si>
  <si>
    <t>SAC3900</t>
  </si>
  <si>
    <t>Residential Flexible Load</t>
  </si>
  <si>
    <t>TBA13</t>
  </si>
  <si>
    <t>SACTBA13</t>
  </si>
  <si>
    <t>TBA11</t>
  </si>
  <si>
    <t>SACTBA11</t>
  </si>
  <si>
    <t>Small Business Flat</t>
  </si>
  <si>
    <t>SACS Bus</t>
  </si>
  <si>
    <t>SAC8500</t>
  </si>
  <si>
    <t>Small Business ToU Energy</t>
  </si>
  <si>
    <t>SAC6800</t>
  </si>
  <si>
    <t>Small Business TOU Demand&amp;Energy</t>
  </si>
  <si>
    <t>SAC3800</t>
  </si>
  <si>
    <t>Small Business Primary Load Control</t>
  </si>
  <si>
    <t>SAC5700</t>
  </si>
  <si>
    <t>Small Business Flexible Load</t>
  </si>
  <si>
    <t>TBA10</t>
  </si>
  <si>
    <t>SACTBA10</t>
  </si>
  <si>
    <t>TBA8</t>
  </si>
  <si>
    <t>SACTBA8</t>
  </si>
  <si>
    <t>Controlled Load 1 (Super Economy)</t>
  </si>
  <si>
    <t>SACS CL</t>
  </si>
  <si>
    <t>SAC9000</t>
  </si>
  <si>
    <t>Controlled Load 2 (Economy)</t>
  </si>
  <si>
    <t>SAC9100</t>
  </si>
  <si>
    <t>Unmetered</t>
  </si>
  <si>
    <t>SACS Unm</t>
  </si>
  <si>
    <t>SAC9600</t>
  </si>
  <si>
    <t>Demand Small</t>
  </si>
  <si>
    <t>SACL</t>
  </si>
  <si>
    <t>SAC8300</t>
  </si>
  <si>
    <t>Large TOU Demand&amp;Energy</t>
  </si>
  <si>
    <t>SAC7200</t>
  </si>
  <si>
    <t>Large Business Energy</t>
  </si>
  <si>
    <t>SAC6700</t>
  </si>
  <si>
    <t>Large TOU Energy</t>
  </si>
  <si>
    <t>SAC94300</t>
  </si>
  <si>
    <t>Large Business Primary Load Control</t>
  </si>
  <si>
    <t>SAC5800</t>
  </si>
  <si>
    <t>Large Business Secondary Load Control</t>
  </si>
  <si>
    <t>SACL CL</t>
  </si>
  <si>
    <t>SAC5900</t>
  </si>
  <si>
    <t>Large Dynamic Flex Storage</t>
  </si>
  <si>
    <t>SAC94000</t>
  </si>
  <si>
    <t>11kV ToU Demand</t>
  </si>
  <si>
    <t>HVL</t>
  </si>
  <si>
    <t>CAC7400</t>
  </si>
  <si>
    <t>11 kV Bus</t>
  </si>
  <si>
    <t>HVB</t>
  </si>
  <si>
    <t>CAC4000</t>
  </si>
  <si>
    <t>CAC HV Bus TOU Demand</t>
  </si>
  <si>
    <t>CAC92400</t>
  </si>
  <si>
    <t>CAC HV Line TOU Demand</t>
  </si>
  <si>
    <t>CAC92300</t>
  </si>
  <si>
    <t>CAC Dynamic Flex Storage</t>
  </si>
  <si>
    <t>HV</t>
  </si>
  <si>
    <t>CAC92000</t>
  </si>
  <si>
    <t>ICC</t>
  </si>
  <si>
    <t>Historic SAC</t>
  </si>
  <si>
    <t>Historic CAC</t>
  </si>
  <si>
    <t>Connection Unit</t>
  </si>
  <si>
    <t>Anytime volume</t>
  </si>
  <si>
    <t>Volume Peak (over 10,000)</t>
  </si>
  <si>
    <t xml:space="preserve">Volume Off-peak </t>
  </si>
  <si>
    <t>Volume Block 1</t>
  </si>
  <si>
    <t>Volume Block 2</t>
  </si>
  <si>
    <t>Capacity Charge</t>
  </si>
  <si>
    <t>Minimum Capacity Charge</t>
  </si>
  <si>
    <t>Remaining Capacity Charge</t>
  </si>
  <si>
    <t>$/unit/day</t>
  </si>
  <si>
    <t>CPPI reward</t>
  </si>
  <si>
    <t>East Residential Flat</t>
  </si>
  <si>
    <t>ERIBT1</t>
  </si>
  <si>
    <t>SACERIBT1</t>
  </si>
  <si>
    <t>West Residential Flat</t>
  </si>
  <si>
    <t>WRIBT1</t>
  </si>
  <si>
    <t>SACWRIBT1</t>
  </si>
  <si>
    <t>MtIsa Residential Flat</t>
  </si>
  <si>
    <t>MRIBT4</t>
  </si>
  <si>
    <t>SACMRIBT4</t>
  </si>
  <si>
    <t>East Residential TOU Energy</t>
  </si>
  <si>
    <t>ERTOUET1</t>
  </si>
  <si>
    <t>SACERTOUET1</t>
  </si>
  <si>
    <t>West Residential TOU Energy</t>
  </si>
  <si>
    <t>WRTOUET1</t>
  </si>
  <si>
    <t>SACWRTOUET1</t>
  </si>
  <si>
    <t>MtIsa Residential TOU Energy</t>
  </si>
  <si>
    <t>MRTOUET4</t>
  </si>
  <si>
    <t>SACMRTOUET4</t>
  </si>
  <si>
    <t>East Residential TOU Demand&amp;Energy</t>
  </si>
  <si>
    <t>ERTDEMT1</t>
  </si>
  <si>
    <t>SACERTDEMT1</t>
  </si>
  <si>
    <t>West Residential TOU Demand&amp;Energy</t>
  </si>
  <si>
    <t>WRTDEMT1</t>
  </si>
  <si>
    <t>SACWRTDEMT1</t>
  </si>
  <si>
    <t>MtIsa Residential TOU Demand&amp;Energy</t>
  </si>
  <si>
    <t>MRTDEMT4</t>
  </si>
  <si>
    <t>SACMRTDEMT4</t>
  </si>
  <si>
    <t>East Residential Flexible Load</t>
  </si>
  <si>
    <t>ETBA15T1</t>
  </si>
  <si>
    <t>SACETBA15T1</t>
  </si>
  <si>
    <t>West Residential Flexible Load</t>
  </si>
  <si>
    <t>WTBA15T1</t>
  </si>
  <si>
    <t>SACWTBA15T1</t>
  </si>
  <si>
    <t>MtIsa Residential Flexible Load</t>
  </si>
  <si>
    <t>MTBA13T4</t>
  </si>
  <si>
    <t>SACMTBA13T4</t>
  </si>
  <si>
    <t>East Residential Demand</t>
  </si>
  <si>
    <t>ETBA13T1</t>
  </si>
  <si>
    <t>SACETBA13T1</t>
  </si>
  <si>
    <t>West Residential Demand</t>
  </si>
  <si>
    <t>WTBA13T1</t>
  </si>
  <si>
    <t>SACWTBA13T1</t>
  </si>
  <si>
    <t>MtIsa Residential Demand</t>
  </si>
  <si>
    <t>MTBA11T4</t>
  </si>
  <si>
    <t>SACMTBA11T4</t>
  </si>
  <si>
    <t>East Business Flat</t>
  </si>
  <si>
    <t>EBIBT1</t>
  </si>
  <si>
    <t>SACEBIBT1</t>
  </si>
  <si>
    <t>West Business Flat</t>
  </si>
  <si>
    <t>WBIBT1</t>
  </si>
  <si>
    <t>SACWBIBT1</t>
  </si>
  <si>
    <t>MtIsa Business Flat</t>
  </si>
  <si>
    <t>MBIBT4</t>
  </si>
  <si>
    <t>SACMBIBT4</t>
  </si>
  <si>
    <t>East Small Business ToU Energy</t>
  </si>
  <si>
    <t>EBTOUET1</t>
  </si>
  <si>
    <t>SACEBTOUET1</t>
  </si>
  <si>
    <t>West Small Business ToU Energy</t>
  </si>
  <si>
    <t>WBTOUET1</t>
  </si>
  <si>
    <t>SACWBTOUET1</t>
  </si>
  <si>
    <t>MtIsa Small Business ToU Energy</t>
  </si>
  <si>
    <t>MBTOUET4</t>
  </si>
  <si>
    <t>SACMBTOUET4</t>
  </si>
  <si>
    <t>East Small Business TOU Demand&amp;Energy</t>
  </si>
  <si>
    <t>EBTDEMT1</t>
  </si>
  <si>
    <t>SACEBTDEMT1</t>
  </si>
  <si>
    <t>West Small Business TOU Demand&amp;Energy</t>
  </si>
  <si>
    <t>WBTDEMT1</t>
  </si>
  <si>
    <t>SACWBTDEMT1</t>
  </si>
  <si>
    <t>MtIsa Small Business TOU Demand&amp;Energy</t>
  </si>
  <si>
    <t>MBTDEMT4</t>
  </si>
  <si>
    <t>SACMBTDEMT4</t>
  </si>
  <si>
    <t xml:space="preserve">East Small Business Primary Load Control </t>
  </si>
  <si>
    <t>EBPLCT1</t>
  </si>
  <si>
    <t>SACEBPLCT1</t>
  </si>
  <si>
    <t xml:space="preserve">West Small Business Primary Load Control </t>
  </si>
  <si>
    <t>WBPLCT1</t>
  </si>
  <si>
    <t>SACWBPLCT1</t>
  </si>
  <si>
    <t xml:space="preserve">Mt Isa Small Business Primary Load Control </t>
  </si>
  <si>
    <t>MBPLCT4</t>
  </si>
  <si>
    <t>SACMBPLCT4</t>
  </si>
  <si>
    <t>East Small Business Flexible Load</t>
  </si>
  <si>
    <t>ETBA12T1</t>
  </si>
  <si>
    <t>SACETBA12T1</t>
  </si>
  <si>
    <t>West Small Business Flexible Load</t>
  </si>
  <si>
    <t>WTBA12T1</t>
  </si>
  <si>
    <t>SACWTBA12T1</t>
  </si>
  <si>
    <t>MtIsa Small Business Flexible Load</t>
  </si>
  <si>
    <t>MTBA10T4</t>
  </si>
  <si>
    <t>SACMTBA10T4</t>
  </si>
  <si>
    <t>East Small Business Demand</t>
  </si>
  <si>
    <t>ETBA10T1</t>
  </si>
  <si>
    <t>SACETBA10T1</t>
  </si>
  <si>
    <t>West Small Business Demand</t>
  </si>
  <si>
    <t>WTBA10T1</t>
  </si>
  <si>
    <t>SACWTBA10T1</t>
  </si>
  <si>
    <t>Mt Isa Small Business Demand</t>
  </si>
  <si>
    <t>MTBA8T4</t>
  </si>
  <si>
    <t>SACMTBA8T4</t>
  </si>
  <si>
    <t>East Volume Night Controlled</t>
  </si>
  <si>
    <t>EVNT1</t>
  </si>
  <si>
    <t>SACEVNT1</t>
  </si>
  <si>
    <t>West Volume Night Controlled</t>
  </si>
  <si>
    <t>WVNT1</t>
  </si>
  <si>
    <t>SACWVNT1</t>
  </si>
  <si>
    <t>MtIsa Volume Night Controlled</t>
  </si>
  <si>
    <t>MVNT4</t>
  </si>
  <si>
    <t>SACMVNT4</t>
  </si>
  <si>
    <t>East Volume Controlled</t>
  </si>
  <si>
    <t>EVCT1</t>
  </si>
  <si>
    <t>SACEVCT1</t>
  </si>
  <si>
    <t>West Volume Controlled</t>
  </si>
  <si>
    <t>WVCT1</t>
  </si>
  <si>
    <t>SACWVCT1</t>
  </si>
  <si>
    <t>MtIsa Volume Controlled</t>
  </si>
  <si>
    <t>MVCT4</t>
  </si>
  <si>
    <t>SACMVCT4</t>
  </si>
  <si>
    <t>East Volume Unmetered</t>
  </si>
  <si>
    <t>EVUT1</t>
  </si>
  <si>
    <t>SACEVUT1</t>
  </si>
  <si>
    <t>West Volume Unmetered</t>
  </si>
  <si>
    <t>WVUT1</t>
  </si>
  <si>
    <t>SACWVUT1</t>
  </si>
  <si>
    <t>MtIsa Volume Unmetered</t>
  </si>
  <si>
    <t>MVUT4</t>
  </si>
  <si>
    <t>SACMVUT4</t>
  </si>
  <si>
    <t>East Large TOU Demand&amp;Energy</t>
  </si>
  <si>
    <t>ELTOUDT1</t>
  </si>
  <si>
    <t>SACELTOUDT1</t>
  </si>
  <si>
    <t>West Large TOU Demand&amp;Energy</t>
  </si>
  <si>
    <t>WLTOUDT1</t>
  </si>
  <si>
    <t>SACWLTOUDT1</t>
  </si>
  <si>
    <t>MtIsa Large TOU Demand&amp;Energy</t>
  </si>
  <si>
    <t>MLTOUDT4</t>
  </si>
  <si>
    <t>SACMLTOUDT4</t>
  </si>
  <si>
    <t>East Demand Small</t>
  </si>
  <si>
    <t>EDSTT1</t>
  </si>
  <si>
    <t>SACEDSTT1</t>
  </si>
  <si>
    <t>West Demand Small</t>
  </si>
  <si>
    <t>WDSTT1</t>
  </si>
  <si>
    <t>SACWDSTT1</t>
  </si>
  <si>
    <t>MtIsa Demand Small</t>
  </si>
  <si>
    <t>MDSTT4</t>
  </si>
  <si>
    <t>SACMDSTT4</t>
  </si>
  <si>
    <t>East Large Business Energy</t>
  </si>
  <si>
    <t>EBESTT1</t>
  </si>
  <si>
    <t>SACEBESTT1</t>
  </si>
  <si>
    <t>West Large Business Energy</t>
  </si>
  <si>
    <t>WBESTT1</t>
  </si>
  <si>
    <t>SACWBESTT1</t>
  </si>
  <si>
    <t>MtIsa Large Business Energy</t>
  </si>
  <si>
    <t>MBESTT4</t>
  </si>
  <si>
    <t>SACMBESTT4</t>
  </si>
  <si>
    <t>East Large TOU Energy</t>
  </si>
  <si>
    <t>ELTOUET1</t>
  </si>
  <si>
    <t>SACELTOUET1</t>
  </si>
  <si>
    <t>West Large TOU Energy</t>
  </si>
  <si>
    <t>WLTOUET1</t>
  </si>
  <si>
    <t>SACWLTOUET1</t>
  </si>
  <si>
    <t>MtIsa Large TOU Energy</t>
  </si>
  <si>
    <t>MLTOUET4</t>
  </si>
  <si>
    <t>SACMLTOUET4</t>
  </si>
  <si>
    <t>East Large Business Primary Load Control</t>
  </si>
  <si>
    <t>ELPLCT1</t>
  </si>
  <si>
    <t>SACELPLCT1</t>
  </si>
  <si>
    <t>West Large Business Primary Load Control</t>
  </si>
  <si>
    <t>WLPLCT1</t>
  </si>
  <si>
    <t>SACWLPLCT1</t>
  </si>
  <si>
    <t>MtIsa Large Business Primary Load Control</t>
  </si>
  <si>
    <t>MLPLCT4</t>
  </si>
  <si>
    <t>SACMLPLCT4</t>
  </si>
  <si>
    <t>East Large Business Secondary Load Control</t>
  </si>
  <si>
    <t>ELSLCT1</t>
  </si>
  <si>
    <t>SACELSLCT1</t>
  </si>
  <si>
    <t>West Large Business Secondary Load Control</t>
  </si>
  <si>
    <t>WLSLCT1</t>
  </si>
  <si>
    <t>SACWLSLCT1</t>
  </si>
  <si>
    <t>MtIsa Large Business Secondary Load Control</t>
  </si>
  <si>
    <t>MLSLCT4</t>
  </si>
  <si>
    <t>SACMLSLCT4</t>
  </si>
  <si>
    <t>East Large Dynamic Flex Storage</t>
  </si>
  <si>
    <t>ELFLEXT1</t>
  </si>
  <si>
    <t>SACELFLEXT1</t>
  </si>
  <si>
    <t>West Large Dynamic Flex Storage</t>
  </si>
  <si>
    <t>WLFLEXT1</t>
  </si>
  <si>
    <t>SACWLFLEXT1</t>
  </si>
  <si>
    <t>MtIsa Large Dynamic Flex Storage</t>
  </si>
  <si>
    <t>MLFLEXT4</t>
  </si>
  <si>
    <t>SACMLFLEXT4</t>
  </si>
  <si>
    <t>East CAC66kV Anytime</t>
  </si>
  <si>
    <t>EC66T1</t>
  </si>
  <si>
    <t>CAC</t>
  </si>
  <si>
    <t>CACEC66T1</t>
  </si>
  <si>
    <t>East CAC33kV Anytime</t>
  </si>
  <si>
    <t>EC33T1</t>
  </si>
  <si>
    <t>CACEC33T1</t>
  </si>
  <si>
    <t>East CAC22/11kVBus Anytime</t>
  </si>
  <si>
    <t>EC22BT1</t>
  </si>
  <si>
    <t>CACEC22BT1</t>
  </si>
  <si>
    <t>East CAC22/11kVLine Anytime</t>
  </si>
  <si>
    <t>EC22LT1</t>
  </si>
  <si>
    <t>CACEC22LT1</t>
  </si>
  <si>
    <t>West CAC66kV Anytime</t>
  </si>
  <si>
    <t>WC66T1</t>
  </si>
  <si>
    <t>CACWC66T1</t>
  </si>
  <si>
    <t>West CAC33kV Anytime</t>
  </si>
  <si>
    <t>WC33T1</t>
  </si>
  <si>
    <t>CACWC33T1</t>
  </si>
  <si>
    <t>West CAC22/11kVBus Anytime</t>
  </si>
  <si>
    <t>WC22BT1</t>
  </si>
  <si>
    <t>CACWC22BT1</t>
  </si>
  <si>
    <t>West CAC22/11kVLine Anytime</t>
  </si>
  <si>
    <t>WC22LT1</t>
  </si>
  <si>
    <t>CACWC22LT1</t>
  </si>
  <si>
    <t>East CAC 66kV TOU Demand</t>
  </si>
  <si>
    <t>EC66TOUDT1</t>
  </si>
  <si>
    <t>CACEC66TOUDT1</t>
  </si>
  <si>
    <t>East CAC 33kV TOU Demand</t>
  </si>
  <si>
    <t>EC33TOUDT1</t>
  </si>
  <si>
    <t>CACEC33TOUDT1</t>
  </si>
  <si>
    <t>East CAC HV Bus TOU Demand</t>
  </si>
  <si>
    <t>ECHBTOUDT1</t>
  </si>
  <si>
    <t>CACECHBTOUDT1</t>
  </si>
  <si>
    <t>East CAC HV Line TOU Demand</t>
  </si>
  <si>
    <t>ECHLTOUDT1</t>
  </si>
  <si>
    <t>CACECHLTOUDT1</t>
  </si>
  <si>
    <t>West CAC 66kV TOU Demand</t>
  </si>
  <si>
    <t>WC66TOUDT1</t>
  </si>
  <si>
    <t>CACWC66TOUDT1</t>
  </si>
  <si>
    <t>West CAC 33kV TOU Demand</t>
  </si>
  <si>
    <t>WC33TOUDT1</t>
  </si>
  <si>
    <t>CACWC33TOUDT1</t>
  </si>
  <si>
    <t>West CAC HV Bus TOU Demand</t>
  </si>
  <si>
    <t>WCHBTOUDT1</t>
  </si>
  <si>
    <t>CACWCHBTOUDT1</t>
  </si>
  <si>
    <t>West CAC HV Line TOU Demand</t>
  </si>
  <si>
    <t>WCHLTOUDT1</t>
  </si>
  <si>
    <t>CACWCHLTOUDT1</t>
  </si>
  <si>
    <t>East CAC Dynamic Flex Storage</t>
  </si>
  <si>
    <t>ECFLEXT1</t>
  </si>
  <si>
    <t>CACECFLEXT1</t>
  </si>
  <si>
    <t>West CAC Dynamic Flex Storage</t>
  </si>
  <si>
    <t>WCFLEXT1</t>
  </si>
  <si>
    <t>CACWCFLEXT1</t>
  </si>
  <si>
    <t>East ICC</t>
  </si>
  <si>
    <t>EICCT1</t>
  </si>
  <si>
    <t>ICCEICCT1</t>
  </si>
  <si>
    <t>West ICC</t>
  </si>
  <si>
    <t>WICCT1</t>
  </si>
  <si>
    <t>ICCWICCT1</t>
  </si>
  <si>
    <t>SAC0</t>
  </si>
  <si>
    <t>CAC0</t>
  </si>
  <si>
    <t>East Transitional Network ToU Energy Tariff 1</t>
  </si>
  <si>
    <t>EBFRMT1</t>
  </si>
  <si>
    <t>SACEBFRMT1</t>
  </si>
  <si>
    <t>East Transitional Network ToU Energy Tariff 2</t>
  </si>
  <si>
    <t>EBIRRT1</t>
  </si>
  <si>
    <t>SACEBIRRT1</t>
  </si>
  <si>
    <t>East Transitional Network Dual Rate Demand Tariff 3</t>
  </si>
  <si>
    <t>EBPMPT1</t>
  </si>
  <si>
    <t>SACEBPMPT1</t>
  </si>
  <si>
    <t>Distribution</t>
  </si>
  <si>
    <t>OK</t>
  </si>
  <si>
    <t>Metering</t>
  </si>
  <si>
    <t>Network access charge</t>
  </si>
  <si>
    <t>Energy anytime</t>
  </si>
  <si>
    <t>Energy peak</t>
  </si>
  <si>
    <t>Energy shoulder</t>
  </si>
  <si>
    <t>Energy off peak</t>
  </si>
  <si>
    <t>Demand peak</t>
  </si>
  <si>
    <t>Demand shoulder</t>
  </si>
  <si>
    <t>Demand off peak</t>
  </si>
  <si>
    <t>DER export rebate</t>
  </si>
  <si>
    <t>Export demand charge &lt;=1.5KW</t>
  </si>
  <si>
    <t>Export demand charge &gt;1.5KW</t>
  </si>
  <si>
    <t>Export consumption charge &lt;=7.5kWh</t>
  </si>
  <si>
    <t>Export consumption charge &gt;7.5kWh</t>
  </si>
  <si>
    <t>Demand anytime</t>
  </si>
  <si>
    <t>Historical Capacity anytime</t>
  </si>
  <si>
    <t>Energy Sun Saver</t>
  </si>
  <si>
    <t>Demand Sun Saver</t>
  </si>
  <si>
    <t>LV Residential ToU Sun Soaker</t>
  </si>
  <si>
    <t>BLNRSS2</t>
  </si>
  <si>
    <t>LV Residential Anytime</t>
  </si>
  <si>
    <t>BLNN2AU</t>
  </si>
  <si>
    <t>LV Residential ToU</t>
  </si>
  <si>
    <t>BLNT3AU</t>
  </si>
  <si>
    <t>LV Residential ToU Interval meter</t>
  </si>
  <si>
    <t>BLNT3AL</t>
  </si>
  <si>
    <t>LV Residential Opt in Demand</t>
  </si>
  <si>
    <t>BLND1AR</t>
  </si>
  <si>
    <t>LV Controlled Load 1</t>
  </si>
  <si>
    <t>BLNC1AU</t>
  </si>
  <si>
    <t>LV Controlled Load 2</t>
  </si>
  <si>
    <t>BLNC2AU</t>
  </si>
  <si>
    <t>LV Small Business ToU Sun Soaker</t>
  </si>
  <si>
    <t>BLNBSS1</t>
  </si>
  <si>
    <t>LV Small Business Anytime</t>
  </si>
  <si>
    <t>BLNN1AU</t>
  </si>
  <si>
    <t xml:space="preserve">LV Small Business ToU </t>
  </si>
  <si>
    <t>BLNT2AU</t>
  </si>
  <si>
    <t>LV Small Business ToU Interval meter</t>
  </si>
  <si>
    <t>BLNT2AL</t>
  </si>
  <si>
    <t>LV Small Business ToU</t>
  </si>
  <si>
    <t>BLNT1AO</t>
  </si>
  <si>
    <t>LV Small Business Opt in Demand</t>
  </si>
  <si>
    <t>BLND1AB</t>
  </si>
  <si>
    <t>LV Small Scale Storage</t>
  </si>
  <si>
    <t>BLND4SB</t>
  </si>
  <si>
    <t>LV Large Business Demand</t>
  </si>
  <si>
    <t>BLND3AO</t>
  </si>
  <si>
    <t>LV Large Business Demand-alternate tariff</t>
  </si>
  <si>
    <t>BLND3TO</t>
  </si>
  <si>
    <t>LV Transitional Demand</t>
  </si>
  <si>
    <t>BLNDTRS</t>
  </si>
  <si>
    <t xml:space="preserve">LV Large Storage/Hybrid </t>
  </si>
  <si>
    <t>BLND4LS</t>
  </si>
  <si>
    <t>HV Business Demand</t>
  </si>
  <si>
    <t>BHND3AO</t>
  </si>
  <si>
    <t xml:space="preserve">HV Storage/Hybrid </t>
  </si>
  <si>
    <t>BHND4LS</t>
  </si>
  <si>
    <t>Subtransmission Demand</t>
  </si>
  <si>
    <t>BSSD3AO</t>
  </si>
  <si>
    <t>LV Public Lighting NUOS</t>
  </si>
  <si>
    <t>BLNP1AO</t>
  </si>
  <si>
    <t>LV Public Lighting ToU NUOS</t>
  </si>
  <si>
    <t>BLNP3AO</t>
  </si>
  <si>
    <t>LV - ToU average daily Demand</t>
  </si>
  <si>
    <t>BLNS1AO</t>
  </si>
  <si>
    <t>HV - Tou average daily Demand</t>
  </si>
  <si>
    <t>BHNS1AO</t>
  </si>
  <si>
    <t>Fixed network access charge</t>
  </si>
  <si>
    <t>Anytime energy consumption charge</t>
  </si>
  <si>
    <t>Energy consumption for first block</t>
  </si>
  <si>
    <t>Energy consumption for second block</t>
  </si>
  <si>
    <t>Energy consumption at peak times</t>
  </si>
  <si>
    <t>Energy consumption at shoulder times</t>
  </si>
  <si>
    <t>Energy consumption at off-peak times</t>
  </si>
  <si>
    <t>Energy consumption at solar soak times</t>
  </si>
  <si>
    <t>Net energy consumption</t>
  </si>
  <si>
    <t>Peak demand residential - High season</t>
  </si>
  <si>
    <t>Peak demand residential - Low season</t>
  </si>
  <si>
    <t>Peak demand kW</t>
  </si>
  <si>
    <t>Peak demand kVA</t>
  </si>
  <si>
    <t>Off-peak demand (all year)</t>
  </si>
  <si>
    <t>Capacity charge</t>
  </si>
  <si>
    <t>Critical peak export charge</t>
  </si>
  <si>
    <t>Peak export charge for second block</t>
  </si>
  <si>
    <t>Critical peak export rebate</t>
  </si>
  <si>
    <t>Peak demand commercial - High season</t>
  </si>
  <si>
    <t>Peak demand commercial - Low season</t>
  </si>
  <si>
    <t xml:space="preserve">Residential Basic </t>
  </si>
  <si>
    <t>010, 011*</t>
  </si>
  <si>
    <t>015, 016*</t>
  </si>
  <si>
    <t xml:space="preserve">Residential demand </t>
  </si>
  <si>
    <t>025, 026*</t>
  </si>
  <si>
    <t>New residential TOU</t>
  </si>
  <si>
    <t>017, 018*</t>
  </si>
  <si>
    <t xml:space="preserve">New residential demand </t>
  </si>
  <si>
    <t>023, 024*</t>
  </si>
  <si>
    <t>Residential 5000</t>
  </si>
  <si>
    <t>020, 021*</t>
  </si>
  <si>
    <t>Residential with Heat Pump</t>
  </si>
  <si>
    <t>030, 031*</t>
  </si>
  <si>
    <t>Off-peak (1) Night</t>
  </si>
  <si>
    <t>060</t>
  </si>
  <si>
    <t>Off-peak (3) Day &amp; Night</t>
  </si>
  <si>
    <t>070</t>
  </si>
  <si>
    <t>General</t>
  </si>
  <si>
    <t>040, 041*</t>
  </si>
  <si>
    <t>General TOU</t>
  </si>
  <si>
    <t>090, 091*</t>
  </si>
  <si>
    <t>LV KW Demand</t>
  </si>
  <si>
    <t>106, 107*</t>
  </si>
  <si>
    <t>LV TOU kVA Demand</t>
  </si>
  <si>
    <t>101, 104*</t>
  </si>
  <si>
    <t>LV TOU Capacity</t>
  </si>
  <si>
    <t>103, 105*</t>
  </si>
  <si>
    <t>Small unmetered loads</t>
  </si>
  <si>
    <t>135</t>
  </si>
  <si>
    <t>080</t>
  </si>
  <si>
    <t>LV Stand-alone Battery Network (Residential area)</t>
  </si>
  <si>
    <t>108</t>
  </si>
  <si>
    <t>LV Stand-alone Battery Network (Commercial area)</t>
  </si>
  <si>
    <t>109</t>
  </si>
  <si>
    <t>HV TOU Demand Network – Customer LV</t>
  </si>
  <si>
    <t>121</t>
  </si>
  <si>
    <t>HV TOU Demand Network – Customer LV &amp; HV</t>
  </si>
  <si>
    <t>122</t>
  </si>
  <si>
    <t>HV Stand-alone Battery Network (Residential area)</t>
  </si>
  <si>
    <t>123</t>
  </si>
  <si>
    <t>HV Stand-alone Battery Network (Commercial area)</t>
  </si>
  <si>
    <t>124</t>
  </si>
  <si>
    <t>Residential - Single Rate</t>
  </si>
  <si>
    <t>Residential - Time of Use Daytime Saver</t>
  </si>
  <si>
    <t>Small Business - Single Rate</t>
  </si>
  <si>
    <t>Small Business - TOU Weekdays</t>
  </si>
  <si>
    <t>3 Phase Meters</t>
  </si>
  <si>
    <t>System access charge</t>
  </si>
  <si>
    <t>Anytime energy</t>
  </si>
  <si>
    <t>Super Off-peak energy</t>
  </si>
  <si>
    <t>On-season demand charge</t>
  </si>
  <si>
    <t>Off-season demand charge</t>
  </si>
  <si>
    <t>Residential Accumulation</t>
  </si>
  <si>
    <t>Tariff 1</t>
  </si>
  <si>
    <t>Non-Residential Accumulation</t>
  </si>
  <si>
    <t>Tariff 2</t>
  </si>
  <si>
    <t>LV Smart Meter - Residential</t>
  </si>
  <si>
    <t>Tariff 3a</t>
  </si>
  <si>
    <t>LV Smart Meter - Small Commercial</t>
  </si>
  <si>
    <t>Tariff 3b</t>
  </si>
  <si>
    <t>LV Smart Meter - Large Commercial</t>
  </si>
  <si>
    <t>Tariff 3c</t>
  </si>
  <si>
    <t>Tariff 4</t>
  </si>
  <si>
    <t>LV Majors</t>
  </si>
  <si>
    <t>Tariff 5</t>
  </si>
  <si>
    <t>HV Smart Meters</t>
  </si>
  <si>
    <t>Tariff 6</t>
  </si>
  <si>
    <t>Legacy metering services</t>
  </si>
  <si>
    <t xml:space="preserve">Fixed </t>
  </si>
  <si>
    <t>Usage</t>
  </si>
  <si>
    <t>Peak Usage</t>
  </si>
  <si>
    <t>Shoulder Usage</t>
  </si>
  <si>
    <t>Off-Peak Usage</t>
  </si>
  <si>
    <t>Solar Sponge Usage</t>
  </si>
  <si>
    <t>Annual kVA Demand Peak</t>
  </si>
  <si>
    <t>Annual kVA Demand Anytime</t>
  </si>
  <si>
    <t>Monthly kVA Demand Peak</t>
  </si>
  <si>
    <t>Export Charge Peak</t>
  </si>
  <si>
    <t>CL usage</t>
  </si>
  <si>
    <t>CL Peak usage</t>
  </si>
  <si>
    <t>CL Off-peak usage</t>
  </si>
  <si>
    <t>CL Solar sponge usage</t>
  </si>
  <si>
    <t>Annual kVA Demand Flexible</t>
  </si>
  <si>
    <t>Export Credit</t>
  </si>
  <si>
    <t>Rebate EV (Trial)</t>
  </si>
  <si>
    <t>Code CBD</t>
  </si>
  <si>
    <t>&gt;30kW</t>
  </si>
  <si>
    <t>RSR</t>
  </si>
  <si>
    <t>RSRNE</t>
  </si>
  <si>
    <t>Residential Time of Use</t>
  </si>
  <si>
    <t>RTOU</t>
  </si>
  <si>
    <t>RTOUNE</t>
  </si>
  <si>
    <t>Residential Electrify</t>
  </si>
  <si>
    <t>RESELE</t>
  </si>
  <si>
    <t>RESELENE</t>
  </si>
  <si>
    <t>24 hour Unmetered</t>
  </si>
  <si>
    <t>LVUU24</t>
  </si>
  <si>
    <t>Business Single rate</t>
  </si>
  <si>
    <t>BSR</t>
  </si>
  <si>
    <t>BSRNE</t>
  </si>
  <si>
    <t>Business Two Rate</t>
  </si>
  <si>
    <t>B2R</t>
  </si>
  <si>
    <t>B2RNE</t>
  </si>
  <si>
    <t>Small Business Time of Use</t>
  </si>
  <si>
    <t>SBTOU</t>
  </si>
  <si>
    <t>SBTOUNE</t>
  </si>
  <si>
    <t>Small Business Electrify</t>
  </si>
  <si>
    <t>SBELE</t>
  </si>
  <si>
    <t>SBELENE</t>
  </si>
  <si>
    <t>Medium Business Time of Use with Demand</t>
  </si>
  <si>
    <t>MBTOUD</t>
  </si>
  <si>
    <t>MBTOUDNE</t>
  </si>
  <si>
    <t>Large LV Business Annual demand</t>
  </si>
  <si>
    <t>LBAD</t>
  </si>
  <si>
    <t>LBADCBD</t>
  </si>
  <si>
    <t>Large LV Business Agreed Demand Flexible</t>
  </si>
  <si>
    <t>LBADF</t>
  </si>
  <si>
    <t>LBADFCBD</t>
  </si>
  <si>
    <t>Large LV Business Monthly Demand</t>
  </si>
  <si>
    <t>LBMD</t>
  </si>
  <si>
    <t>LBMDCBD</t>
  </si>
  <si>
    <t>HV Business Annual demand</t>
  </si>
  <si>
    <t>HVAD</t>
  </si>
  <si>
    <t>HVADCBD</t>
  </si>
  <si>
    <t>HV Business Agreed Demand Flexible</t>
  </si>
  <si>
    <t>HVADF</t>
  </si>
  <si>
    <t>HVADFCBD</t>
  </si>
  <si>
    <t>HV Business Annual &lt;500 kVA</t>
  </si>
  <si>
    <t>HVAD500</t>
  </si>
  <si>
    <t>HVAD500CBD</t>
  </si>
  <si>
    <t>HV Business Monthly demand</t>
  </si>
  <si>
    <t>HVMD</t>
  </si>
  <si>
    <t>HVMDCBD</t>
  </si>
  <si>
    <t>Zone Substation kVA</t>
  </si>
  <si>
    <t>ZSS</t>
  </si>
  <si>
    <t>Zone Substation kVA Flexible</t>
  </si>
  <si>
    <t>ZSSF</t>
  </si>
  <si>
    <t>Sub Transmission kVA</t>
  </si>
  <si>
    <t>STR</t>
  </si>
  <si>
    <t>Sub Transmission kVA Flexible</t>
  </si>
  <si>
    <t>STRF</t>
  </si>
  <si>
    <t>Large LV Business Generation</t>
  </si>
  <si>
    <t>LBG</t>
  </si>
  <si>
    <t>LBGCBD</t>
  </si>
  <si>
    <t>Large LV Business Generation Flexible</t>
  </si>
  <si>
    <t>LBGF</t>
  </si>
  <si>
    <t>LBGFCBD</t>
  </si>
  <si>
    <t>HV Business Generation</t>
  </si>
  <si>
    <t>HVBG</t>
  </si>
  <si>
    <t>HVBGCBD</t>
  </si>
  <si>
    <t>HV Business Generation Flexible</t>
  </si>
  <si>
    <t>HVBGF</t>
  </si>
  <si>
    <t>HVBGFCBD</t>
  </si>
  <si>
    <t>Zone Substation Generation</t>
  </si>
  <si>
    <t>ZSSG</t>
  </si>
  <si>
    <t>Zone Substation Generation Flexible</t>
  </si>
  <si>
    <t>ZSSGF</t>
  </si>
  <si>
    <t>Sub Transmission Generation</t>
  </si>
  <si>
    <t>STRG</t>
  </si>
  <si>
    <t>Sub Transmission Generation Flexible</t>
  </si>
  <si>
    <t>STRGF</t>
  </si>
  <si>
    <t>Service charge</t>
  </si>
  <si>
    <t>All energy (kWh)</t>
  </si>
  <si>
    <t>Peak energy (kWh)</t>
  </si>
  <si>
    <t>Shoulder energy (kWh)</t>
  </si>
  <si>
    <t>Off peak energy (kWh)</t>
  </si>
  <si>
    <t>Super off-peak energy (kWh)</t>
  </si>
  <si>
    <t>All demand (kVA)</t>
  </si>
  <si>
    <t>Peak demand (kVA)</t>
  </si>
  <si>
    <t>Off peak demand (kVA)</t>
  </si>
  <si>
    <t>Specified daily demand (kVA)</t>
  </si>
  <si>
    <t>Excess daily demand (kVA)</t>
  </si>
  <si>
    <t>Daily demand connection charge (kVA)</t>
  </si>
  <si>
    <t>Excess daily demand connection charge (kVA)</t>
  </si>
  <si>
    <t>All demand (Lamps)</t>
  </si>
  <si>
    <t>Peak export</t>
  </si>
  <si>
    <t>Peak reward</t>
  </si>
  <si>
    <t>Off peak export</t>
  </si>
  <si>
    <t>Service charge kW</t>
  </si>
  <si>
    <t>Trans. Node</t>
  </si>
  <si>
    <t>cents/kVA</t>
  </si>
  <si>
    <t>cents/LmpWtts/day</t>
  </si>
  <si>
    <t>Low voltage residential time of use consumption</t>
  </si>
  <si>
    <t>TAS93</t>
  </si>
  <si>
    <t>Low voltage residential time of use demand</t>
  </si>
  <si>
    <t>TAS87</t>
  </si>
  <si>
    <t>Low voltage residential time of use consumer energy resources (CER)</t>
  </si>
  <si>
    <t>TAS97</t>
  </si>
  <si>
    <t>Low voltage residential general light and power</t>
  </si>
  <si>
    <t>TAS31</t>
  </si>
  <si>
    <t>Low voltage uncontrolled energy heating and hot water</t>
  </si>
  <si>
    <t>TAS41</t>
  </si>
  <si>
    <t>Low voltage controlled energy off-peak [night only]</t>
  </si>
  <si>
    <t>TAS63</t>
  </si>
  <si>
    <t>Low voltage controlled energy off-peak with afternoon boost</t>
  </si>
  <si>
    <t>TAS61</t>
  </si>
  <si>
    <t>Low voltage small business time of use consumption</t>
  </si>
  <si>
    <t>TAS94</t>
  </si>
  <si>
    <t>Low voltage small business time of use demand</t>
  </si>
  <si>
    <t>TAS88</t>
  </si>
  <si>
    <t>Low voltage small business time of use demand consumer energy resources (CER)</t>
  </si>
  <si>
    <t>TAS98</t>
  </si>
  <si>
    <t>Low voltage small business general</t>
  </si>
  <si>
    <t>TAS22</t>
  </si>
  <si>
    <t>Low voltage irrigation time of use consumption</t>
  </si>
  <si>
    <t>TAS75</t>
  </si>
  <si>
    <t>Low voltage large business time of use demand</t>
  </si>
  <si>
    <t>TAS89</t>
  </si>
  <si>
    <t>Low voltage large business kVA</t>
  </si>
  <si>
    <t>TAS82</t>
  </si>
  <si>
    <t>Low voltage embedded network - Tier 1</t>
  </si>
  <si>
    <t>TAS84T1</t>
  </si>
  <si>
    <t>Low voltage embedded network - Tier 2</t>
  </si>
  <si>
    <t>TAS84T2</t>
  </si>
  <si>
    <t>Low voltage embedded network - Tier 3</t>
  </si>
  <si>
    <t>TAS84T3</t>
  </si>
  <si>
    <t>Low voltage embedded network - Tier 4</t>
  </si>
  <si>
    <t>TAS84T4</t>
  </si>
  <si>
    <t>High voltage kVA specified demand (&gt;2 MVA)</t>
  </si>
  <si>
    <t>TAS15</t>
  </si>
  <si>
    <t>High voltage kVA specified demand (&lt;2 MVA)</t>
  </si>
  <si>
    <t>TASSDM</t>
  </si>
  <si>
    <t>High voltage embedded network - Tier 1</t>
  </si>
  <si>
    <t>TAS14T1</t>
  </si>
  <si>
    <t>High voltage embedded network - Tier 2</t>
  </si>
  <si>
    <t>TAS14T2</t>
  </si>
  <si>
    <t>Unmetered supply general</t>
  </si>
  <si>
    <t>TASUMS</t>
  </si>
  <si>
    <t>Unmetered supply public lighting</t>
  </si>
  <si>
    <t>TASUMSSL</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</si>
  <si>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</si>
  <si>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</si>
  <si>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</si>
  <si>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</si>
  <si>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</si>
  <si>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</si>
  <si>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</si>
  <si>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</si>
  <si>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</si>
  <si>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</si>
  <si>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</si>
  <si>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</si>
  <si>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</si>
  <si>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</si>
  <si>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</si>
  <si>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</si>
  <si>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</si>
  <si>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</si>
  <si>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</si>
  <si>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</si>
  <si>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</si>
  <si>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</si>
  <si>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</si>
  <si>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</si>
  <si>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</si>
  <si>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</si>
  <si>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</si>
  <si>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</si>
  <si>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</si>
  <si>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</si>
  <si>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</si>
  <si>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</si>
  <si>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</si>
  <si>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</si>
  <si>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</si>
  <si>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</si>
  <si>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</si>
  <si>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</si>
  <si>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</si>
  <si>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</si>
  <si>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</si>
  <si>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</si>
  <si>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</si>
  <si>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</si>
  <si>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</si>
  <si>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</si>
  <si>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</si>
  <si>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</si>
  <si>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</si>
  <si>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</si>
  <si>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</si>
  <si>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</si>
  <si>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</si>
  <si>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</si>
  <si>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</si>
  <si>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</si>
  <si>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</si>
  <si>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</si>
  <si>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</si>
  <si>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</si>
  <si>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</si>
  <si>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</si>
  <si>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</si>
  <si>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</si>
  <si>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Administrative officer R1</t>
  </si>
  <si>
    <t>Technical Specialist R2</t>
  </si>
  <si>
    <t>Engineer R3</t>
  </si>
  <si>
    <t>Field worker R4</t>
  </si>
  <si>
    <t>Senior engineer R5</t>
  </si>
  <si>
    <t>Engineering manager R6</t>
  </si>
  <si>
    <t>Large Business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</si>
  <si>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</si>
  <si>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</si>
  <si>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</si>
  <si>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</si>
  <si>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</si>
  <si>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</si>
  <si>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</si>
  <si>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</si>
  <si>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</si>
  <si>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</si>
  <si>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</si>
  <si>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</si>
  <si>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</si>
  <si>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</si>
  <si>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</si>
  <si>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</si>
  <si>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</si>
  <si>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</si>
  <si>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</si>
  <si>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</si>
  <si>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</si>
  <si>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</si>
  <si>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</si>
  <si>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</si>
  <si>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</si>
  <si>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</si>
  <si>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</si>
  <si>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</si>
  <si>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</si>
  <si>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</si>
  <si>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</si>
  <si>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</si>
  <si>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</si>
  <si>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</si>
  <si>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</si>
  <si>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</si>
  <si>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</si>
  <si>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</si>
  <si>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</si>
  <si>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</si>
  <si>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</si>
  <si>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</si>
  <si>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</si>
  <si>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</si>
  <si>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</si>
  <si>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</si>
  <si>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</si>
  <si>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</si>
  <si>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</si>
  <si>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</si>
  <si>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</si>
  <si>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</si>
  <si>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</si>
  <si>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</si>
  <si>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</si>
  <si>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</si>
  <si>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</si>
  <si>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</si>
  <si>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</si>
  <si>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</si>
  <si>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</si>
  <si>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</si>
  <si>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</si>
  <si>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</si>
  <si>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</si>
  <si>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</si>
  <si>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</si>
  <si>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</si>
  <si>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</si>
  <si>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</si>
  <si>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</si>
  <si>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</si>
  <si>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</si>
  <si>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</si>
  <si>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</si>
  <si>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</si>
  <si>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</si>
  <si>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</si>
  <si>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</si>
  <si>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</si>
  <si>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</si>
  <si>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</si>
  <si>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</si>
  <si>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</si>
  <si>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</si>
  <si>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</si>
  <si>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</si>
  <si>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</si>
  <si>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</si>
  <si>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</si>
  <si>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</si>
  <si>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</si>
  <si>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</si>
  <si>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</si>
  <si>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</si>
  <si>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</si>
  <si>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</si>
  <si>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</si>
  <si>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</si>
  <si>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</si>
  <si>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</si>
  <si>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</si>
  <si>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</si>
  <si>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</si>
  <si>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</si>
  <si>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</si>
  <si>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</si>
  <si>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</si>
  <si>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</si>
  <si>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</si>
  <si>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</si>
  <si>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</si>
  <si>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</si>
  <si>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</si>
  <si>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</si>
  <si>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</si>
  <si>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</si>
  <si>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</si>
  <si>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</si>
  <si>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</si>
  <si>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</si>
  <si>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</si>
  <si>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</si>
  <si>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</si>
  <si>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</si>
  <si>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</si>
  <si>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</si>
  <si>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</si>
  <si>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</si>
  <si>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</si>
  <si>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</si>
  <si>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</si>
  <si>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</si>
  <si>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</si>
  <si>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</si>
  <si>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</si>
  <si>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</si>
  <si>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</si>
  <si>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</si>
  <si>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</si>
  <si>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</si>
  <si>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</si>
  <si>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</si>
  <si>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</si>
  <si>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</si>
  <si>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</si>
  <si>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</si>
  <si>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</si>
  <si>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</si>
  <si>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</si>
  <si>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</si>
  <si>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</si>
  <si>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</si>
  <si>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</si>
  <si>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</si>
  <si>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</si>
  <si>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</si>
  <si>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</si>
  <si>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</si>
  <si>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</si>
  <si>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</si>
  <si>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</si>
  <si>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</si>
  <si>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</si>
  <si>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</si>
  <si>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</si>
  <si>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</si>
  <si>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</si>
  <si>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per fitting</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</si>
  <si>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</si>
  <si>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</si>
  <si>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</si>
  <si>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</si>
  <si>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</si>
  <si>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</si>
  <si>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</si>
  <si>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</si>
  <si>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</si>
  <si>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</si>
  <si>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</si>
  <si>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</si>
  <si>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</si>
  <si>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</si>
  <si>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</si>
  <si>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</si>
  <si>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</si>
  <si>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</si>
  <si>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</si>
  <si>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</si>
  <si>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</si>
  <si>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</si>
  <si>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</si>
  <si>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</si>
  <si>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</si>
  <si>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</si>
  <si>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</si>
  <si>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</si>
  <si>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</si>
  <si>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</si>
  <si>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</si>
  <si>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</si>
  <si>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</si>
  <si>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</si>
  <si>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</si>
  <si>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</si>
  <si>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</si>
  <si>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</si>
  <si>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</si>
  <si>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</si>
  <si>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</si>
  <si>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</si>
  <si>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</si>
  <si>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</si>
  <si>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</si>
  <si>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</si>
  <si>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</si>
  <si>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</si>
  <si>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</si>
  <si>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</si>
  <si>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</si>
  <si>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</si>
  <si>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</si>
  <si>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</si>
  <si>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</si>
  <si>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</si>
  <si>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</si>
  <si>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</si>
  <si>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</si>
  <si>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</si>
  <si>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</si>
  <si>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</si>
  <si>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</si>
  <si>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</si>
  <si>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</si>
  <si>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</si>
  <si>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</si>
  <si>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</si>
  <si>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</si>
  <si>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</si>
  <si>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</si>
  <si>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</si>
  <si>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</si>
  <si>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</si>
  <si>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</si>
  <si>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</si>
  <si>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</si>
  <si>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</si>
  <si>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</si>
  <si>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</si>
  <si>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</si>
  <si>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</si>
  <si>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</si>
  <si>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</si>
  <si>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</si>
  <si>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</si>
  <si>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</si>
  <si>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</si>
  <si>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</si>
  <si>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</si>
  <si>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</si>
  <si>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</si>
  <si>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</si>
  <si>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</si>
  <si>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</si>
  <si>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</si>
  <si>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</si>
  <si>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</si>
  <si>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</si>
  <si>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</si>
  <si>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</si>
  <si>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</si>
  <si>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</si>
  <si>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</si>
  <si>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</si>
  <si>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</si>
  <si>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</si>
  <si>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</si>
  <si>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</si>
  <si>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</si>
  <si>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</si>
  <si>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</si>
  <si>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</si>
  <si>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</si>
  <si>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</si>
  <si>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</si>
  <si>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</si>
  <si>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</si>
  <si>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</si>
  <si>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</si>
  <si>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</si>
  <si>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</si>
  <si>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</si>
  <si>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</si>
  <si>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</si>
  <si>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</si>
  <si>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</si>
  <si>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</si>
  <si>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</si>
  <si>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</si>
  <si>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</si>
  <si>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</si>
  <si>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</si>
  <si>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</si>
  <si>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</si>
  <si>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</si>
  <si>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</si>
  <si>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</si>
  <si>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</si>
  <si>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</si>
  <si>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</si>
  <si>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</si>
  <si>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</si>
  <si>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</si>
  <si>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</si>
  <si>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</si>
  <si>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</si>
  <si>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</si>
  <si>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</si>
  <si>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</si>
  <si>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</si>
  <si>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</si>
  <si>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</si>
  <si>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</si>
  <si>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</si>
  <si>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</si>
  <si>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</si>
  <si>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</si>
  <si>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</si>
  <si>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</si>
  <si>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</si>
  <si>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</si>
  <si>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</si>
  <si>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</si>
  <si>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</si>
  <si>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</si>
  <si>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</si>
  <si>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</si>
  <si>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</si>
  <si>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</si>
  <si>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</si>
  <si>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</si>
  <si>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</si>
  <si>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</si>
  <si>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</si>
  <si>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</si>
  <si>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</si>
  <si>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</si>
  <si>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</si>
  <si>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</si>
  <si>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</si>
  <si>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</si>
  <si>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</si>
  <si>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</si>
  <si>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</si>
  <si>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</si>
  <si>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</si>
  <si>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</si>
  <si>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</si>
  <si>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</si>
  <si>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</si>
  <si>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</si>
  <si>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</si>
  <si>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</si>
  <si>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</si>
  <si>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</si>
  <si>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</si>
  <si>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</si>
  <si>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</si>
  <si>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</si>
  <si>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</si>
  <si>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</si>
  <si>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</si>
  <si>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</si>
  <si>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</si>
  <si>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</si>
  <si>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</si>
  <si>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</si>
  <si>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</si>
  <si>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</si>
  <si>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</si>
  <si>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</si>
  <si>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</si>
  <si>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</si>
  <si>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</si>
  <si>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</si>
  <si>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</si>
  <si>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</si>
  <si>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</si>
  <si>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</si>
  <si>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</si>
  <si>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</si>
  <si>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</si>
  <si>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</si>
  <si>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</si>
  <si>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</si>
  <si>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</si>
  <si>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</si>
  <si>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</si>
  <si>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</si>
  <si>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</si>
  <si>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</si>
  <si>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</si>
  <si>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</si>
  <si>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</si>
  <si>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</si>
  <si>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</si>
  <si>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</si>
  <si>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</si>
  <si>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</si>
  <si>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</si>
  <si>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</si>
  <si>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</si>
  <si>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</si>
  <si>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</si>
  <si>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</si>
  <si>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</si>
  <si>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</si>
  <si>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</si>
  <si>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</si>
  <si>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</si>
  <si>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</si>
  <si>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</si>
  <si>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</si>
  <si>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</si>
  <si>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</si>
  <si>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</si>
  <si>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</si>
  <si>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</si>
  <si>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</si>
  <si>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</si>
  <si>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</si>
  <si>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</si>
  <si>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</si>
  <si>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</si>
  <si>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</si>
  <si>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</si>
  <si>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</si>
  <si>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</si>
  <si>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</si>
  <si>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</si>
  <si>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</si>
  <si>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</si>
  <si>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</si>
  <si>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</si>
  <si>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</si>
  <si>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</si>
  <si>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</si>
  <si>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</si>
  <si>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</si>
  <si>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</si>
  <si>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</si>
  <si>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</si>
  <si>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</si>
  <si>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</si>
  <si>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</si>
  <si>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</si>
  <si>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</si>
  <si>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</si>
  <si>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</si>
  <si>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</si>
  <si>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</si>
  <si>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</si>
  <si>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</si>
  <si>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</si>
  <si>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</si>
  <si>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</si>
  <si>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Business Hours</t>
  </si>
  <si>
    <t>Admin Support</t>
  </si>
  <si>
    <t>EO 7/Engineer</t>
  </si>
  <si>
    <t>Field Worker R4</t>
  </si>
  <si>
    <t>Senior Engineer</t>
  </si>
  <si>
    <t>Engineering Manager</t>
  </si>
  <si>
    <t>Field Worker R4 (Outdoor)</t>
  </si>
  <si>
    <t>Technical Specialist R2 (Outdoor)</t>
  </si>
  <si>
    <t>After Hours</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</si>
  <si>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</si>
  <si>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</si>
  <si>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</si>
  <si>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</si>
  <si>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</si>
  <si>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</si>
  <si>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</si>
  <si>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</si>
  <si>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</si>
  <si>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</si>
  <si>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</si>
  <si>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</si>
  <si>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</si>
  <si>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</si>
  <si>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Smart Lighting Node - Minor Rd</t>
  </si>
  <si>
    <t>Smart  Lighting Node  - Major Rd</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</si>
  <si>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</si>
  <si>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</si>
  <si>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</si>
  <si>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</si>
  <si>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</si>
  <si>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</si>
  <si>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</si>
  <si>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</si>
  <si>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</si>
  <si>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</si>
  <si>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</si>
  <si>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</si>
  <si>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</si>
  <si>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</si>
  <si>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</si>
  <si>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</si>
  <si>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</si>
  <si>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</si>
  <si>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</si>
  <si>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</si>
  <si>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</si>
  <si>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</si>
  <si>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</si>
  <si>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</si>
  <si>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</si>
  <si>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</si>
  <si>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</si>
  <si>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</si>
  <si>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</si>
  <si>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</si>
  <si>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</si>
  <si>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</si>
  <si>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</si>
  <si>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</si>
  <si>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</si>
  <si>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</si>
  <si>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</si>
  <si>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</si>
  <si>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</si>
  <si>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</si>
  <si>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</si>
  <si>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</si>
  <si>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</si>
  <si>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</si>
  <si>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</si>
  <si>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</si>
  <si>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</si>
  <si>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</si>
  <si>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</si>
  <si>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</si>
  <si>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</si>
  <si>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</si>
  <si>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</si>
  <si>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</si>
  <si>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</si>
  <si>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</si>
  <si>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</si>
  <si>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</si>
  <si>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</si>
  <si>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</si>
  <si>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</si>
  <si>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</si>
  <si>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</si>
  <si>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</si>
  <si>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</si>
  <si>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</si>
  <si>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</si>
  <si>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</si>
  <si>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</si>
  <si>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</si>
  <si>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</si>
  <si>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</si>
  <si>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</si>
  <si>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</si>
  <si>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</si>
  <si>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</si>
  <si>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</si>
  <si>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</si>
  <si>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</si>
  <si>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</si>
  <si>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</si>
  <si>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</si>
  <si>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</si>
  <si>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</si>
  <si>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</si>
  <si>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</si>
  <si>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</si>
  <si>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</si>
  <si>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</si>
  <si>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</si>
  <si>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</si>
  <si>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</si>
  <si>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</si>
  <si>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</si>
  <si>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</si>
  <si>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</si>
  <si>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</si>
  <si>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</si>
  <si>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</si>
  <si>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</si>
  <si>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</si>
  <si>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</si>
  <si>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</si>
  <si>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</si>
  <si>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</si>
  <si>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</si>
  <si>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</si>
  <si>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</si>
  <si>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</si>
  <si>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</si>
  <si>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</si>
  <si>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</si>
  <si>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</si>
  <si>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</si>
  <si>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</si>
  <si>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</si>
  <si>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</si>
  <si>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</si>
  <si>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</si>
  <si>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</si>
  <si>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</si>
  <si>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</si>
  <si>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</si>
  <si>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</si>
  <si>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</si>
  <si>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</si>
  <si>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</si>
  <si>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</si>
  <si>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</si>
  <si>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</si>
  <si>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</si>
  <si>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</si>
  <si>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</si>
  <si>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</si>
  <si>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</si>
  <si>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</si>
  <si>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</si>
  <si>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</si>
  <si>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60W LED 4K Sasta Maximus Ped Floodlight - Minor Rd</t>
  </si>
  <si>
    <t>60W LED 4K Sasta Maximus Ped Floodlight - Major Rd</t>
  </si>
  <si>
    <t>110W LED 4K Sasta Maximus Ped Floodlight - Minor Rd</t>
  </si>
  <si>
    <t>110W LED 4K Sasta Maximus Ped Floodlight -  Major Rd</t>
  </si>
  <si>
    <t>14W LED MK4 4K - Minor Rd</t>
  </si>
  <si>
    <t>14W LED MK4 3K - Minor Rd</t>
  </si>
  <si>
    <t>NEW Tariff Class 4 (Opex)</t>
  </si>
  <si>
    <t>599</t>
  </si>
  <si>
    <t>600</t>
  </si>
  <si>
    <t>601</t>
  </si>
  <si>
    <t>602</t>
  </si>
  <si>
    <t>603</t>
  </si>
  <si>
    <t>604</t>
  </si>
  <si>
    <t>903</t>
  </si>
  <si>
    <t>904</t>
  </si>
  <si>
    <t>677</t>
  </si>
  <si>
    <t>678</t>
  </si>
  <si>
    <t>679</t>
  </si>
  <si>
    <t>680</t>
  </si>
  <si>
    <t>681</t>
  </si>
  <si>
    <t>682</t>
  </si>
  <si>
    <t>978</t>
  </si>
  <si>
    <t>979</t>
  </si>
  <si>
    <t>980</t>
  </si>
  <si>
    <t>981</t>
  </si>
  <si>
    <t>982</t>
  </si>
  <si>
    <t>983</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</si>
  <si>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</si>
  <si>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</si>
  <si>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</si>
  <si>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</si>
  <si>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</si>
  <si>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</si>
  <si>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</si>
  <si>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</si>
  <si>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</si>
  <si>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</si>
  <si>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</si>
  <si>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</si>
  <si>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</si>
  <si>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</si>
  <si>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</si>
  <si>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</si>
  <si>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</si>
  <si>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</si>
  <si>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</si>
  <si>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</si>
  <si>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</si>
  <si>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</si>
  <si>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</si>
  <si>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</si>
  <si>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</si>
  <si>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</si>
  <si>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</si>
  <si>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</si>
  <si>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</si>
  <si>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</si>
  <si>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</si>
  <si>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</si>
  <si>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</si>
  <si>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</si>
  <si>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</si>
  <si>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</si>
  <si>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</si>
  <si>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</si>
  <si>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</si>
  <si>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</si>
  <si>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</si>
  <si>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</si>
  <si>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</si>
  <si>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</si>
  <si>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</si>
  <si>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</si>
  <si>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</si>
  <si>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</si>
  <si>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</si>
  <si>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</si>
  <si>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</si>
  <si>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</si>
  <si>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</si>
  <si>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</si>
  <si>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</si>
  <si>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</si>
  <si>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</si>
  <si>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</si>
  <si>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</si>
  <si>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</si>
  <si>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</si>
  <si>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</si>
  <si>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</si>
  <si>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</si>
  <si>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</si>
  <si>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</si>
  <si>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</si>
  <si>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</si>
  <si>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</si>
  <si>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</si>
  <si>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</si>
  <si>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</si>
  <si>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</si>
  <si>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</si>
  <si>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</si>
  <si>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</si>
  <si>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</si>
  <si>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</si>
  <si>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</si>
  <si>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</si>
  <si>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</si>
  <si>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</si>
  <si>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Rate 1 - Energex Owned &amp; Operated</t>
  </si>
  <si>
    <t>Major Conventional</t>
  </si>
  <si>
    <t>Minor Conventional</t>
  </si>
  <si>
    <t>Major LED</t>
  </si>
  <si>
    <t>Minor LED</t>
  </si>
  <si>
    <t>Rate 2 - Gifted &amp; Energex Operated</t>
  </si>
  <si>
    <t>Rate 2A</t>
  </si>
  <si>
    <t>Rate 2B - Gifted &amp; Energex operated</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</si>
  <si>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</si>
  <si>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</si>
  <si>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</si>
  <si>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</si>
  <si>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</si>
  <si>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</si>
  <si>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</si>
  <si>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</si>
  <si>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</si>
  <si>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</si>
  <si>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</si>
  <si>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</si>
  <si>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</si>
  <si>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</si>
  <si>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</si>
  <si>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</si>
  <si>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</si>
  <si>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</si>
  <si>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</si>
  <si>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Rate 1 - Ergon Energy Owned &amp; Operated</t>
  </si>
  <si>
    <t>Rate 2 - Gifted &amp; Ergon Energy Operated</t>
  </si>
  <si>
    <t>Rate 2A - Ergon Energy funded Rate 2, Owned &amp; Operated</t>
  </si>
  <si>
    <t>Rate 2B - Gifted &amp; Ergon Energy operated</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</si>
  <si>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</si>
  <si>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</si>
  <si>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</si>
  <si>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</si>
  <si>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</si>
  <si>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</si>
  <si>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</si>
  <si>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</si>
  <si>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</si>
  <si>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</si>
  <si>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</si>
  <si>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</si>
  <si>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</si>
  <si>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</si>
  <si>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</si>
  <si>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</si>
  <si>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</si>
  <si>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</si>
  <si>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</si>
  <si>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</si>
  <si>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</si>
  <si>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</si>
  <si>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</si>
  <si>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</si>
  <si>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</si>
  <si>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</si>
  <si>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</si>
  <si>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</si>
  <si>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</si>
  <si>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</si>
  <si>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</si>
  <si>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</si>
  <si>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</si>
  <si>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</si>
  <si>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</si>
  <si>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</si>
  <si>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</si>
  <si>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</si>
  <si>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</si>
  <si>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</si>
  <si>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</si>
  <si>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</si>
  <si>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</si>
  <si>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</si>
  <si>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</si>
  <si>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</si>
  <si>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</si>
  <si>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</si>
  <si>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</si>
  <si>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</si>
  <si>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</si>
  <si>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</si>
  <si>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</si>
  <si>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</si>
  <si>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</si>
  <si>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</si>
  <si>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</si>
  <si>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</si>
  <si>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</si>
  <si>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</si>
  <si>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</si>
  <si>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</si>
  <si>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</si>
  <si>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</si>
  <si>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</si>
  <si>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</si>
  <si>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</si>
  <si>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</si>
  <si>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</si>
  <si>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</si>
  <si>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</si>
  <si>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</si>
  <si>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</si>
  <si>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</si>
  <si>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</si>
  <si>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</si>
  <si>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</si>
  <si>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</si>
  <si>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</si>
  <si>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</si>
  <si>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</si>
  <si>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</si>
  <si>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</si>
  <si>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</si>
  <si>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</si>
  <si>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</si>
  <si>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</si>
  <si>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</si>
  <si>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</si>
  <si>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</si>
  <si>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</si>
  <si>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</si>
  <si>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</si>
  <si>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</si>
  <si>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</si>
  <si>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</si>
  <si>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</si>
  <si>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</si>
  <si>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</si>
  <si>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</si>
  <si>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</si>
  <si>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</si>
  <si>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</si>
  <si>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</si>
  <si>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</si>
  <si>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</si>
  <si>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</si>
  <si>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</si>
  <si>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</si>
  <si>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</si>
  <si>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</si>
  <si>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</si>
  <si>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R1 - Admin</t>
  </si>
  <si>
    <t>R2a - Technical Specialist - Indoor</t>
  </si>
  <si>
    <t>R2b - Technical Specialist - Outdoor</t>
  </si>
  <si>
    <t>R3a - Engineer</t>
  </si>
  <si>
    <t>R3b - Senior Engineer</t>
  </si>
  <si>
    <t>R3c - Engineering Manager</t>
  </si>
  <si>
    <t>R4 - Field Worker</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</si>
  <si>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</si>
  <si>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</si>
  <si>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</si>
  <si>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</si>
  <si>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</si>
  <si>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</si>
  <si>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</si>
  <si>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</si>
  <si>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</si>
  <si>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</si>
  <si>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</si>
  <si>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</si>
  <si>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</si>
  <si>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</si>
  <si>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</si>
  <si>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</si>
  <si>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</si>
  <si>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</si>
  <si>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</si>
  <si>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</si>
  <si>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</si>
  <si>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</si>
  <si>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</si>
  <si>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</si>
  <si>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</si>
  <si>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</si>
  <si>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</si>
  <si>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</si>
  <si>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</si>
  <si>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</si>
  <si>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</si>
  <si>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</si>
  <si>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</si>
  <si>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</si>
  <si>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</si>
  <si>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</si>
  <si>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</si>
  <si>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</si>
  <si>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</si>
  <si>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</si>
  <si>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</si>
  <si>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</si>
  <si>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</si>
  <si>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</si>
  <si>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</si>
  <si>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</si>
  <si>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</si>
  <si>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</si>
  <si>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</si>
  <si>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</si>
  <si>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</si>
  <si>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</si>
  <si>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</si>
  <si>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</si>
  <si>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</si>
  <si>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</si>
  <si>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</si>
  <si>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</si>
  <si>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</si>
  <si>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</si>
  <si>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</si>
  <si>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</si>
  <si>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</si>
  <si>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</si>
  <si>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</si>
  <si>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</si>
  <si>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</si>
  <si>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</si>
  <si>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</si>
  <si>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</si>
  <si>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</si>
  <si>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</si>
  <si>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</si>
  <si>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</si>
  <si>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</si>
  <si>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</si>
  <si>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</si>
  <si>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</si>
  <si>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</si>
  <si>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</si>
  <si>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</si>
  <si>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</si>
  <si>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</si>
  <si>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</si>
  <si>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</si>
  <si>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</si>
  <si>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</si>
  <si>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</si>
  <si>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</si>
  <si>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</si>
  <si>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</si>
  <si>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</si>
  <si>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</si>
  <si>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</si>
  <si>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</si>
  <si>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</si>
  <si>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</si>
  <si>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</si>
  <si>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</si>
  <si>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</si>
  <si>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</si>
  <si>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</si>
  <si>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</si>
  <si>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</si>
  <si>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</si>
  <si>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</si>
  <si>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</si>
  <si>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</si>
  <si>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</si>
  <si>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</si>
  <si>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</si>
  <si>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</si>
  <si>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</si>
  <si>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</si>
  <si>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</si>
  <si>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</si>
  <si>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</si>
  <si>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</si>
  <si>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</si>
  <si>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</si>
  <si>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</si>
  <si>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</si>
  <si>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</si>
  <si>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</si>
  <si>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</si>
  <si>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</si>
  <si>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</si>
  <si>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</si>
  <si>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</si>
  <si>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</si>
  <si>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</si>
  <si>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</si>
  <si>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</si>
  <si>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</si>
  <si>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</si>
  <si>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</si>
  <si>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</si>
  <si>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</si>
  <si>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</si>
  <si>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</si>
  <si>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</si>
  <si>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</si>
  <si>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</si>
  <si>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</si>
  <si>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</si>
  <si>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</si>
  <si>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</si>
  <si>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</si>
  <si>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</si>
  <si>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</si>
  <si>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</si>
  <si>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</si>
  <si>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</si>
  <si>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</si>
  <si>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</si>
  <si>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</si>
  <si>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</si>
  <si>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</si>
  <si>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</si>
  <si>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</si>
  <si>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</si>
  <si>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</si>
  <si>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</si>
  <si>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</si>
  <si>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</si>
  <si>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</si>
  <si>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</si>
  <si>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</si>
  <si>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</si>
  <si>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</si>
  <si>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</si>
  <si>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</si>
  <si>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</si>
  <si>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</si>
  <si>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</si>
  <si>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</si>
  <si>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</si>
  <si>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</si>
  <si>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</si>
  <si>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</si>
  <si>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</si>
  <si>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</si>
  <si>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</si>
  <si>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</si>
  <si>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</si>
  <si>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</si>
  <si>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</si>
  <si>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</si>
  <si>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</si>
  <si>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</si>
  <si>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</si>
  <si>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</si>
  <si>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LED0296 - GE Area Lighter Flood Light 500W</t>
  </si>
  <si>
    <t>LED0297 - GE Area Lighter Flood Light 62W</t>
  </si>
  <si>
    <t>LED0300 - GE Area Lighter Flood Light 100W</t>
  </si>
  <si>
    <t>LED Luminaire Type - Opex</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</si>
  <si>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</si>
  <si>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</si>
  <si>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</si>
  <si>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</si>
  <si>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</si>
  <si>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</si>
  <si>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</si>
  <si>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</si>
  <si>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</si>
  <si>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</si>
  <si>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</si>
  <si>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</si>
  <si>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</si>
  <si>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</si>
  <si>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</si>
  <si>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</si>
  <si>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</si>
  <si>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</si>
  <si>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</si>
  <si>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</si>
  <si>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</si>
  <si>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</si>
  <si>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</si>
  <si>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</si>
  <si>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</si>
  <si>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</si>
  <si>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</si>
  <si>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</si>
  <si>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</si>
  <si>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</si>
  <si>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</si>
  <si>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</si>
  <si>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</si>
  <si>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</si>
  <si>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</si>
  <si>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</si>
  <si>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</si>
  <si>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</si>
  <si>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</si>
  <si>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</si>
  <si>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</si>
  <si>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</si>
  <si>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</si>
  <si>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</si>
  <si>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</si>
  <si>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</si>
  <si>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</si>
  <si>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</si>
  <si>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</si>
  <si>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</si>
  <si>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</si>
  <si>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</si>
  <si>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</si>
  <si>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</si>
  <si>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</si>
  <si>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</si>
  <si>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</si>
  <si>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</si>
  <si>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</si>
  <si>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</si>
  <si>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</si>
  <si>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</si>
  <si>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</si>
  <si>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</si>
  <si>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</si>
  <si>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</si>
  <si>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</si>
  <si>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</si>
  <si>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</si>
  <si>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</si>
  <si>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</si>
  <si>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</si>
  <si>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</si>
  <si>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</si>
  <si>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</si>
  <si>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</si>
  <si>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</si>
  <si>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</si>
  <si>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</si>
  <si>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</si>
  <si>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</si>
  <si>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</si>
  <si>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</si>
  <si>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</si>
  <si>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</si>
  <si>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</si>
  <si>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</si>
  <si>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</si>
  <si>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</si>
  <si>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</si>
  <si>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</si>
  <si>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</si>
  <si>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</si>
  <si>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</si>
  <si>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</si>
  <si>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</si>
  <si>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</si>
  <si>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</si>
  <si>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</si>
  <si>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</si>
  <si>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</si>
  <si>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</si>
  <si>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</si>
  <si>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</si>
  <si>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</si>
  <si>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</si>
  <si>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</si>
  <si>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</si>
  <si>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</si>
  <si>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</si>
  <si>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</si>
  <si>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</si>
  <si>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</si>
  <si>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</si>
  <si>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</si>
  <si>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</si>
  <si>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</si>
  <si>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</si>
  <si>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</si>
  <si>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</si>
  <si>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</si>
  <si>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</si>
  <si>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</si>
  <si>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</si>
  <si>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</si>
  <si>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</si>
  <si>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</si>
  <si>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</si>
  <si>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</si>
  <si>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</si>
  <si>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</si>
  <si>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</si>
  <si>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</si>
  <si>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</si>
  <si>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</si>
  <si>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</si>
  <si>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</si>
  <si>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Internal - Tech</t>
  </si>
  <si>
    <t>Internal - Admin</t>
  </si>
  <si>
    <t>Internal - Comms</t>
  </si>
  <si>
    <t>Internal - Engineering</t>
  </si>
  <si>
    <t>Internal - Vending Fee</t>
  </si>
  <si>
    <t>1 Phase Meters (including prepayment)</t>
  </si>
  <si>
    <t>Dedicated CT and VT Meters</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</si>
  <si>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</si>
  <si>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</si>
  <si>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</si>
  <si>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</si>
  <si>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</si>
  <si>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</si>
  <si>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</si>
  <si>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</si>
  <si>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</si>
  <si>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</si>
  <si>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</si>
  <si>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</si>
  <si>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</si>
  <si>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</si>
  <si>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</si>
  <si>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</si>
  <si>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</si>
  <si>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</si>
  <si>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</si>
  <si>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</si>
  <si>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</si>
  <si>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</si>
  <si>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</si>
  <si>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</si>
  <si>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</si>
  <si>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</si>
  <si>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</si>
  <si>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</si>
  <si>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</si>
  <si>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</si>
  <si>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</si>
  <si>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</si>
  <si>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</si>
  <si>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</si>
  <si>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</si>
  <si>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</si>
  <si>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</si>
  <si>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</si>
  <si>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</si>
  <si>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</si>
  <si>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</si>
  <si>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</si>
  <si>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</si>
  <si>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</si>
  <si>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</si>
  <si>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</si>
  <si>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</si>
  <si>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</si>
  <si>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</si>
  <si>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</si>
  <si>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</si>
  <si>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</si>
  <si>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</si>
  <si>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</si>
  <si>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</si>
  <si>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</si>
  <si>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</si>
  <si>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</si>
  <si>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</si>
  <si>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</si>
  <si>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</si>
  <si>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</si>
  <si>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</si>
  <si>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</si>
  <si>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</si>
  <si>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</si>
  <si>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</si>
  <si>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</si>
  <si>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</si>
  <si>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Security Lighting - HID &lt;=400W</t>
  </si>
  <si>
    <t>Security Lighting - HID &gt;400W</t>
  </si>
  <si>
    <t>Security Lighting - LED &lt;=200W</t>
  </si>
  <si>
    <t>Security Lighting - LED &gt;200W</t>
  </si>
  <si>
    <t>ACS450</t>
  </si>
  <si>
    <t>ACS451</t>
  </si>
  <si>
    <t>ACS452</t>
  </si>
  <si>
    <t>ACS429</t>
  </si>
  <si>
    <t>ACS371</t>
  </si>
  <si>
    <t>ACS398</t>
  </si>
  <si>
    <t>ACS345</t>
  </si>
  <si>
    <t>ACS346</t>
  </si>
  <si>
    <t>ACS347</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</si>
  <si>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</si>
  <si>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</si>
  <si>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</si>
  <si>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</si>
  <si>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</si>
  <si>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</si>
  <si>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</si>
  <si>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</si>
  <si>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</si>
  <si>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</si>
  <si>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</si>
  <si>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</si>
  <si>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</si>
  <si>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</si>
  <si>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</si>
  <si>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</si>
  <si>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</si>
  <si>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</si>
  <si>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</si>
  <si>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</si>
  <si>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</si>
  <si>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</si>
  <si>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</si>
  <si>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</si>
  <si>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</si>
  <si>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</si>
  <si>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</si>
  <si>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</si>
  <si>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</si>
  <si>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</si>
  <si>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</si>
  <si>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</si>
  <si>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</si>
  <si>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</si>
  <si>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</si>
  <si>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</si>
  <si>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</si>
  <si>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</si>
  <si>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</si>
  <si>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</si>
  <si>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</si>
  <si>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</si>
  <si>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</si>
  <si>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</si>
  <si>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</si>
  <si>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</si>
  <si>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</si>
  <si>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</si>
  <si>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</si>
  <si>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</si>
  <si>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</si>
  <si>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</si>
  <si>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</si>
  <si>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</si>
  <si>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</si>
  <si>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</si>
  <si>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</si>
  <si>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</si>
  <si>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</si>
  <si>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</si>
  <si>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</si>
  <si>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ACS453</t>
  </si>
  <si>
    <t>ACS454</t>
  </si>
  <si>
    <t>ACS455</t>
  </si>
  <si>
    <t>ACS456</t>
  </si>
  <si>
    <t>Ordinary time</t>
  </si>
  <si>
    <t>Administrative officer</t>
  </si>
  <si>
    <t>Project manager</t>
  </si>
  <si>
    <t>Field worker</t>
  </si>
  <si>
    <t>Technical specialist</t>
  </si>
  <si>
    <t>Engineer</t>
  </si>
  <si>
    <t>Senior engineer</t>
  </si>
  <si>
    <t>Overtime</t>
  </si>
  <si>
    <t>All lights - energy only</t>
  </si>
  <si>
    <t>HID</t>
  </si>
  <si>
    <t>CLER</t>
  </si>
  <si>
    <t>cf-42 (all)</t>
  </si>
  <si>
    <t>cf-42 PT (all)</t>
  </si>
  <si>
    <t>F-40 (all)</t>
  </si>
  <si>
    <t>MV-80 (all)</t>
  </si>
  <si>
    <t>MV-80 PT (all)</t>
  </si>
  <si>
    <t>S-HP50 (all)</t>
  </si>
  <si>
    <t>S-LP18 (all)</t>
  </si>
  <si>
    <t>S-HP Other (all)</t>
  </si>
  <si>
    <t>S-HP50 PT (all)</t>
  </si>
  <si>
    <t>MV-80+ (all)</t>
  </si>
  <si>
    <t>S-HP100 (all)</t>
  </si>
  <si>
    <t>S-HP150 (all)</t>
  </si>
  <si>
    <t>S-HP250 (all)</t>
  </si>
  <si>
    <t>S-LP90 (all)</t>
  </si>
  <si>
    <t>S-HP360f (all)</t>
  </si>
  <si>
    <t>SLUOS</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</si>
  <si>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</si>
  <si>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</si>
  <si>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</si>
  <si>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</si>
  <si>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</si>
  <si>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</si>
  <si>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</si>
  <si>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</si>
  <si>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</si>
  <si>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</si>
  <si>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</si>
  <si>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</si>
  <si>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</si>
  <si>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</si>
  <si>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</si>
  <si>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</si>
  <si>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</si>
  <si>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</si>
  <si>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</si>
  <si>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</si>
  <si>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</si>
  <si>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</si>
  <si>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</si>
  <si>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</si>
  <si>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</si>
  <si>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</si>
  <si>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</si>
  <si>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</si>
  <si>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</si>
  <si>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</si>
  <si>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</si>
  <si>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</si>
  <si>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</si>
  <si>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</si>
  <si>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</si>
  <si>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</si>
  <si>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</si>
  <si>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</si>
  <si>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</si>
  <si>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</si>
  <si>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</si>
  <si>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</si>
  <si>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</si>
  <si>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</si>
  <si>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</si>
  <si>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</si>
  <si>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</si>
  <si>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</si>
  <si>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</si>
  <si>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</si>
  <si>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</si>
  <si>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</si>
  <si>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</si>
  <si>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</si>
  <si>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</si>
  <si>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</si>
  <si>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</si>
  <si>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</si>
  <si>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</si>
  <si>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</si>
  <si>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</si>
  <si>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</si>
  <si>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</si>
  <si>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</si>
  <si>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</si>
  <si>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</si>
  <si>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</si>
  <si>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</si>
  <si>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</si>
  <si>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</si>
  <si>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</si>
  <si>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</si>
  <si>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</si>
  <si>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</si>
  <si>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</si>
  <si>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</si>
  <si>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</si>
  <si>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</si>
  <si>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</si>
  <si>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</si>
  <si>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</si>
  <si>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</si>
  <si>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</si>
  <si>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</si>
  <si>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</si>
  <si>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</si>
  <si>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</si>
  <si>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</si>
  <si>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</si>
  <si>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</si>
  <si>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</si>
  <si>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</si>
  <si>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</si>
  <si>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</si>
  <si>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</si>
  <si>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</si>
  <si>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</si>
  <si>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</si>
  <si>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</si>
  <si>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</si>
  <si>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</si>
  <si>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</si>
  <si>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</si>
  <si>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</si>
  <si>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</si>
  <si>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</si>
  <si>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</si>
  <si>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</si>
  <si>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</si>
  <si>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</si>
  <si>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</si>
  <si>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</si>
  <si>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</si>
  <si>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</si>
  <si>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TAS01</t>
  </si>
  <si>
    <t>TAS02</t>
  </si>
  <si>
    <t>TAS03</t>
  </si>
  <si>
    <t>TAS04</t>
  </si>
  <si>
    <t>TAS05</t>
  </si>
  <si>
    <t>TAS06</t>
  </si>
  <si>
    <t>TAS07</t>
  </si>
  <si>
    <t>TAS08</t>
  </si>
  <si>
    <t>TAS09</t>
  </si>
  <si>
    <t>TAS10</t>
  </si>
  <si>
    <t>TAS11</t>
  </si>
  <si>
    <t>TAS12</t>
  </si>
  <si>
    <t>TAS13</t>
  </si>
  <si>
    <t>TAS14</t>
  </si>
  <si>
    <t>TAS16</t>
  </si>
  <si>
    <t>TAS17</t>
  </si>
  <si>
    <t>TAS18</t>
  </si>
  <si>
    <t>TAS19</t>
  </si>
  <si>
    <t>TAS20</t>
  </si>
  <si>
    <t>TAS21</t>
  </si>
  <si>
    <t>TAS23</t>
  </si>
  <si>
    <t>TAS24</t>
  </si>
  <si>
    <t>TAS25</t>
  </si>
  <si>
    <t>TAS26</t>
  </si>
  <si>
    <t>TAS27</t>
  </si>
  <si>
    <t>TAS28</t>
  </si>
  <si>
    <t>TAS29</t>
  </si>
  <si>
    <t>TAS30</t>
  </si>
  <si>
    <t>TAS32</t>
  </si>
  <si>
    <t>TAS33</t>
  </si>
  <si>
    <t>TAS34</t>
  </si>
  <si>
    <t>TAS35</t>
  </si>
  <si>
    <t>TAS36</t>
  </si>
  <si>
    <t>TAS37</t>
  </si>
  <si>
    <t>TAS38</t>
  </si>
  <si>
    <t>TAS39</t>
  </si>
  <si>
    <t>TAS40</t>
  </si>
  <si>
    <t>TAS42</t>
  </si>
  <si>
    <t>TAS43</t>
  </si>
  <si>
    <t>TAS44</t>
  </si>
  <si>
    <t>TAS45</t>
  </si>
  <si>
    <t>TAS46</t>
  </si>
  <si>
    <t>TAS47</t>
  </si>
  <si>
    <t>TAS48</t>
  </si>
  <si>
    <t>TAS49</t>
  </si>
  <si>
    <t>TAS50</t>
  </si>
  <si>
    <t>TAS51</t>
  </si>
  <si>
    <t>TAS52</t>
  </si>
  <si>
    <t>TAS53</t>
  </si>
  <si>
    <t>TAS54</t>
  </si>
  <si>
    <t>TAS55</t>
  </si>
  <si>
    <t>TAS56</t>
  </si>
  <si>
    <t>TAS57</t>
  </si>
  <si>
    <t>TAS58</t>
  </si>
  <si>
    <t>TAS59</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</si>
  <si>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</si>
  <si>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</si>
  <si>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</si>
  <si>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</si>
  <si>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</si>
  <si>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</si>
  <si>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</si>
  <si>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</si>
  <si>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</si>
  <si>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</si>
  <si>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</si>
  <si>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</si>
  <si>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</si>
  <si>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</si>
  <si>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</si>
  <si>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</si>
  <si>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</si>
  <si>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</si>
  <si>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</si>
  <si>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Business LV - Single phase</t>
  </si>
  <si>
    <t>Business LV - Multi phase</t>
  </si>
  <si>
    <t>Business LV - CT meters</t>
  </si>
  <si>
    <t>Domestic LV - Single phase</t>
  </si>
  <si>
    <t>Domestic LV - Multi phase</t>
  </si>
  <si>
    <t>Domestic LV - CT meters</t>
  </si>
  <si>
    <t>Other meters</t>
  </si>
  <si>
    <t>T04</t>
  </si>
  <si>
    <t>T05</t>
  </si>
  <si>
    <t>T06</t>
  </si>
  <si>
    <t>T01</t>
  </si>
  <si>
    <t>T02</t>
  </si>
  <si>
    <t>T03</t>
  </si>
  <si>
    <t>T09</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</si>
  <si>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</si>
  <si>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</si>
  <si>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</si>
  <si>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</si>
  <si>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</si>
  <si>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</si>
  <si>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</si>
  <si>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</si>
  <si>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</si>
  <si>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</si>
  <si>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</si>
  <si>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</si>
  <si>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</si>
  <si>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</si>
  <si>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</si>
  <si>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</si>
  <si>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</si>
  <si>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</si>
  <si>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</si>
  <si>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</si>
  <si>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</si>
  <si>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</si>
  <si>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</si>
  <si>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</si>
  <si>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</si>
  <si>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</si>
  <si>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</si>
  <si>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</si>
  <si>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</si>
  <si>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</si>
  <si>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</si>
  <si>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</si>
  <si>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</si>
  <si>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</si>
  <si>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</si>
  <si>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</si>
  <si>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</si>
  <si>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</si>
  <si>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</si>
  <si>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</si>
  <si>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</si>
  <si>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</si>
  <si>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</si>
  <si>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</si>
  <si>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</si>
  <si>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</si>
  <si>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</si>
  <si>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</si>
  <si>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</si>
  <si>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</si>
  <si>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</si>
  <si>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</si>
  <si>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</si>
  <si>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</si>
  <si>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</si>
  <si>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</si>
  <si>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</si>
  <si>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</si>
  <si>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</si>
  <si>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</si>
  <si>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</si>
  <si>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</si>
  <si>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</si>
  <si>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</si>
  <si>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</si>
  <si>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</si>
  <si>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</si>
  <si>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</si>
  <si>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</si>
  <si>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</si>
  <si>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</si>
  <si>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</si>
  <si>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</si>
  <si>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</si>
  <si>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</si>
  <si>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</si>
  <si>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</si>
  <si>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</si>
  <si>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</si>
  <si>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MV50 PRV</t>
  </si>
  <si>
    <t>MV80 PRV</t>
  </si>
  <si>
    <t>MV125 PRV</t>
  </si>
  <si>
    <t>MV250 PRV</t>
  </si>
  <si>
    <t>MV400 PRV</t>
  </si>
  <si>
    <t>SV70 PRV</t>
  </si>
  <si>
    <t>SV100 PRV</t>
  </si>
  <si>
    <t>SV150 PRV</t>
  </si>
  <si>
    <t>SV250 PRV</t>
  </si>
  <si>
    <t>SV400 PRV</t>
  </si>
  <si>
    <t>SVFL250 PRV</t>
  </si>
  <si>
    <t>SVFL400 PRV</t>
  </si>
  <si>
    <t>FL1x20 PRV</t>
  </si>
  <si>
    <t>FL1x40 PRV</t>
  </si>
  <si>
    <t>FL2x20 PRV</t>
  </si>
  <si>
    <t>FL2x24 PRV</t>
  </si>
  <si>
    <t>FL2x40 PRV</t>
  </si>
  <si>
    <t>FL4x40 PRV</t>
  </si>
  <si>
    <t>CF32 PRV</t>
  </si>
  <si>
    <t>CF42 PRV</t>
  </si>
  <si>
    <t>INC60 PRV</t>
  </si>
  <si>
    <t>INC100 PRV</t>
  </si>
  <si>
    <t>MH100 PRV</t>
  </si>
  <si>
    <t>MH150 PRV</t>
  </si>
  <si>
    <t>MH250 PRV</t>
  </si>
  <si>
    <t>MH400 PRV</t>
  </si>
  <si>
    <t>MHFL400 PRV</t>
  </si>
  <si>
    <t>LED18 PRV</t>
  </si>
  <si>
    <t>LED20 PRV</t>
  </si>
  <si>
    <t>LED200 PRV</t>
  </si>
  <si>
    <t>LED240 PRV</t>
  </si>
  <si>
    <t>LED25 PRV</t>
  </si>
  <si>
    <t>LED265 PRV</t>
  </si>
  <si>
    <t>LED30 PRV</t>
  </si>
  <si>
    <t>LED75 PRV</t>
  </si>
  <si>
    <t>LED155 PRV</t>
  </si>
  <si>
    <t>LED14 PRV</t>
  </si>
  <si>
    <t>LED17 PRV</t>
  </si>
  <si>
    <t>LED175 PRV</t>
  </si>
  <si>
    <t>LED14 NT PRV</t>
  </si>
  <si>
    <t>LED75 NT PRV</t>
  </si>
  <si>
    <t>MV50 PRL</t>
  </si>
  <si>
    <t>MV80 PRL</t>
  </si>
  <si>
    <t>MV125 PRL</t>
  </si>
  <si>
    <t>MV250 PRL</t>
  </si>
  <si>
    <t>MV400 PRL</t>
  </si>
  <si>
    <t>SV70 PRL</t>
  </si>
  <si>
    <t>SV100 PRL</t>
  </si>
  <si>
    <t>SV150 PRL</t>
  </si>
  <si>
    <t>SV250 PRL</t>
  </si>
  <si>
    <t>SV400 PRL</t>
  </si>
  <si>
    <t>SVFL250 PRL</t>
  </si>
  <si>
    <t>SVFL400 PRL</t>
  </si>
  <si>
    <t>FL1x20 PRL</t>
  </si>
  <si>
    <t>FL1x40 PRL</t>
  </si>
  <si>
    <t>FL2x20 PRL</t>
  </si>
  <si>
    <t>FL2x24 PRL</t>
  </si>
  <si>
    <t>FL2x40 PRL</t>
  </si>
  <si>
    <t>FL4x40 PRL</t>
  </si>
  <si>
    <t>CF32 PRL</t>
  </si>
  <si>
    <t>CF42 PRL</t>
  </si>
  <si>
    <t>INC60 PRL</t>
  </si>
  <si>
    <t>INC100 PRL</t>
  </si>
  <si>
    <t>MH100 PRL</t>
  </si>
  <si>
    <t>MH150 PRL</t>
  </si>
  <si>
    <t>MH250 PRL</t>
  </si>
  <si>
    <t>MH400 PRL</t>
  </si>
  <si>
    <t>MHFL400 PRL</t>
  </si>
  <si>
    <t>LED18 PRL</t>
  </si>
  <si>
    <t>LED20 PRL</t>
  </si>
  <si>
    <t>LED200 PRL</t>
  </si>
  <si>
    <t>LED240 PRL</t>
  </si>
  <si>
    <t>LED25 PRL</t>
  </si>
  <si>
    <t>LED265 PRL</t>
  </si>
  <si>
    <t>LED30 PRL</t>
  </si>
  <si>
    <t>LED75 PRL</t>
  </si>
  <si>
    <t>LED155 PRL</t>
  </si>
  <si>
    <t>LED14 PRL</t>
  </si>
  <si>
    <t>LED17 PRL</t>
  </si>
  <si>
    <t>LED175 PRL</t>
  </si>
  <si>
    <t>LED14 NT PRL</t>
  </si>
  <si>
    <t>LED75 NT PRL</t>
  </si>
  <si>
    <t>2026–27 pricing</t>
  </si>
  <si>
    <t>2024–25</t>
  </si>
  <si>
    <t>2025–26</t>
  </si>
  <si>
    <t>$ change in 2026–27</t>
  </si>
  <si>
    <t>% change in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</si>
</sst>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 numFmtId="176" formatCode="&quot;$&quot;#,##0.00_);\-&quot;$&quot;#,##0.00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
      <b/>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33">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35">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xf numFmtId="0" fontId="9" fillId="2" borderId="0" xfId="3" applyFont="1" applyFill="1"/>
    <xf numFmtId="0" fontId="10" fillId="2" borderId="0" xfId="3" applyFont="1" applyFill="1" applyAlignment="1">
      <alignment horizontal="center"/>
    </xf>
    <xf numFmtId="0" fontId="10" fillId="2" borderId="0" xfId="3" applyFont="1" applyFill="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xf numFmtId="0" fontId="9" fillId="2" borderId="0" xfId="3" applyFont="1" applyFill="1" applyAlignment="1">
      <alignment horizontal="center"/>
    </xf>
    <xf numFmtId="168" fontId="9" fillId="2" borderId="0" xfId="3" applyNumberFormat="1" applyFont="1" applyFill="1" applyAlignment="1">
      <alignment horizontal="center"/>
    </xf>
    <xf numFmtId="167" fontId="5" fillId="0" borderId="0" xfId="3" applyNumberFormat="1" applyFont="1" applyAlignment="1">
      <alignment horizontal="left" indent="1"/>
    </xf>
    <xf numFmtId="49" fontId="5" fillId="0" borderId="0" xfId="3" applyNumberFormat="1" applyFont="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167" fontId="5" fillId="0" borderId="0" xfId="3" applyNumberFormat="1" applyFont="1" applyAlignment="1">
      <alignment horizontal="left"/>
    </xf>
    <xf numFmtId="167" fontId="5" fillId="0" borderId="5" xfId="3" applyNumberFormat="1" applyFont="1" applyBorder="1" applyAlignment="1">
      <alignment horizontal="left"/>
    </xf>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9" fontId="0" fillId="8" borderId="11" xfId="0" applyNumberFormat="1" applyFill="1" applyBorder="1"/>
    <xf numFmtId="9" fontId="0" fillId="8" borderId="14" xfId="0" applyNumberFormat="1"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xf numFmtId="0" fontId="7" fillId="2" borderId="0" xfId="3" applyFont="1" applyFill="1" applyAlignment="1">
      <alignment horizontal="left"/>
    </xf>
    <xf numFmtId="49" fontId="5" fillId="5" borderId="4" xfId="3" applyNumberFormat="1" applyFont="1" applyFill="1" applyBorder="1" applyAlignment="1">
      <alignment horizontal="left"/>
    </xf>
    <xf numFmtId="1" fontId="3" fillId="4" borderId="3" xfId="3" applyNumberFormat="1" applyFill="1" applyBorder="1" applyAlignment="1">
      <alignment horizontal="center"/>
    </xf>
    <xf numFmtId="1" fontId="0" fillId="0" borderId="0" xfId="0" applyNumberFormat="1"/>
    <xf numFmtId="0" fontId="2" fillId="7" borderId="22" xfId="0" applyFont="1" applyFill="1" applyBorder="1" applyAlignment="1">
      <alignment horizontal="center"/>
    </xf>
    <xf numFmtId="0" fontId="27" fillId="0" borderId="0" xfId="0" applyFont="1"/>
    <xf numFmtId="9" fontId="2" fillId="0" borderId="0" xfId="0" applyNumberFormat="1" applyFont="1"/>
    <xf numFmtId="0" fontId="2" fillId="7" borderId="26" xfId="0" applyFont="1" applyFill="1" applyBorder="1" applyAlignment="1">
      <alignment horizontal="center"/>
    </xf>
    <xf numFmtId="9" fontId="0" fillId="8" borderId="27" xfId="0" applyNumberFormat="1" applyFill="1" applyBorder="1"/>
    <xf numFmtId="9" fontId="0" fillId="8" borderId="16" xfId="0" applyNumberFormat="1" applyFill="1" applyBorder="1"/>
    <xf numFmtId="9" fontId="0" fillId="8" borderId="28" xfId="0" applyNumberFormat="1" applyFill="1" applyBorder="1"/>
    <xf numFmtId="176" fontId="0" fillId="8" borderId="20" xfId="0" applyNumberFormat="1" applyFill="1" applyBorder="1"/>
    <xf numFmtId="176" fontId="0" fillId="8" borderId="4" xfId="0" applyNumberFormat="1" applyFill="1" applyBorder="1"/>
    <xf numFmtId="176" fontId="0" fillId="8" borderId="13" xfId="0" applyNumberFormat="1" applyFill="1" applyBorder="1"/>
    <xf numFmtId="1" fontId="2" fillId="7" borderId="31" xfId="0" applyNumberFormat="1" applyFont="1" applyFill="1" applyBorder="1" applyAlignment="1">
      <alignment horizontal="center"/>
    </xf>
    <xf numFmtId="10" fontId="0" fillId="0" borderId="32" xfId="1" applyNumberFormat="1" applyFont="1" applyBorder="1"/>
    <xf numFmtId="49" fontId="5" fillId="9" borderId="10" xfId="3" applyNumberFormat="1" applyFont="1" applyFill="1" applyBorder="1" applyAlignment="1">
      <alignment horizontal="center"/>
    </xf>
    <xf numFmtId="1" fontId="0" fillId="8" borderId="10" xfId="0" applyNumberFormat="1" applyFill="1" applyBorder="1" applyAlignment="1">
      <alignment horizontal="center"/>
    </xf>
    <xf numFmtId="1" fontId="0" fillId="8" borderId="18" xfId="0" applyNumberFormat="1" applyFill="1" applyBorder="1" applyAlignment="1">
      <alignment horizontal="center"/>
    </xf>
    <xf numFmtId="1" fontId="0" fillId="8" borderId="16" xfId="0" applyNumberFormat="1" applyFill="1" applyBorder="1" applyAlignment="1">
      <alignment horizontal="center"/>
    </xf>
    <xf numFmtId="0" fontId="18" fillId="0" borderId="0" xfId="0" applyFont="1" applyAlignment="1">
      <alignment horizontal="center"/>
    </xf>
    <xf numFmtId="0" fontId="19" fillId="0" borderId="0" xfId="0" applyFont="1" applyAlignment="1">
      <alignment horizontal="center"/>
    </xf>
    <xf numFmtId="0" fontId="2" fillId="7" borderId="23" xfId="0" applyFont="1" applyFill="1" applyBorder="1" applyAlignment="1">
      <alignment horizontal="center"/>
    </xf>
    <xf numFmtId="0" fontId="2" fillId="7" borderId="24" xfId="0" applyFont="1" applyFill="1" applyBorder="1" applyAlignment="1">
      <alignment horizontal="center"/>
    </xf>
    <xf numFmtId="0" fontId="2" fillId="7" borderId="25" xfId="0" applyFont="1" applyFill="1" applyBorder="1" applyAlignment="1">
      <alignment horizontal="center"/>
    </xf>
    <xf numFmtId="1" fontId="0" fillId="8" borderId="29" xfId="0" applyNumberFormat="1" applyFill="1" applyBorder="1" applyAlignment="1">
      <alignment horizontal="center"/>
    </xf>
    <xf numFmtId="1" fontId="0" fillId="8" borderId="24" xfId="0" applyNumberFormat="1" applyFill="1" applyBorder="1" applyAlignment="1">
      <alignment horizontal="center"/>
    </xf>
    <xf numFmtId="1" fontId="0" fillId="8" borderId="30" xfId="0" applyNumberFormat="1" applyFill="1" applyBorder="1" applyAlignment="1">
      <alignment horizontal="center"/>
    </xf>
    <xf numFmtId="0" fontId="6" fillId="4" borderId="3" xfId="3" applyFont="1" applyFill="1" applyBorder="1" applyAlignment="1">
      <alignment horizontal="left" vertic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B7D0E1"/>
      <color rgb="FFE7EFF5"/>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54722C39-7123-4066-9460-9C2048925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428BDB1D-1321-4CA3-B98C-B93C08FB5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C179-FED7-486B-872C-A3100F6C7DC1}">
  <sheetPr>
    <tabColor rgb="FFF0B093"/>
  </sheetPr>
  <dimension ref="A1:S139"/>
  <sheetViews>
    <sheetView showGridLines="0" zoomScaleNormal="100" workbookViewId="0">
      <selection activeCell="D45" sqref="D45:M45"/>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2.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6" t="s">
        <v>2743</v>
      </c>
      <c r="E3" s="126"/>
      <c r="F3" s="126"/>
      <c r="G3" s="126"/>
      <c r="H3" s="126"/>
    </row>
    <row r="4" spans="1:14" ht="23.25" x14ac:dyDescent="0.35">
      <c r="D4" s="127" t="s">
        <v>52</v>
      </c>
      <c r="E4" s="127"/>
      <c r="F4" s="127"/>
      <c r="G4" s="127"/>
      <c r="H4" s="127"/>
    </row>
    <row r="5" spans="1:14" ht="15" x14ac:dyDescent="0.25"/>
    <row r="6" spans="1:14" ht="15" x14ac:dyDescent="0.25">
      <c r="B6" t="s">
        <v>53</v>
      </c>
    </row>
    <row r="7" spans="1:14" ht="15" x14ac:dyDescent="0.25">
      <c r="B7" t="s">
        <v>54</v>
      </c>
    </row>
    <row r="8" spans="1:14" ht="15" x14ac:dyDescent="0.25">
      <c r="B8" t="s">
        <v>50</v>
      </c>
    </row>
    <row r="9" spans="1:14" ht="15" x14ac:dyDescent="0.25"/>
    <row r="10" spans="1:14" ht="15" x14ac:dyDescent="0.25">
      <c r="B10" t="s">
        <v>59</v>
      </c>
    </row>
    <row r="11" spans="1:14" ht="15" x14ac:dyDescent="0.25">
      <c r="B11" t="s">
        <v>51</v>
      </c>
    </row>
    <row r="12" spans="1:14" ht="15" x14ac:dyDescent="0.25">
      <c r="B12" t="s">
        <v>60</v>
      </c>
    </row>
    <row r="13" spans="1:14" ht="15" x14ac:dyDescent="0.25">
      <c r="B13" s="111"/>
      <c r="C13" s="111"/>
    </row>
    <row r="14" spans="1:14" ht="15" x14ac:dyDescent="0.25">
      <c r="B14" s="33" t="s">
        <v>7</v>
      </c>
      <c r="C14" s="113" t="s">
        <v>56</v>
      </c>
      <c r="D14" s="32" t="s">
        <v>2</v>
      </c>
      <c r="E14" s="128" t="s">
        <v>3</v>
      </c>
      <c r="F14" s="129"/>
      <c r="G14" s="129"/>
      <c r="H14" s="130"/>
      <c r="I14" s="32" t="s">
        <v>2744</v>
      </c>
      <c r="J14" s="32" t="s">
        <v>2745</v>
      </c>
      <c r="K14" s="32" t="s">
        <v>46</v>
      </c>
      <c r="L14" s="32" t="s">
        <v>2746</v>
      </c>
      <c r="M14" s="34" t="s">
        <v>2747</v>
      </c>
    </row>
    <row r="15" spans="1:14" ht="15" x14ac:dyDescent="0.25">
      <c r="A15" s="86"/>
      <c r="B15" s="88" t="s">
        <v>4</v>
      </c>
      <c r="C15" s="114" t="s">
        <v>49</v>
      </c>
      <c r="D15" s="91">
        <v>0.30831787238756397</v>
      </c>
      <c r="E15" s="131">
        <v>4043.7874304552861</v>
      </c>
      <c r="F15" s="132"/>
      <c r="G15" s="132"/>
      <c r="H15" s="133"/>
      <c r="I15" s="100">
        <v>612.57844446909337</v>
      </c>
      <c r="J15" s="100">
        <v>664.02762908177237</v>
      </c>
      <c r="K15" s="100">
        <v>727.83966761220813</v>
      </c>
      <c r="L15" s="117">
        <v>63.812038530435757</v>
      </c>
      <c r="M15" s="94">
        <v>9.6098469002978124E-2</v>
      </c>
      <c r="N15" s="109"/>
    </row>
    <row r="16" spans="1:14" ht="15" x14ac:dyDescent="0.25">
      <c r="A16" s="86"/>
      <c r="B16" s="89" t="s">
        <v>5</v>
      </c>
      <c r="C16" s="115" t="s">
        <v>147</v>
      </c>
      <c r="D16" s="92"/>
      <c r="E16" s="123"/>
      <c r="F16" s="124"/>
      <c r="G16" s="124"/>
      <c r="H16" s="125"/>
      <c r="I16" s="101"/>
      <c r="J16" s="101"/>
      <c r="K16" s="101"/>
      <c r="L16" s="118"/>
      <c r="M16" s="95"/>
      <c r="N16" s="109"/>
    </row>
    <row r="17" spans="1:14" ht="15" x14ac:dyDescent="0.25">
      <c r="A17" s="86"/>
      <c r="B17" s="89" t="s">
        <v>6</v>
      </c>
      <c r="C17" s="115" t="s">
        <v>142</v>
      </c>
      <c r="D17" s="92"/>
      <c r="E17" s="123"/>
      <c r="F17" s="124"/>
      <c r="G17" s="124"/>
      <c r="H17" s="125"/>
      <c r="I17" s="101"/>
      <c r="J17" s="101"/>
      <c r="K17" s="101"/>
      <c r="L17" s="118"/>
      <c r="M17" s="95"/>
      <c r="N17" s="109"/>
    </row>
    <row r="18" spans="1:14" ht="15" x14ac:dyDescent="0.25">
      <c r="A18" s="86"/>
      <c r="B18" s="89" t="s">
        <v>8</v>
      </c>
      <c r="C18" s="115" t="s">
        <v>179</v>
      </c>
      <c r="D18" s="92">
        <v>0.32478613851487503</v>
      </c>
      <c r="E18" s="123">
        <v>4957.4026570197384</v>
      </c>
      <c r="F18" s="124"/>
      <c r="G18" s="124"/>
      <c r="H18" s="125"/>
      <c r="I18" s="101">
        <v>701.13368298256455</v>
      </c>
      <c r="J18" s="101">
        <v>766.75387360958484</v>
      </c>
      <c r="K18" s="101">
        <v>853.08973089228664</v>
      </c>
      <c r="L18" s="118">
        <v>86.335857282701795</v>
      </c>
      <c r="M18" s="95">
        <v>0.11259917980755089</v>
      </c>
      <c r="N18" s="109"/>
    </row>
    <row r="19" spans="1:14" ht="15" x14ac:dyDescent="0.25">
      <c r="A19" s="86"/>
      <c r="B19" s="89" t="s">
        <v>9</v>
      </c>
      <c r="C19" s="115" t="s">
        <v>179</v>
      </c>
      <c r="D19" s="92">
        <v>0.34619433676484235</v>
      </c>
      <c r="E19" s="123">
        <v>4720.2285764806393</v>
      </c>
      <c r="F19" s="124"/>
      <c r="G19" s="124"/>
      <c r="H19" s="125"/>
      <c r="I19" s="101">
        <v>709.51265305885215</v>
      </c>
      <c r="J19" s="101">
        <v>718.42498445054332</v>
      </c>
      <c r="K19" s="101">
        <v>806.08666561729683</v>
      </c>
      <c r="L19" s="118">
        <v>87.66168116675351</v>
      </c>
      <c r="M19" s="95">
        <v>0.12201925470868445</v>
      </c>
      <c r="N19" s="109"/>
    </row>
    <row r="20" spans="1:14" ht="15" x14ac:dyDescent="0.25">
      <c r="A20" s="86"/>
      <c r="B20" s="89" t="s">
        <v>11</v>
      </c>
      <c r="C20" s="115" t="s">
        <v>326</v>
      </c>
      <c r="D20" s="92">
        <v>0.20320291947527391</v>
      </c>
      <c r="E20" s="123">
        <v>5267.6186912521398</v>
      </c>
      <c r="F20" s="124"/>
      <c r="G20" s="124"/>
      <c r="H20" s="125"/>
      <c r="I20" s="101">
        <v>1163.2888010421627</v>
      </c>
      <c r="J20" s="101">
        <v>1210.1471325330012</v>
      </c>
      <c r="K20" s="101">
        <v>1247.7301128688675</v>
      </c>
      <c r="L20" s="118">
        <v>37.582980335866296</v>
      </c>
      <c r="M20" s="95">
        <v>3.105653794113452E-2</v>
      </c>
      <c r="N20" s="109"/>
    </row>
    <row r="21" spans="1:14" ht="15" x14ac:dyDescent="0.25">
      <c r="A21" s="86"/>
      <c r="B21" s="89" t="s">
        <v>10</v>
      </c>
      <c r="C21" s="115" t="s">
        <v>609</v>
      </c>
      <c r="D21" s="92">
        <v>0.31431166427849333</v>
      </c>
      <c r="E21" s="123">
        <v>4582.2576901649254</v>
      </c>
      <c r="F21" s="124"/>
      <c r="G21" s="124"/>
      <c r="H21" s="125"/>
      <c r="I21" s="101">
        <v>1047.8310102502778</v>
      </c>
      <c r="J21" s="101">
        <v>1132.9970988039411</v>
      </c>
      <c r="K21" s="101">
        <v>1203.3643785059023</v>
      </c>
      <c r="L21" s="118">
        <v>70.367279701961252</v>
      </c>
      <c r="M21" s="95">
        <v>6.210720201865047E-2</v>
      </c>
      <c r="N21" s="109"/>
    </row>
    <row r="22" spans="1:14" ht="15" x14ac:dyDescent="0.25">
      <c r="A22" s="86"/>
      <c r="B22" s="89" t="s">
        <v>12</v>
      </c>
      <c r="C22" s="115" t="s">
        <v>677</v>
      </c>
      <c r="D22" s="92">
        <v>0.3411791782430868</v>
      </c>
      <c r="E22" s="123">
        <v>6118.1346639042085</v>
      </c>
      <c r="F22" s="124"/>
      <c r="G22" s="124"/>
      <c r="H22" s="125"/>
      <c r="I22" s="101">
        <v>638.82639328443622</v>
      </c>
      <c r="J22" s="101">
        <v>685.04113989599227</v>
      </c>
      <c r="K22" s="101">
        <v>745.8225703983403</v>
      </c>
      <c r="L22" s="118">
        <v>60.78143050234803</v>
      </c>
      <c r="M22" s="95">
        <v>8.8726686563052687E-2</v>
      </c>
      <c r="N22" s="109"/>
    </row>
    <row r="23" spans="1:14" ht="15" x14ac:dyDescent="0.25">
      <c r="A23" s="86"/>
      <c r="B23" s="89" t="s">
        <v>13</v>
      </c>
      <c r="C23" s="115" t="s">
        <v>719</v>
      </c>
      <c r="D23" s="92"/>
      <c r="E23" s="123"/>
      <c r="F23" s="124"/>
      <c r="G23" s="124"/>
      <c r="H23" s="125"/>
      <c r="I23" s="101"/>
      <c r="J23" s="101"/>
      <c r="K23" s="101"/>
      <c r="L23" s="118"/>
      <c r="M23" s="95"/>
      <c r="N23" s="120" t="s">
        <v>62</v>
      </c>
    </row>
    <row r="24" spans="1:14" ht="15" x14ac:dyDescent="0.25">
      <c r="A24" s="86"/>
      <c r="B24" s="89" t="s">
        <v>23</v>
      </c>
      <c r="C24" s="115" t="s">
        <v>729</v>
      </c>
      <c r="D24" s="92">
        <v>0.13012678600032862</v>
      </c>
      <c r="E24" s="123">
        <v>9702.9831853589894</v>
      </c>
      <c r="F24" s="124"/>
      <c r="G24" s="124"/>
      <c r="H24" s="125"/>
      <c r="I24" s="101">
        <v>1452.2076098160487</v>
      </c>
      <c r="J24" s="101">
        <v>2138.6461915611053</v>
      </c>
      <c r="K24" s="101">
        <v>1682.2845465333407</v>
      </c>
      <c r="L24" s="118">
        <v>-456.36164502776455</v>
      </c>
      <c r="M24" s="95">
        <v>-0.21338809889570526</v>
      </c>
      <c r="N24" s="121">
        <v>0.15843253758079112</v>
      </c>
    </row>
    <row r="25" spans="1:14" ht="15" x14ac:dyDescent="0.25">
      <c r="A25" s="86"/>
      <c r="B25" s="89" t="s">
        <v>14</v>
      </c>
      <c r="C25" s="115" t="s">
        <v>142</v>
      </c>
      <c r="D25" s="92"/>
      <c r="E25" s="123"/>
      <c r="F25" s="124"/>
      <c r="G25" s="124"/>
      <c r="H25" s="125"/>
      <c r="I25" s="101"/>
      <c r="J25" s="101"/>
      <c r="K25" s="101"/>
      <c r="L25" s="118"/>
      <c r="M25" s="95"/>
      <c r="N25" s="109"/>
    </row>
    <row r="26" spans="1:14" ht="15" x14ac:dyDescent="0.25">
      <c r="A26" s="86"/>
      <c r="B26" s="89" t="s">
        <v>15</v>
      </c>
      <c r="C26" s="115" t="s">
        <v>142</v>
      </c>
      <c r="D26" s="92">
        <v>0.29832893221346007</v>
      </c>
      <c r="E26" s="123">
        <v>4420.3102972600618</v>
      </c>
      <c r="F26" s="124"/>
      <c r="G26" s="124"/>
      <c r="H26" s="125"/>
      <c r="I26" s="101">
        <v>901.70916870791325</v>
      </c>
      <c r="J26" s="101">
        <v>876.43374594895374</v>
      </c>
      <c r="K26" s="101">
        <v>971.00823970115914</v>
      </c>
      <c r="L26" s="118">
        <v>94.574493752205399</v>
      </c>
      <c r="M26" s="95">
        <v>0.10790832072515122</v>
      </c>
      <c r="N26" s="109"/>
    </row>
    <row r="27" spans="1:14" ht="15" x14ac:dyDescent="0.25">
      <c r="A27" s="86"/>
      <c r="B27" s="89" t="s">
        <v>16</v>
      </c>
      <c r="C27" s="115" t="s">
        <v>865</v>
      </c>
      <c r="D27" s="92">
        <v>0.6396084563894554</v>
      </c>
      <c r="E27" s="123">
        <v>3922.0695582655417</v>
      </c>
      <c r="F27" s="124"/>
      <c r="G27" s="124"/>
      <c r="H27" s="125"/>
      <c r="I27" s="101">
        <v>603.75462464469888</v>
      </c>
      <c r="J27" s="101">
        <v>646.82061550674405</v>
      </c>
      <c r="K27" s="101">
        <v>678.4962765221369</v>
      </c>
      <c r="L27" s="118">
        <v>31.675661015392848</v>
      </c>
      <c r="M27" s="95">
        <v>4.8971322583119772E-2</v>
      </c>
      <c r="N27" s="109"/>
    </row>
    <row r="28" spans="1:14" ht="15" x14ac:dyDescent="0.25">
      <c r="A28" s="86"/>
      <c r="B28" s="90" t="s">
        <v>17</v>
      </c>
      <c r="C28" s="116" t="s">
        <v>142</v>
      </c>
      <c r="D28" s="93"/>
      <c r="E28" s="123"/>
      <c r="F28" s="124"/>
      <c r="G28" s="124"/>
      <c r="H28" s="125"/>
      <c r="I28" s="102"/>
      <c r="J28" s="102"/>
      <c r="K28" s="102"/>
      <c r="L28" s="119"/>
      <c r="M28" s="96"/>
      <c r="N28" s="109"/>
    </row>
    <row r="29" spans="1:14" ht="15" x14ac:dyDescent="0.25">
      <c r="A29" s="86"/>
    </row>
    <row r="30" spans="1:14" ht="15" x14ac:dyDescent="0.25">
      <c r="A30" s="86"/>
      <c r="B30" s="112"/>
      <c r="C30" s="112"/>
      <c r="E30" s="128" t="s">
        <v>3</v>
      </c>
      <c r="F30" s="129"/>
      <c r="G30" s="129"/>
      <c r="H30" s="130"/>
    </row>
    <row r="31" spans="1:14" ht="15" x14ac:dyDescent="0.25">
      <c r="A31" s="86"/>
      <c r="B31" s="33" t="s">
        <v>7</v>
      </c>
      <c r="C31" s="113" t="s">
        <v>57</v>
      </c>
      <c r="D31" s="32" t="s">
        <v>2</v>
      </c>
      <c r="E31" s="110" t="s">
        <v>37</v>
      </c>
      <c r="F31" s="110" t="s">
        <v>48</v>
      </c>
      <c r="G31" s="110" t="s">
        <v>47</v>
      </c>
      <c r="H31" s="110" t="s">
        <v>39</v>
      </c>
      <c r="I31" s="32" t="s">
        <v>2744</v>
      </c>
      <c r="J31" s="32" t="s">
        <v>2745</v>
      </c>
      <c r="K31" s="32" t="s">
        <v>46</v>
      </c>
      <c r="L31" s="32" t="s">
        <v>2746</v>
      </c>
      <c r="M31" s="34" t="s">
        <v>2747</v>
      </c>
    </row>
    <row r="32" spans="1:14" ht="15" x14ac:dyDescent="0.25">
      <c r="A32" s="86"/>
      <c r="B32" s="88" t="s">
        <v>4</v>
      </c>
      <c r="C32" s="114" t="s">
        <v>86</v>
      </c>
      <c r="D32" s="91">
        <v>0.24378580845759845</v>
      </c>
      <c r="E32" s="97">
        <v>1435.3896672742226</v>
      </c>
      <c r="F32" s="97">
        <v>4484.8801626885916</v>
      </c>
      <c r="G32" s="97" t="s">
        <v>36</v>
      </c>
      <c r="H32" s="97" t="s">
        <v>36</v>
      </c>
      <c r="I32" s="100">
        <v>804.19063489777602</v>
      </c>
      <c r="J32" s="100">
        <v>880.44960728978049</v>
      </c>
      <c r="K32" s="100">
        <v>966.33188810320007</v>
      </c>
      <c r="L32" s="117">
        <v>85.882280813419584</v>
      </c>
      <c r="M32" s="94">
        <v>9.7543664171518371E-2</v>
      </c>
    </row>
    <row r="33" spans="1:14" ht="15" x14ac:dyDescent="0.25">
      <c r="A33" s="86"/>
      <c r="B33" s="89" t="s">
        <v>5</v>
      </c>
      <c r="C33" s="115" t="s">
        <v>148</v>
      </c>
      <c r="D33" s="92"/>
      <c r="E33" s="98"/>
      <c r="F33" s="98"/>
      <c r="G33" s="98"/>
      <c r="H33" s="98"/>
      <c r="I33" s="101"/>
      <c r="J33" s="101"/>
      <c r="K33" s="101"/>
      <c r="L33" s="118"/>
      <c r="M33" s="95"/>
    </row>
    <row r="34" spans="1:14" ht="15" x14ac:dyDescent="0.25">
      <c r="A34" s="86"/>
      <c r="B34" s="89" t="s">
        <v>6</v>
      </c>
      <c r="C34" s="115" t="s">
        <v>63</v>
      </c>
      <c r="D34" s="92"/>
      <c r="E34" s="98"/>
      <c r="F34" s="98"/>
      <c r="G34" s="98"/>
      <c r="H34" s="98"/>
      <c r="I34" s="101"/>
      <c r="J34" s="101"/>
      <c r="K34" s="101"/>
      <c r="L34" s="118"/>
      <c r="M34" s="95"/>
    </row>
    <row r="35" spans="1:14" ht="15" x14ac:dyDescent="0.25">
      <c r="A35" s="86"/>
      <c r="B35" s="89" t="s">
        <v>8</v>
      </c>
      <c r="C35" s="115" t="s">
        <v>181</v>
      </c>
      <c r="D35" s="92">
        <v>0.393436680809024</v>
      </c>
      <c r="E35" s="98">
        <v>843.39923367352958</v>
      </c>
      <c r="F35" s="98">
        <v>3462.3284761751515</v>
      </c>
      <c r="G35" s="98" t="s">
        <v>36</v>
      </c>
      <c r="H35" s="98">
        <v>570.29164630050525</v>
      </c>
      <c r="I35" s="101">
        <v>693.00676265256732</v>
      </c>
      <c r="J35" s="101">
        <v>757.63487667006621</v>
      </c>
      <c r="K35" s="101">
        <v>845.3927097678735</v>
      </c>
      <c r="L35" s="118">
        <v>87.757833097807293</v>
      </c>
      <c r="M35" s="95">
        <v>0.11583130053821948</v>
      </c>
    </row>
    <row r="36" spans="1:14" ht="15" x14ac:dyDescent="0.25">
      <c r="A36" s="86"/>
      <c r="B36" s="89" t="s">
        <v>9</v>
      </c>
      <c r="C36" s="115" t="s">
        <v>252</v>
      </c>
      <c r="D36" s="92">
        <v>0.56462751822850687</v>
      </c>
      <c r="E36" s="98">
        <v>1746.1216687130079</v>
      </c>
      <c r="F36" s="98">
        <v>911.15161729429963</v>
      </c>
      <c r="G36" s="98">
        <v>2567.0428844487078</v>
      </c>
      <c r="H36" s="98" t="s">
        <v>36</v>
      </c>
      <c r="I36" s="101">
        <v>720.53173830252138</v>
      </c>
      <c r="J36" s="101">
        <v>700.70711289293217</v>
      </c>
      <c r="K36" s="101">
        <v>783.32817622596133</v>
      </c>
      <c r="L36" s="118">
        <v>82.621063333029156</v>
      </c>
      <c r="M36" s="95">
        <v>0.11791098136840752</v>
      </c>
    </row>
    <row r="37" spans="1:14" ht="15" x14ac:dyDescent="0.25">
      <c r="A37" s="86"/>
      <c r="B37" s="89" t="s">
        <v>11</v>
      </c>
      <c r="C37" s="115" t="s">
        <v>335</v>
      </c>
      <c r="D37" s="92">
        <v>8.5865877746972907E-2</v>
      </c>
      <c r="E37" s="98">
        <v>1679.8731712606138</v>
      </c>
      <c r="F37" s="98">
        <v>874.85115694531498</v>
      </c>
      <c r="G37" s="98">
        <v>2647.6209963470174</v>
      </c>
      <c r="H37" s="98" t="s">
        <v>36</v>
      </c>
      <c r="I37" s="101">
        <v>1056.3446791007855</v>
      </c>
      <c r="J37" s="101">
        <v>1083.98166907672</v>
      </c>
      <c r="K37" s="101">
        <v>1115.4339993545912</v>
      </c>
      <c r="L37" s="118">
        <v>31.45233027787117</v>
      </c>
      <c r="M37" s="95">
        <v>2.9015555497963957E-2</v>
      </c>
    </row>
    <row r="38" spans="1:14" ht="15" x14ac:dyDescent="0.25">
      <c r="A38" s="86"/>
      <c r="B38" s="89" t="s">
        <v>10</v>
      </c>
      <c r="C38" s="115" t="s">
        <v>607</v>
      </c>
      <c r="D38" s="92">
        <v>0.28259240337980662</v>
      </c>
      <c r="E38" s="98">
        <v>2351.6878507785636</v>
      </c>
      <c r="F38" s="98">
        <v>2228.2072952925641</v>
      </c>
      <c r="G38" s="98" t="s">
        <v>36</v>
      </c>
      <c r="H38" s="98" t="s">
        <v>36</v>
      </c>
      <c r="I38" s="101">
        <v>960.29320036939987</v>
      </c>
      <c r="J38" s="101">
        <v>1031.8926759991816</v>
      </c>
      <c r="K38" s="101">
        <v>1099.96812050936</v>
      </c>
      <c r="L38" s="118">
        <v>68.075444510178386</v>
      </c>
      <c r="M38" s="95">
        <v>6.5971438787721728E-2</v>
      </c>
    </row>
    <row r="39" spans="1:14" ht="15" x14ac:dyDescent="0.25">
      <c r="A39" s="86"/>
      <c r="B39" s="89" t="s">
        <v>12</v>
      </c>
      <c r="C39" s="115" t="s">
        <v>86</v>
      </c>
      <c r="D39" s="92">
        <v>0.13467527019147699</v>
      </c>
      <c r="E39" s="98">
        <v>1443.3759413002711</v>
      </c>
      <c r="F39" s="98">
        <v>1538.6817056318507</v>
      </c>
      <c r="G39" s="98">
        <v>2124.7538716149306</v>
      </c>
      <c r="H39" s="98" t="s">
        <v>36</v>
      </c>
      <c r="I39" s="101">
        <v>548.91189848898648</v>
      </c>
      <c r="J39" s="101">
        <v>588.37757294343805</v>
      </c>
      <c r="K39" s="101">
        <v>642.1045696826219</v>
      </c>
      <c r="L39" s="118">
        <v>53.726996739183846</v>
      </c>
      <c r="M39" s="95">
        <v>9.1313808020260373E-2</v>
      </c>
    </row>
    <row r="40" spans="1:14" ht="15" x14ac:dyDescent="0.25">
      <c r="A40" s="86"/>
      <c r="B40" s="89" t="s">
        <v>13</v>
      </c>
      <c r="C40" s="115" t="s">
        <v>720</v>
      </c>
      <c r="D40" s="92"/>
      <c r="E40" s="98"/>
      <c r="F40" s="98"/>
      <c r="G40" s="98"/>
      <c r="H40" s="98"/>
      <c r="I40" s="101"/>
      <c r="J40" s="101"/>
      <c r="K40" s="101"/>
      <c r="L40" s="118"/>
      <c r="M40" s="95"/>
      <c r="N40" s="120" t="s">
        <v>62</v>
      </c>
    </row>
    <row r="41" spans="1:14" ht="15" x14ac:dyDescent="0.25">
      <c r="A41" s="86"/>
      <c r="B41" s="89" t="s">
        <v>23</v>
      </c>
      <c r="C41" s="115" t="s">
        <v>733</v>
      </c>
      <c r="D41" s="92">
        <v>0.86987321399967144</v>
      </c>
      <c r="E41" s="98">
        <v>1198.808696109483</v>
      </c>
      <c r="F41" s="98">
        <v>5859.6443705991887</v>
      </c>
      <c r="G41" s="98" t="s">
        <v>36</v>
      </c>
      <c r="H41" s="98">
        <v>1735.0148625694535</v>
      </c>
      <c r="I41" s="101">
        <v>1387.1458707907614</v>
      </c>
      <c r="J41" s="101">
        <v>1103.3255067494449</v>
      </c>
      <c r="K41" s="101">
        <v>1625.4504183201473</v>
      </c>
      <c r="L41" s="118">
        <v>522.12491157070235</v>
      </c>
      <c r="M41" s="95">
        <v>0.47322835226474297</v>
      </c>
      <c r="N41" s="121">
        <v>0.17179487215251354</v>
      </c>
    </row>
    <row r="42" spans="1:14" ht="15" x14ac:dyDescent="0.25">
      <c r="A42" s="86"/>
      <c r="B42" s="89" t="s">
        <v>14</v>
      </c>
      <c r="C42" s="115" t="s">
        <v>63</v>
      </c>
      <c r="D42" s="92"/>
      <c r="E42" s="98"/>
      <c r="F42" s="98"/>
      <c r="G42" s="98"/>
      <c r="H42" s="98"/>
      <c r="I42" s="101"/>
      <c r="J42" s="101"/>
      <c r="K42" s="101"/>
      <c r="L42" s="118"/>
      <c r="M42" s="95"/>
    </row>
    <row r="43" spans="1:14" ht="15" x14ac:dyDescent="0.25">
      <c r="A43" s="86"/>
      <c r="B43" s="89" t="s">
        <v>15</v>
      </c>
      <c r="C43" s="115" t="s">
        <v>766</v>
      </c>
      <c r="D43" s="92">
        <v>0.70167106778653987</v>
      </c>
      <c r="E43" s="104">
        <v>2164.1156392197649</v>
      </c>
      <c r="F43" s="104">
        <v>610.65642681512372</v>
      </c>
      <c r="G43" s="104" t="s">
        <v>36</v>
      </c>
      <c r="H43" s="104">
        <v>765.05395301255521</v>
      </c>
      <c r="I43" s="101">
        <v>718.84601008639561</v>
      </c>
      <c r="J43" s="101">
        <v>739.23935644085168</v>
      </c>
      <c r="K43" s="101">
        <v>816.4228302017865</v>
      </c>
      <c r="L43" s="118">
        <v>77.183473760934817</v>
      </c>
      <c r="M43" s="95">
        <v>0.10440931355784823</v>
      </c>
    </row>
    <row r="44" spans="1:14" ht="15" x14ac:dyDescent="0.25">
      <c r="A44" s="86"/>
      <c r="B44" s="89" t="s">
        <v>16</v>
      </c>
      <c r="C44" s="115" t="s">
        <v>859</v>
      </c>
      <c r="D44" s="92">
        <v>0.3425605927158063</v>
      </c>
      <c r="E44" s="98">
        <v>2261.0860953811011</v>
      </c>
      <c r="F44" s="98">
        <v>5218.0707576018158</v>
      </c>
      <c r="G44" s="98" t="s">
        <v>36</v>
      </c>
      <c r="H44" s="98" t="s">
        <v>36</v>
      </c>
      <c r="I44" s="101">
        <v>850.29460665472118</v>
      </c>
      <c r="J44" s="101">
        <v>928.46672755236921</v>
      </c>
      <c r="K44" s="101">
        <v>988.35480994231</v>
      </c>
      <c r="L44" s="118">
        <v>59.888082389940791</v>
      </c>
      <c r="M44" s="95">
        <v>6.4502130892528792E-2</v>
      </c>
    </row>
    <row r="45" spans="1:14" ht="15" x14ac:dyDescent="0.25">
      <c r="A45" s="86"/>
      <c r="B45" s="90" t="s">
        <v>17</v>
      </c>
      <c r="C45" s="116" t="s">
        <v>63</v>
      </c>
      <c r="D45" s="93"/>
      <c r="E45" s="99"/>
      <c r="F45" s="99"/>
      <c r="G45" s="99"/>
      <c r="H45" s="99"/>
      <c r="I45" s="102"/>
      <c r="J45" s="102"/>
      <c r="K45" s="102"/>
      <c r="L45" s="119"/>
      <c r="M45" s="96"/>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24:H24"/>
    <mergeCell ref="E23:H23"/>
    <mergeCell ref="E22:H22"/>
    <mergeCell ref="E21:H21"/>
    <mergeCell ref="D3:H3"/>
    <mergeCell ref="D4:H4"/>
    <mergeCell ref="E30:H30"/>
    <mergeCell ref="E14:H14"/>
    <mergeCell ref="E15:H15"/>
    <mergeCell ref="E16:H16"/>
    <mergeCell ref="E17:H17"/>
    <mergeCell ref="E28:H28"/>
    <mergeCell ref="E27:H27"/>
    <mergeCell ref="E20:H20"/>
    <mergeCell ref="E19:H19"/>
    <mergeCell ref="E18:H18"/>
    <mergeCell ref="E26:H26"/>
    <mergeCell ref="E25:H25"/>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A4DE-01B6-46F2-B199-F0BC4D8FFEAF}">
  <sheetPr>
    <tabColor rgb="FFF0B093"/>
  </sheetPr>
  <dimension ref="A1:S139"/>
  <sheetViews>
    <sheetView showGridLines="0" zoomScaleNormal="100" workbookViewId="0">
      <selection activeCell="D28" sqref="D28:M28"/>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3.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6" t="s">
        <v>2743</v>
      </c>
      <c r="E3" s="126"/>
      <c r="F3" s="126"/>
      <c r="G3" s="126"/>
      <c r="H3" s="126"/>
    </row>
    <row r="4" spans="1:14" ht="23.25" x14ac:dyDescent="0.35">
      <c r="D4" s="127" t="s">
        <v>58</v>
      </c>
      <c r="E4" s="127"/>
      <c r="F4" s="127"/>
      <c r="G4" s="127"/>
      <c r="H4" s="127"/>
    </row>
    <row r="5" spans="1:14" ht="15" x14ac:dyDescent="0.25"/>
    <row r="6" spans="1:14" ht="15" x14ac:dyDescent="0.25">
      <c r="B6" t="s">
        <v>55</v>
      </c>
    </row>
    <row r="7" spans="1:14" ht="15" x14ac:dyDescent="0.25">
      <c r="B7" t="s">
        <v>54</v>
      </c>
    </row>
    <row r="8" spans="1:14" ht="15" x14ac:dyDescent="0.25">
      <c r="B8" t="s">
        <v>61</v>
      </c>
    </row>
    <row r="9" spans="1:14" ht="15" x14ac:dyDescent="0.25"/>
    <row r="10" spans="1:14" ht="15" x14ac:dyDescent="0.25">
      <c r="B10" t="s">
        <v>59</v>
      </c>
    </row>
    <row r="11" spans="1:14" ht="15" x14ac:dyDescent="0.25">
      <c r="B11" t="s">
        <v>51</v>
      </c>
    </row>
    <row r="12" spans="1:14" ht="15" x14ac:dyDescent="0.25">
      <c r="B12" t="s">
        <v>60</v>
      </c>
    </row>
    <row r="13" spans="1:14" ht="15" x14ac:dyDescent="0.25">
      <c r="B13" s="111"/>
      <c r="C13" s="111"/>
    </row>
    <row r="14" spans="1:14" ht="15" x14ac:dyDescent="0.25">
      <c r="B14" s="33" t="s">
        <v>7</v>
      </c>
      <c r="C14" s="113" t="s">
        <v>56</v>
      </c>
      <c r="D14" s="32" t="s">
        <v>2</v>
      </c>
      <c r="E14" s="128" t="s">
        <v>3</v>
      </c>
      <c r="F14" s="129"/>
      <c r="G14" s="129"/>
      <c r="H14" s="130"/>
      <c r="I14" s="32" t="s">
        <v>2744</v>
      </c>
      <c r="J14" s="32" t="s">
        <v>2745</v>
      </c>
      <c r="K14" s="32" t="s">
        <v>46</v>
      </c>
      <c r="L14" s="32" t="s">
        <v>2746</v>
      </c>
      <c r="M14" s="34" t="s">
        <v>2747</v>
      </c>
    </row>
    <row r="15" spans="1:14" ht="15" x14ac:dyDescent="0.25">
      <c r="A15" s="86"/>
      <c r="B15" s="88" t="s">
        <v>4</v>
      </c>
      <c r="C15" s="114" t="s">
        <v>96</v>
      </c>
      <c r="D15" s="91">
        <v>0.2378677228952534</v>
      </c>
      <c r="E15" s="131">
        <v>6662.7224659641406</v>
      </c>
      <c r="F15" s="132"/>
      <c r="G15" s="132"/>
      <c r="H15" s="133"/>
      <c r="I15" s="100">
        <v>1282.5914227032406</v>
      </c>
      <c r="J15" s="100">
        <v>1404.9879655860934</v>
      </c>
      <c r="K15" s="100">
        <v>1532.8622660992737</v>
      </c>
      <c r="L15" s="117">
        <v>127.87430051318029</v>
      </c>
      <c r="M15" s="94">
        <v>9.101451659754059E-2</v>
      </c>
      <c r="N15" s="109"/>
    </row>
    <row r="16" spans="1:14" ht="15" x14ac:dyDescent="0.25">
      <c r="A16" s="86"/>
      <c r="B16" s="89" t="s">
        <v>5</v>
      </c>
      <c r="C16" s="115" t="s">
        <v>149</v>
      </c>
      <c r="D16" s="92"/>
      <c r="E16" s="123"/>
      <c r="F16" s="124"/>
      <c r="G16" s="124"/>
      <c r="H16" s="125"/>
      <c r="I16" s="101"/>
      <c r="J16" s="101"/>
      <c r="K16" s="101"/>
      <c r="L16" s="118"/>
      <c r="M16" s="95"/>
      <c r="N16" s="109"/>
    </row>
    <row r="17" spans="1:14" ht="15" x14ac:dyDescent="0.25">
      <c r="A17" s="86"/>
      <c r="B17" s="89" t="s">
        <v>6</v>
      </c>
      <c r="C17" s="115" t="s">
        <v>143</v>
      </c>
      <c r="D17" s="92"/>
      <c r="E17" s="123"/>
      <c r="F17" s="124"/>
      <c r="G17" s="124"/>
      <c r="H17" s="125"/>
      <c r="I17" s="101"/>
      <c r="J17" s="101"/>
      <c r="K17" s="101"/>
      <c r="L17" s="118"/>
      <c r="M17" s="95"/>
      <c r="N17" s="109"/>
    </row>
    <row r="18" spans="1:14" ht="15" x14ac:dyDescent="0.25">
      <c r="A18" s="86"/>
      <c r="B18" s="89" t="s">
        <v>8</v>
      </c>
      <c r="C18" s="115" t="s">
        <v>186</v>
      </c>
      <c r="D18" s="92">
        <v>0.53091974560702826</v>
      </c>
      <c r="E18" s="123">
        <v>13211.83027631444</v>
      </c>
      <c r="F18" s="124"/>
      <c r="G18" s="124"/>
      <c r="H18" s="125"/>
      <c r="I18" s="101">
        <v>1654.8520601446362</v>
      </c>
      <c r="J18" s="101">
        <v>1814.6256406590978</v>
      </c>
      <c r="K18" s="101">
        <v>2022.6024577373698</v>
      </c>
      <c r="L18" s="118">
        <v>207.97681707827201</v>
      </c>
      <c r="M18" s="95">
        <v>0.1146114175939517</v>
      </c>
      <c r="N18" s="109"/>
    </row>
    <row r="19" spans="1:14" ht="15" x14ac:dyDescent="0.25">
      <c r="A19" s="86"/>
      <c r="B19" s="89" t="s">
        <v>9</v>
      </c>
      <c r="C19" s="115" t="s">
        <v>261</v>
      </c>
      <c r="D19" s="92">
        <v>0.45925507418320072</v>
      </c>
      <c r="E19" s="123">
        <v>14262.57323687112</v>
      </c>
      <c r="F19" s="124"/>
      <c r="G19" s="124"/>
      <c r="H19" s="125"/>
      <c r="I19" s="101">
        <v>1775.3343414990109</v>
      </c>
      <c r="J19" s="101">
        <v>1789.8249726202298</v>
      </c>
      <c r="K19" s="101">
        <v>2026.3078802873322</v>
      </c>
      <c r="L19" s="118">
        <v>236.48290766710238</v>
      </c>
      <c r="M19" s="95">
        <v>0.13212627563291912</v>
      </c>
      <c r="N19" s="109"/>
    </row>
    <row r="20" spans="1:14" ht="15" x14ac:dyDescent="0.25">
      <c r="A20" s="86"/>
      <c r="B20" s="89" t="s">
        <v>11</v>
      </c>
      <c r="C20" s="115" t="s">
        <v>371</v>
      </c>
      <c r="D20" s="92">
        <v>0.28332271573736595</v>
      </c>
      <c r="E20" s="123">
        <v>6078.2379858538588</v>
      </c>
      <c r="F20" s="124"/>
      <c r="G20" s="124"/>
      <c r="H20" s="125"/>
      <c r="I20" s="101">
        <v>1411.2565700075318</v>
      </c>
      <c r="J20" s="101">
        <v>1872.3869347426776</v>
      </c>
      <c r="K20" s="101">
        <v>1939.460166090674</v>
      </c>
      <c r="L20" s="118">
        <v>67.073231347996398</v>
      </c>
      <c r="M20" s="95">
        <v>3.5822313274800906E-2</v>
      </c>
      <c r="N20" s="109"/>
    </row>
    <row r="21" spans="1:14" ht="15" x14ac:dyDescent="0.25">
      <c r="A21" s="86"/>
      <c r="B21" s="89" t="s">
        <v>10</v>
      </c>
      <c r="C21" s="115" t="s">
        <v>623</v>
      </c>
      <c r="D21" s="92">
        <v>0.46343895779116445</v>
      </c>
      <c r="E21" s="123">
        <v>8522.8709852182255</v>
      </c>
      <c r="F21" s="124"/>
      <c r="G21" s="124"/>
      <c r="H21" s="125"/>
      <c r="I21" s="101">
        <v>2236.0778465364715</v>
      </c>
      <c r="J21" s="101">
        <v>2412.6114825173295</v>
      </c>
      <c r="K21" s="101">
        <v>2545.1117917396023</v>
      </c>
      <c r="L21" s="118">
        <v>132.50030922227279</v>
      </c>
      <c r="M21" s="95">
        <v>5.491987010027051E-2</v>
      </c>
      <c r="N21" s="109"/>
    </row>
    <row r="22" spans="1:14" ht="15" x14ac:dyDescent="0.25">
      <c r="A22" s="86"/>
      <c r="B22" s="89" t="s">
        <v>12</v>
      </c>
      <c r="C22" s="115" t="s">
        <v>694</v>
      </c>
      <c r="D22" s="92">
        <v>0.39293337012584445</v>
      </c>
      <c r="E22" s="123">
        <v>11530.057728699228</v>
      </c>
      <c r="F22" s="124"/>
      <c r="G22" s="124"/>
      <c r="H22" s="125"/>
      <c r="I22" s="101">
        <v>1625.8705819891002</v>
      </c>
      <c r="J22" s="101">
        <v>1739.9113969346188</v>
      </c>
      <c r="K22" s="101">
        <v>1916.5735757123771</v>
      </c>
      <c r="L22" s="118">
        <v>176.6621787777583</v>
      </c>
      <c r="M22" s="95">
        <v>0.10153515810575313</v>
      </c>
      <c r="N22" s="109"/>
    </row>
    <row r="23" spans="1:14" ht="15" x14ac:dyDescent="0.25">
      <c r="A23" s="86"/>
      <c r="B23" s="89" t="s">
        <v>13</v>
      </c>
      <c r="C23" s="115" t="s">
        <v>721</v>
      </c>
      <c r="D23" s="92"/>
      <c r="E23" s="123"/>
      <c r="F23" s="124"/>
      <c r="G23" s="124"/>
      <c r="H23" s="125"/>
      <c r="I23" s="101"/>
      <c r="J23" s="101"/>
      <c r="K23" s="101"/>
      <c r="L23" s="118"/>
      <c r="M23" s="95"/>
      <c r="N23" s="120" t="s">
        <v>62</v>
      </c>
    </row>
    <row r="24" spans="1:14" ht="15" x14ac:dyDescent="0.25">
      <c r="A24" s="86"/>
      <c r="B24" s="89" t="s">
        <v>23</v>
      </c>
      <c r="C24" s="115" t="s">
        <v>731</v>
      </c>
      <c r="D24" s="92">
        <v>0.18750861954809567</v>
      </c>
      <c r="E24" s="123">
        <v>31737.678424991944</v>
      </c>
      <c r="F24" s="124"/>
      <c r="G24" s="124"/>
      <c r="H24" s="125"/>
      <c r="I24" s="101">
        <v>3132.3474897494361</v>
      </c>
      <c r="J24" s="101">
        <v>908.65273594607061</v>
      </c>
      <c r="K24" s="101">
        <v>3493.8122172904373</v>
      </c>
      <c r="L24" s="118">
        <v>2585.1594813443667</v>
      </c>
      <c r="M24" s="95">
        <v>2.845046714851688</v>
      </c>
      <c r="N24" s="121">
        <v>0.11539739084628686</v>
      </c>
    </row>
    <row r="25" spans="1:14" ht="15" x14ac:dyDescent="0.25">
      <c r="A25" s="86"/>
      <c r="B25" s="89" t="s">
        <v>14</v>
      </c>
      <c r="C25" s="115" t="s">
        <v>143</v>
      </c>
      <c r="D25" s="92"/>
      <c r="E25" s="123"/>
      <c r="F25" s="124"/>
      <c r="G25" s="124"/>
      <c r="H25" s="125"/>
      <c r="I25" s="101"/>
      <c r="J25" s="101"/>
      <c r="K25" s="101"/>
      <c r="L25" s="118"/>
      <c r="M25" s="95"/>
      <c r="N25" s="109"/>
    </row>
    <row r="26" spans="1:14" ht="15" x14ac:dyDescent="0.25">
      <c r="A26" s="86"/>
      <c r="B26" s="89" t="s">
        <v>15</v>
      </c>
      <c r="C26" s="115" t="s">
        <v>774</v>
      </c>
      <c r="D26" s="92">
        <v>0.24951687244118903</v>
      </c>
      <c r="E26" s="123">
        <v>9635.6474971625521</v>
      </c>
      <c r="F26" s="124"/>
      <c r="G26" s="124"/>
      <c r="H26" s="125"/>
      <c r="I26" s="101">
        <v>1943.4134810136616</v>
      </c>
      <c r="J26" s="101">
        <v>2007.7381893614725</v>
      </c>
      <c r="K26" s="101">
        <v>2096.3741596665727</v>
      </c>
      <c r="L26" s="118">
        <v>88.635970305100273</v>
      </c>
      <c r="M26" s="95">
        <v>4.4147175550458329E-2</v>
      </c>
      <c r="N26" s="109"/>
    </row>
    <row r="27" spans="1:14" ht="15" x14ac:dyDescent="0.25">
      <c r="A27" s="86"/>
      <c r="B27" s="89" t="s">
        <v>16</v>
      </c>
      <c r="C27" s="115" t="s">
        <v>879</v>
      </c>
      <c r="D27" s="92">
        <v>0.66401504468028405</v>
      </c>
      <c r="E27" s="123">
        <v>9789.0842644959339</v>
      </c>
      <c r="F27" s="124"/>
      <c r="G27" s="124"/>
      <c r="H27" s="125"/>
      <c r="I27" s="101">
        <v>1276.1022950559329</v>
      </c>
      <c r="J27" s="101">
        <v>1375.7819335825277</v>
      </c>
      <c r="K27" s="101">
        <v>1467.3450007338563</v>
      </c>
      <c r="L27" s="118">
        <v>91.563067151328596</v>
      </c>
      <c r="M27" s="95">
        <v>6.6553474003615484E-2</v>
      </c>
      <c r="N27" s="109"/>
    </row>
    <row r="28" spans="1:14" ht="15" x14ac:dyDescent="0.25">
      <c r="A28" s="86"/>
      <c r="B28" s="90" t="s">
        <v>17</v>
      </c>
      <c r="C28" s="116" t="s">
        <v>143</v>
      </c>
      <c r="D28" s="93"/>
      <c r="E28" s="123"/>
      <c r="F28" s="124"/>
      <c r="G28" s="124"/>
      <c r="H28" s="125"/>
      <c r="I28" s="102"/>
      <c r="J28" s="102"/>
      <c r="K28" s="102"/>
      <c r="L28" s="119"/>
      <c r="M28" s="96"/>
      <c r="N28" s="109"/>
    </row>
    <row r="29" spans="1:14" ht="15" x14ac:dyDescent="0.25">
      <c r="A29" s="86"/>
    </row>
    <row r="30" spans="1:14" ht="15" x14ac:dyDescent="0.25">
      <c r="A30" s="86"/>
      <c r="B30" s="112"/>
      <c r="C30" s="112"/>
      <c r="E30" s="128" t="s">
        <v>3</v>
      </c>
      <c r="F30" s="129"/>
      <c r="G30" s="129"/>
      <c r="H30" s="130"/>
    </row>
    <row r="31" spans="1:14" ht="15" x14ac:dyDescent="0.25">
      <c r="A31" s="86"/>
      <c r="B31" s="33" t="s">
        <v>7</v>
      </c>
      <c r="C31" s="113" t="s">
        <v>57</v>
      </c>
      <c r="D31" s="32" t="s">
        <v>2</v>
      </c>
      <c r="E31" s="110" t="s">
        <v>37</v>
      </c>
      <c r="F31" s="110" t="s">
        <v>48</v>
      </c>
      <c r="G31" s="110" t="s">
        <v>47</v>
      </c>
      <c r="H31" s="110" t="s">
        <v>39</v>
      </c>
      <c r="I31" s="32" t="s">
        <v>2744</v>
      </c>
      <c r="J31" s="32" t="s">
        <v>2745</v>
      </c>
      <c r="K31" s="32" t="s">
        <v>46</v>
      </c>
      <c r="L31" s="32" t="s">
        <v>2746</v>
      </c>
      <c r="M31" s="34" t="s">
        <v>2747</v>
      </c>
    </row>
    <row r="32" spans="1:14" ht="15" x14ac:dyDescent="0.25">
      <c r="A32" s="86"/>
      <c r="B32" s="88" t="s">
        <v>4</v>
      </c>
      <c r="C32" s="114" t="s">
        <v>64</v>
      </c>
      <c r="D32" s="91">
        <v>0.46475501884699388</v>
      </c>
      <c r="E32" s="97">
        <v>2437.6318418460551</v>
      </c>
      <c r="F32" s="97">
        <v>14834.340485074288</v>
      </c>
      <c r="G32" s="97" t="s">
        <v>36</v>
      </c>
      <c r="H32" s="97" t="s">
        <v>36</v>
      </c>
      <c r="I32" s="100">
        <v>2256.1163896687726</v>
      </c>
      <c r="J32" s="100">
        <v>2454.4273744582192</v>
      </c>
      <c r="K32" s="100">
        <v>2681.9088010422165</v>
      </c>
      <c r="L32" s="117">
        <v>227.48142658399729</v>
      </c>
      <c r="M32" s="94">
        <v>9.2682076866996588E-2</v>
      </c>
    </row>
    <row r="33" spans="1:14" ht="15" x14ac:dyDescent="0.25">
      <c r="A33" s="86"/>
      <c r="B33" s="89" t="s">
        <v>5</v>
      </c>
      <c r="C33" s="115" t="s">
        <v>150</v>
      </c>
      <c r="D33" s="92"/>
      <c r="E33" s="98"/>
      <c r="F33" s="98"/>
      <c r="G33" s="98"/>
      <c r="H33" s="98"/>
      <c r="I33" s="101"/>
      <c r="J33" s="101"/>
      <c r="K33" s="101"/>
      <c r="L33" s="118"/>
      <c r="M33" s="95"/>
    </row>
    <row r="34" spans="1:14" ht="15" x14ac:dyDescent="0.25">
      <c r="A34" s="86"/>
      <c r="B34" s="89" t="s">
        <v>6</v>
      </c>
      <c r="C34" s="115" t="s">
        <v>64</v>
      </c>
      <c r="D34" s="92"/>
      <c r="E34" s="98"/>
      <c r="F34" s="98"/>
      <c r="G34" s="98"/>
      <c r="H34" s="98"/>
      <c r="I34" s="101"/>
      <c r="J34" s="101"/>
      <c r="K34" s="101"/>
      <c r="L34" s="118"/>
      <c r="M34" s="95"/>
    </row>
    <row r="35" spans="1:14" ht="15" x14ac:dyDescent="0.25">
      <c r="A35" s="86"/>
      <c r="B35" s="89" t="s">
        <v>8</v>
      </c>
      <c r="C35" s="115" t="s">
        <v>188</v>
      </c>
      <c r="D35" s="92">
        <v>0.31811269360072059</v>
      </c>
      <c r="E35" s="98">
        <v>2624.9267731260334</v>
      </c>
      <c r="F35" s="98">
        <v>13091.655895098016</v>
      </c>
      <c r="G35" s="98" t="s">
        <v>36</v>
      </c>
      <c r="H35" s="98">
        <v>4250.8324764987537</v>
      </c>
      <c r="I35" s="101">
        <v>2373.621617308429</v>
      </c>
      <c r="J35" s="101">
        <v>2588.9296073391565</v>
      </c>
      <c r="K35" s="101">
        <v>2870.3915304025354</v>
      </c>
      <c r="L35" s="118">
        <v>281.46192306337889</v>
      </c>
      <c r="M35" s="95">
        <v>0.10871748782411242</v>
      </c>
    </row>
    <row r="36" spans="1:14" ht="15" x14ac:dyDescent="0.25">
      <c r="A36" s="86"/>
      <c r="B36" s="89" t="s">
        <v>9</v>
      </c>
      <c r="C36" s="115" t="s">
        <v>264</v>
      </c>
      <c r="D36" s="92">
        <v>0.51713060864202676</v>
      </c>
      <c r="E36" s="98">
        <v>1796.930750703792</v>
      </c>
      <c r="F36" s="98">
        <v>1916.6155857441545</v>
      </c>
      <c r="G36" s="98">
        <v>14184.652576666242</v>
      </c>
      <c r="H36" s="98" t="s">
        <v>36</v>
      </c>
      <c r="I36" s="101">
        <v>1708.7240336611253</v>
      </c>
      <c r="J36" s="101">
        <v>1852.9357701671511</v>
      </c>
      <c r="K36" s="101">
        <v>2086.1685863247485</v>
      </c>
      <c r="L36" s="118">
        <v>233.23281615759743</v>
      </c>
      <c r="M36" s="95">
        <v>0.12587204581654646</v>
      </c>
    </row>
    <row r="37" spans="1:14" ht="15" x14ac:dyDescent="0.25">
      <c r="A37" s="86"/>
      <c r="B37" s="89" t="s">
        <v>11</v>
      </c>
      <c r="C37" s="115" t="s">
        <v>380</v>
      </c>
      <c r="D37" s="92">
        <v>0.11763600096080541</v>
      </c>
      <c r="E37" s="98">
        <v>1997.2185513493969</v>
      </c>
      <c r="F37" s="98">
        <v>1928.2845437112214</v>
      </c>
      <c r="G37" s="98">
        <v>15241.546792275154</v>
      </c>
      <c r="H37" s="98" t="s">
        <v>36</v>
      </c>
      <c r="I37" s="101">
        <v>2964.2808464995264</v>
      </c>
      <c r="J37" s="101">
        <v>2741.013374595771</v>
      </c>
      <c r="K37" s="101">
        <v>2859.4271257144205</v>
      </c>
      <c r="L37" s="118">
        <v>118.41375111864954</v>
      </c>
      <c r="M37" s="95">
        <v>4.3200719929399299E-2</v>
      </c>
    </row>
    <row r="38" spans="1:14" ht="15" x14ac:dyDescent="0.25">
      <c r="A38" s="86"/>
      <c r="B38" s="89" t="s">
        <v>10</v>
      </c>
      <c r="C38" s="115" t="s">
        <v>621</v>
      </c>
      <c r="D38" s="92">
        <v>0.22809522218543571</v>
      </c>
      <c r="E38" s="98">
        <v>8815.8444943307895</v>
      </c>
      <c r="F38" s="98">
        <v>10683.292756263909</v>
      </c>
      <c r="G38" s="98" t="s">
        <v>36</v>
      </c>
      <c r="H38" s="98" t="s">
        <v>36</v>
      </c>
      <c r="I38" s="101">
        <v>3045.1011787440639</v>
      </c>
      <c r="J38" s="101">
        <v>3260.5857173416316</v>
      </c>
      <c r="K38" s="101">
        <v>3459.4749556911106</v>
      </c>
      <c r="L38" s="118">
        <v>198.889238349479</v>
      </c>
      <c r="M38" s="95">
        <v>6.0998009434830677E-2</v>
      </c>
    </row>
    <row r="39" spans="1:14" ht="15" x14ac:dyDescent="0.25">
      <c r="A39" s="86"/>
      <c r="B39" s="89" t="s">
        <v>12</v>
      </c>
      <c r="C39" s="115" t="s">
        <v>696</v>
      </c>
      <c r="D39" s="92">
        <v>0.16265327939728216</v>
      </c>
      <c r="E39" s="98">
        <v>11517.141118421467</v>
      </c>
      <c r="F39" s="98">
        <v>13264.943111188491</v>
      </c>
      <c r="G39" s="98">
        <v>5733.2074340553754</v>
      </c>
      <c r="H39" s="98" t="s">
        <v>36</v>
      </c>
      <c r="I39" s="101">
        <v>3526.6638186172331</v>
      </c>
      <c r="J39" s="101">
        <v>3780.7737156803919</v>
      </c>
      <c r="K39" s="101">
        <v>4153.7710067017169</v>
      </c>
      <c r="L39" s="118">
        <v>372.99729102132505</v>
      </c>
      <c r="M39" s="95">
        <v>9.8656338377077421E-2</v>
      </c>
    </row>
    <row r="40" spans="1:14" ht="15" x14ac:dyDescent="0.25">
      <c r="A40" s="86"/>
      <c r="B40" s="89" t="s">
        <v>13</v>
      </c>
      <c r="C40" s="115" t="s">
        <v>722</v>
      </c>
      <c r="D40" s="92"/>
      <c r="E40" s="98"/>
      <c r="F40" s="98"/>
      <c r="G40" s="98"/>
      <c r="H40" s="98"/>
      <c r="I40" s="101"/>
      <c r="J40" s="101"/>
      <c r="K40" s="101"/>
      <c r="L40" s="118"/>
      <c r="M40" s="95"/>
      <c r="N40" s="120" t="s">
        <v>62</v>
      </c>
    </row>
    <row r="41" spans="1:14" ht="15" x14ac:dyDescent="0.25">
      <c r="A41" s="86"/>
      <c r="B41" s="89" t="s">
        <v>23</v>
      </c>
      <c r="C41" s="115" t="s">
        <v>735</v>
      </c>
      <c r="D41" s="92">
        <v>0.81249138045190439</v>
      </c>
      <c r="E41" s="98">
        <v>3124.189719801931</v>
      </c>
      <c r="F41" s="98">
        <v>15808.042296363703</v>
      </c>
      <c r="G41" s="98" t="s">
        <v>36</v>
      </c>
      <c r="H41" s="98">
        <v>9230.3004584489263</v>
      </c>
      <c r="I41" s="101">
        <v>2783.2198619913956</v>
      </c>
      <c r="J41" s="101">
        <v>3163.7290580773533</v>
      </c>
      <c r="K41" s="101">
        <v>3103.1497455311282</v>
      </c>
      <c r="L41" s="118">
        <v>-60.579312546225083</v>
      </c>
      <c r="M41" s="95">
        <v>-1.914807223822133E-2</v>
      </c>
      <c r="N41" s="121">
        <v>0.1149495546179462</v>
      </c>
    </row>
    <row r="42" spans="1:14" ht="15" x14ac:dyDescent="0.25">
      <c r="A42" s="86"/>
      <c r="B42" s="89" t="s">
        <v>14</v>
      </c>
      <c r="C42" s="115" t="s">
        <v>64</v>
      </c>
      <c r="D42" s="92"/>
      <c r="E42" s="98"/>
      <c r="F42" s="98"/>
      <c r="G42" s="98"/>
      <c r="H42" s="98"/>
      <c r="I42" s="101"/>
      <c r="J42" s="101"/>
      <c r="K42" s="101"/>
      <c r="L42" s="118"/>
      <c r="M42" s="95"/>
    </row>
    <row r="43" spans="1:14" ht="15" x14ac:dyDescent="0.25">
      <c r="A43" s="86"/>
      <c r="B43" s="89" t="s">
        <v>15</v>
      </c>
      <c r="C43" s="115" t="s">
        <v>780</v>
      </c>
      <c r="D43" s="92">
        <v>0.58944182017780655</v>
      </c>
      <c r="E43" s="104">
        <v>756.31378050110936</v>
      </c>
      <c r="F43" s="104">
        <v>5034.3083404617028</v>
      </c>
      <c r="G43" s="104">
        <v>4845.5331219705722</v>
      </c>
      <c r="H43" s="104" t="s">
        <v>36</v>
      </c>
      <c r="I43" s="101">
        <v>1841.2597858561564</v>
      </c>
      <c r="J43" s="101">
        <v>1897.4928147182891</v>
      </c>
      <c r="K43" s="101">
        <v>1980.6639341751168</v>
      </c>
      <c r="L43" s="118">
        <v>83.171119456827682</v>
      </c>
      <c r="M43" s="95">
        <v>4.383211299230963E-2</v>
      </c>
    </row>
    <row r="44" spans="1:14" ht="15" x14ac:dyDescent="0.25">
      <c r="A44" s="86"/>
      <c r="B44" s="89" t="s">
        <v>16</v>
      </c>
      <c r="C44" s="115" t="s">
        <v>873</v>
      </c>
      <c r="D44" s="92">
        <v>0.31068488835065927</v>
      </c>
      <c r="E44" s="98">
        <v>13662.693489777042</v>
      </c>
      <c r="F44" s="98">
        <v>20877.474568161222</v>
      </c>
      <c r="G44" s="98">
        <v>11187.035597111149</v>
      </c>
      <c r="H44" s="98" t="s">
        <v>36</v>
      </c>
      <c r="I44" s="101">
        <v>4245.15860980871</v>
      </c>
      <c r="J44" s="101">
        <v>4640.0527700777184</v>
      </c>
      <c r="K44" s="101">
        <v>4948.0488707308859</v>
      </c>
      <c r="L44" s="118">
        <v>307.99610065316756</v>
      </c>
      <c r="M44" s="95">
        <v>6.6377715063789838E-2</v>
      </c>
    </row>
    <row r="45" spans="1:14" ht="15" x14ac:dyDescent="0.25">
      <c r="A45" s="86"/>
      <c r="B45" s="90" t="s">
        <v>17</v>
      </c>
      <c r="C45" s="116" t="s">
        <v>64</v>
      </c>
      <c r="D45" s="93"/>
      <c r="E45" s="99"/>
      <c r="F45" s="99"/>
      <c r="G45" s="99"/>
      <c r="H45" s="99"/>
      <c r="I45" s="102"/>
      <c r="J45" s="102"/>
      <c r="K45" s="102"/>
      <c r="L45" s="119"/>
      <c r="M45" s="96"/>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17:H17"/>
    <mergeCell ref="D3:H3"/>
    <mergeCell ref="D4:H4"/>
    <mergeCell ref="E14:H14"/>
    <mergeCell ref="E15:H15"/>
    <mergeCell ref="E16:H16"/>
    <mergeCell ref="E30:H30"/>
    <mergeCell ref="E18:H18"/>
    <mergeCell ref="E19:H19"/>
    <mergeCell ref="E20:H20"/>
    <mergeCell ref="E21:H21"/>
    <mergeCell ref="E22:H22"/>
    <mergeCell ref="E23:H23"/>
    <mergeCell ref="E24:H24"/>
    <mergeCell ref="E25:H25"/>
    <mergeCell ref="E26:H26"/>
    <mergeCell ref="E27:H27"/>
    <mergeCell ref="E28:H28"/>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T1256"/>
  <sheetViews>
    <sheetView showGridLines="0" zoomScaleNormal="100" workbookViewId="0">
      <selection activeCell="D6" sqref="D6"/>
    </sheetView>
  </sheetViews>
  <sheetFormatPr defaultColWidth="0" defaultRowHeight="11.25" zeroHeight="1" outlineLevelRow="1" x14ac:dyDescent="0.2"/>
  <cols>
    <col min="1" max="2" width="1.42578125" style="1" customWidth="1"/>
    <col min="3" max="3" width="57.7109375" style="1" customWidth="1"/>
    <col min="4" max="6" width="9.85546875" style="1" customWidth="1"/>
    <col min="7" max="7" width="4.7109375" style="1" customWidth="1"/>
    <col min="8" max="27" width="12.85546875" style="1" customWidth="1"/>
    <col min="28" max="28" width="12.85546875" style="1" customWidth="1" collapsed="1"/>
    <col min="29" max="42" width="12.85546875" style="1" customWidth="1"/>
    <col min="43" max="43" width="8" style="1" customWidth="1"/>
    <col min="44" max="16384" width="8" style="1" hidden="1"/>
  </cols>
  <sheetData>
    <row r="1" spans="1:43" customFormat="1" ht="15" x14ac:dyDescent="0.25"/>
    <row r="2" spans="1:43" customFormat="1" ht="15" x14ac:dyDescent="0.25"/>
    <row r="3" spans="1:43" customFormat="1" ht="26.25" x14ac:dyDescent="0.4">
      <c r="G3" s="1"/>
      <c r="J3" s="1"/>
      <c r="L3" s="30" t="str">
        <f>'Residential price movements'!D3</f>
        <v>2026–27 pricing</v>
      </c>
    </row>
    <row r="4" spans="1:43" customFormat="1" ht="23.25" x14ac:dyDescent="0.35">
      <c r="G4" s="1"/>
      <c r="J4" s="1"/>
      <c r="L4" s="31" t="s">
        <v>24</v>
      </c>
    </row>
    <row r="5" spans="1:43" customFormat="1" ht="15" x14ac:dyDescent="0.25"/>
    <row r="6" spans="1:43" customFormat="1" ht="15" x14ac:dyDescent="0.25">
      <c r="B6" t="s">
        <v>40</v>
      </c>
    </row>
    <row r="7" spans="1:43" customFormat="1" ht="15" x14ac:dyDescent="0.25">
      <c r="B7" t="s">
        <v>33</v>
      </c>
    </row>
    <row r="8" spans="1:43" customFormat="1" ht="15.75" thickBot="1" x14ac:dyDescent="0.3">
      <c r="C8" s="48" t="s">
        <v>0</v>
      </c>
      <c r="D8" s="54"/>
      <c r="E8" s="54"/>
      <c r="F8" s="54"/>
    </row>
    <row r="9" spans="1:43" ht="13.5" thickBot="1" x14ac:dyDescent="0.25">
      <c r="A9" s="2"/>
      <c r="B9" s="3"/>
      <c r="C9" s="3"/>
      <c r="D9" s="106"/>
      <c r="E9" s="106"/>
      <c r="F9" s="106"/>
      <c r="H9" s="51" t="s">
        <v>4</v>
      </c>
      <c r="I9" s="52"/>
      <c r="J9" s="51" t="s">
        <v>5</v>
      </c>
      <c r="K9" s="52"/>
      <c r="L9" s="51" t="s">
        <v>6</v>
      </c>
      <c r="M9" s="53"/>
      <c r="N9" s="51" t="s">
        <v>8</v>
      </c>
      <c r="O9" s="53"/>
      <c r="P9" s="51" t="s">
        <v>9</v>
      </c>
      <c r="Q9" s="53"/>
      <c r="R9" s="51" t="s">
        <v>11</v>
      </c>
      <c r="S9" s="53"/>
      <c r="T9" s="51" t="s">
        <v>10</v>
      </c>
      <c r="U9" s="2"/>
      <c r="V9" s="2"/>
      <c r="W9" s="2"/>
      <c r="X9" s="2"/>
      <c r="Y9" s="2"/>
      <c r="Z9" s="2"/>
      <c r="AA9" s="2"/>
      <c r="AB9" s="2"/>
      <c r="AC9" s="2"/>
      <c r="AD9" s="2"/>
      <c r="AE9" s="2"/>
      <c r="AF9" s="2"/>
      <c r="AG9" s="2"/>
      <c r="AH9" s="2"/>
      <c r="AI9" s="2"/>
      <c r="AJ9" s="2"/>
      <c r="AK9" s="2"/>
      <c r="AL9" s="2"/>
      <c r="AM9" s="2"/>
      <c r="AN9" s="2"/>
      <c r="AO9" s="2"/>
      <c r="AP9" s="2"/>
    </row>
    <row r="10" spans="1:43" x14ac:dyDescent="0.2">
      <c r="A10" s="4"/>
      <c r="B10" s="5"/>
      <c r="C10" s="4"/>
      <c r="D10" s="4"/>
      <c r="E10" s="4"/>
      <c r="F10" s="4"/>
      <c r="G10" s="6"/>
      <c r="H10" s="6"/>
      <c r="I10" s="64" t="s">
        <v>12</v>
      </c>
      <c r="J10" s="50"/>
      <c r="K10" s="65" t="s">
        <v>13</v>
      </c>
      <c r="L10" s="50"/>
      <c r="M10" s="65" t="s">
        <v>23</v>
      </c>
      <c r="N10" s="50"/>
      <c r="O10" s="65" t="s">
        <v>14</v>
      </c>
      <c r="P10" s="50"/>
      <c r="Q10" s="65" t="s">
        <v>15</v>
      </c>
      <c r="R10" s="50"/>
      <c r="S10" s="65" t="s">
        <v>16</v>
      </c>
      <c r="T10" s="49"/>
      <c r="U10" s="83" t="s">
        <v>17</v>
      </c>
      <c r="V10" s="7"/>
      <c r="W10" s="7"/>
      <c r="X10" s="7"/>
      <c r="Y10" s="7"/>
      <c r="Z10" s="7"/>
      <c r="AA10" s="7"/>
      <c r="AB10" s="7"/>
      <c r="AC10" s="7"/>
      <c r="AD10" s="7"/>
      <c r="AE10" s="7"/>
      <c r="AF10" s="7"/>
      <c r="AG10" s="7"/>
      <c r="AH10" s="7"/>
      <c r="AI10" s="7"/>
      <c r="AJ10" s="7"/>
      <c r="AK10" s="7"/>
      <c r="AL10" s="7"/>
      <c r="AM10" s="7"/>
      <c r="AN10" s="7"/>
      <c r="AO10" s="7"/>
      <c r="AP10" s="7"/>
    </row>
    <row r="11" spans="1:43" x14ac:dyDescent="0.2">
      <c r="A11" s="37"/>
      <c r="B11" s="38"/>
      <c r="C11" s="37"/>
      <c r="D11" s="37"/>
      <c r="E11" s="37"/>
      <c r="F11" s="37"/>
      <c r="G11" s="39"/>
      <c r="H11" s="39"/>
      <c r="I11" s="55"/>
      <c r="J11" s="56"/>
      <c r="K11" s="56"/>
      <c r="L11" s="56"/>
      <c r="M11" s="56"/>
      <c r="N11" s="56"/>
      <c r="O11" s="56"/>
      <c r="P11" s="56"/>
      <c r="Q11" s="56"/>
      <c r="R11" s="56"/>
      <c r="S11" s="56"/>
      <c r="T11" s="55"/>
      <c r="U11" s="38"/>
      <c r="V11" s="40"/>
      <c r="W11" s="40"/>
      <c r="X11" s="40"/>
      <c r="Y11" s="40"/>
      <c r="Z11" s="40"/>
      <c r="AA11" s="40"/>
      <c r="AB11" s="40"/>
      <c r="AC11" s="40"/>
      <c r="AD11" s="40"/>
      <c r="AE11" s="40"/>
      <c r="AF11" s="40"/>
      <c r="AG11" s="40"/>
      <c r="AH11" s="40"/>
      <c r="AI11" s="40"/>
      <c r="AJ11" s="40"/>
      <c r="AK11" s="40"/>
      <c r="AL11" s="40"/>
      <c r="AM11" s="40"/>
      <c r="AN11" s="40"/>
      <c r="AO11" s="40"/>
      <c r="AP11" s="40"/>
    </row>
    <row r="12" spans="1:43" x14ac:dyDescent="0.2">
      <c r="A12" s="8"/>
      <c r="B12" s="8"/>
      <c r="C12" s="8"/>
      <c r="D12" s="8"/>
      <c r="E12" s="8"/>
      <c r="F12" s="8"/>
      <c r="G12" s="9"/>
      <c r="H12" s="74">
        <v>0</v>
      </c>
      <c r="I12" s="74">
        <v>1</v>
      </c>
      <c r="J12" s="75">
        <v>2</v>
      </c>
      <c r="K12" s="75">
        <v>3</v>
      </c>
      <c r="L12" s="74">
        <v>4</v>
      </c>
      <c r="M12" s="74">
        <v>5</v>
      </c>
      <c r="N12" s="75">
        <v>6</v>
      </c>
      <c r="O12" s="75">
        <v>7</v>
      </c>
      <c r="P12" s="74">
        <v>8</v>
      </c>
      <c r="Q12" s="74">
        <v>9</v>
      </c>
      <c r="R12" s="75">
        <v>10</v>
      </c>
      <c r="S12" s="75">
        <v>11</v>
      </c>
      <c r="T12" s="74">
        <v>12</v>
      </c>
      <c r="U12" s="74">
        <v>13</v>
      </c>
      <c r="V12" s="75">
        <v>14</v>
      </c>
      <c r="W12" s="75">
        <v>15</v>
      </c>
      <c r="X12" s="74">
        <v>16</v>
      </c>
      <c r="Y12" s="74">
        <v>17</v>
      </c>
      <c r="Z12" s="75">
        <v>18</v>
      </c>
      <c r="AA12" s="75">
        <v>19</v>
      </c>
      <c r="AB12" s="75"/>
      <c r="AC12" s="75"/>
      <c r="AD12" s="75"/>
      <c r="AE12" s="75"/>
      <c r="AF12" s="75"/>
      <c r="AG12" s="75"/>
      <c r="AH12" s="75"/>
      <c r="AI12" s="75"/>
      <c r="AJ12" s="75"/>
      <c r="AK12" s="75"/>
      <c r="AL12" s="75"/>
      <c r="AM12" s="75"/>
      <c r="AN12" s="75"/>
      <c r="AO12" s="75"/>
      <c r="AP12" s="75"/>
    </row>
    <row r="13" spans="1:43" ht="31.5" x14ac:dyDescent="0.2">
      <c r="A13" s="11"/>
      <c r="B13" s="134" t="str">
        <f>"Ausgrid "&amp;LEFT($L$3,7)&amp;" network prices"</f>
        <v>Ausgrid 2026–27 network prices</v>
      </c>
      <c r="C13" s="134"/>
      <c r="D13" s="105" t="s">
        <v>20</v>
      </c>
      <c r="E13" s="105" t="s">
        <v>36</v>
      </c>
      <c r="F13" s="105" t="s">
        <v>36</v>
      </c>
      <c r="G13" s="66" t="s">
        <v>30</v>
      </c>
      <c r="H13" s="78" t="s">
        <v>65</v>
      </c>
      <c r="I13" s="78" t="s">
        <v>66</v>
      </c>
      <c r="J13" s="78" t="s">
        <v>67</v>
      </c>
      <c r="K13" s="78" t="s">
        <v>68</v>
      </c>
      <c r="L13" s="78" t="s">
        <v>69</v>
      </c>
      <c r="M13" s="78" t="s">
        <v>70</v>
      </c>
      <c r="N13" s="78" t="s">
        <v>71</v>
      </c>
      <c r="O13" s="78" t="s">
        <v>72</v>
      </c>
      <c r="P13" s="78" t="s">
        <v>73</v>
      </c>
      <c r="Q13" s="78" t="s">
        <v>74</v>
      </c>
      <c r="R13" s="78" t="s">
        <v>75</v>
      </c>
      <c r="S13" s="78" t="s">
        <v>76</v>
      </c>
      <c r="T13" s="78" t="s">
        <v>77</v>
      </c>
      <c r="U13" s="78" t="s">
        <v>78</v>
      </c>
      <c r="V13" s="78">
        <v>0</v>
      </c>
      <c r="W13" s="78">
        <v>0</v>
      </c>
      <c r="X13" s="78">
        <v>0</v>
      </c>
      <c r="Y13" s="78">
        <v>0</v>
      </c>
      <c r="Z13" s="78">
        <v>0</v>
      </c>
      <c r="AA13" s="78">
        <v>0</v>
      </c>
      <c r="AB13" s="78"/>
      <c r="AC13" s="78"/>
      <c r="AD13" s="78"/>
      <c r="AE13" s="78"/>
      <c r="AF13" s="78"/>
      <c r="AG13" s="78"/>
      <c r="AH13" s="78"/>
      <c r="AI13" s="78"/>
      <c r="AJ13" s="78"/>
      <c r="AK13" s="78"/>
      <c r="AL13" s="78"/>
      <c r="AM13" s="78"/>
      <c r="AN13" s="78"/>
      <c r="AO13" s="78"/>
      <c r="AP13" s="78"/>
      <c r="AQ13" s="78"/>
    </row>
    <row r="14" spans="1:43" x14ac:dyDescent="0.2">
      <c r="A14" s="15"/>
      <c r="B14" s="15"/>
      <c r="C14" s="81"/>
      <c r="D14" s="81"/>
      <c r="E14" s="81"/>
      <c r="F14" s="81"/>
      <c r="G14" s="17"/>
      <c r="H14" s="20" t="s">
        <v>79</v>
      </c>
      <c r="I14" s="20" t="s">
        <v>80</v>
      </c>
      <c r="J14" s="20" t="s">
        <v>80</v>
      </c>
      <c r="K14" s="20" t="s">
        <v>80</v>
      </c>
      <c r="L14" s="20" t="s">
        <v>81</v>
      </c>
      <c r="M14" s="20" t="s">
        <v>82</v>
      </c>
      <c r="N14" s="20" t="s">
        <v>83</v>
      </c>
      <c r="O14" s="20" t="s">
        <v>80</v>
      </c>
      <c r="P14" s="20" t="s">
        <v>80</v>
      </c>
      <c r="Q14" s="20" t="s">
        <v>80</v>
      </c>
      <c r="R14" s="20" t="s">
        <v>80</v>
      </c>
      <c r="S14" s="20" t="s">
        <v>82</v>
      </c>
      <c r="T14" s="20" t="s">
        <v>80</v>
      </c>
      <c r="U14" s="20" t="s">
        <v>84</v>
      </c>
      <c r="V14" s="20">
        <v>0</v>
      </c>
      <c r="W14" s="20">
        <v>0</v>
      </c>
      <c r="X14" s="20">
        <v>0</v>
      </c>
      <c r="Y14" s="20">
        <v>0</v>
      </c>
      <c r="Z14" s="20">
        <v>0</v>
      </c>
      <c r="AA14" s="20">
        <v>0</v>
      </c>
      <c r="AB14" s="20"/>
      <c r="AC14" s="20"/>
      <c r="AD14" s="20"/>
      <c r="AE14" s="20"/>
      <c r="AF14" s="20"/>
      <c r="AG14" s="20"/>
      <c r="AH14" s="20"/>
      <c r="AI14" s="20"/>
      <c r="AJ14" s="20"/>
      <c r="AK14" s="20"/>
      <c r="AL14" s="20"/>
      <c r="AM14" s="20"/>
      <c r="AN14" s="20"/>
      <c r="AO14" s="20"/>
      <c r="AP14" s="20"/>
    </row>
    <row r="15" spans="1:43" x14ac:dyDescent="0.2">
      <c r="A15" s="15"/>
      <c r="B15" s="15"/>
      <c r="C15" s="21"/>
      <c r="D15" s="21"/>
      <c r="E15" s="21"/>
      <c r="F15" s="21"/>
      <c r="G15" s="17"/>
      <c r="H15" s="36"/>
      <c r="I15" s="36"/>
      <c r="J15" s="36"/>
      <c r="K15" s="36"/>
      <c r="L15" s="36"/>
      <c r="M15" s="36"/>
      <c r="N15" s="36"/>
      <c r="O15" s="36"/>
      <c r="P15" s="36"/>
      <c r="Q15" s="36"/>
      <c r="R15" s="36"/>
      <c r="S15" s="36"/>
      <c r="T15" s="36"/>
      <c r="U15" s="36"/>
      <c r="V15" s="36"/>
      <c r="W15" s="36"/>
      <c r="X15" s="36"/>
      <c r="Y15" s="36"/>
      <c r="Z15" s="36"/>
      <c r="AA15" s="36"/>
      <c r="AB15" s="17"/>
      <c r="AC15" s="17"/>
      <c r="AD15" s="17"/>
      <c r="AE15" s="17"/>
      <c r="AF15" s="17"/>
      <c r="AG15" s="17"/>
      <c r="AH15" s="17"/>
      <c r="AI15" s="17"/>
      <c r="AJ15" s="17"/>
      <c r="AK15" s="17"/>
      <c r="AL15" s="17"/>
      <c r="AM15" s="17"/>
      <c r="AN15" s="17"/>
      <c r="AO15" s="17"/>
      <c r="AP15" s="17"/>
    </row>
    <row r="16" spans="1:43" s="22" customFormat="1" x14ac:dyDescent="0.2">
      <c r="A16" s="15"/>
      <c r="B16" s="84"/>
      <c r="C16" s="35" t="s">
        <v>49</v>
      </c>
      <c r="D16" s="35" t="s">
        <v>85</v>
      </c>
      <c r="E16" s="35">
        <v>0</v>
      </c>
      <c r="F16" s="35">
        <v>0</v>
      </c>
      <c r="G16" s="76">
        <v>0</v>
      </c>
      <c r="H16" s="22">
        <v>50.855017636301909</v>
      </c>
      <c r="I16" s="22">
        <v>12.702914336470739</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Q16" s="1"/>
    </row>
    <row r="17" spans="1:43" s="26" customFormat="1" x14ac:dyDescent="0.2">
      <c r="A17" s="23"/>
      <c r="B17" s="84"/>
      <c r="C17" s="35" t="s">
        <v>86</v>
      </c>
      <c r="D17" s="35" t="s">
        <v>87</v>
      </c>
      <c r="E17" s="35">
        <v>0</v>
      </c>
      <c r="F17" s="35">
        <v>0</v>
      </c>
      <c r="G17" s="77">
        <v>1</v>
      </c>
      <c r="H17" s="22">
        <v>63.233037419813975</v>
      </c>
      <c r="I17" s="22">
        <v>0</v>
      </c>
      <c r="J17" s="22">
        <v>32.516440577821591</v>
      </c>
      <c r="K17" s="22">
        <v>5.3569697424744227</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22">
        <v>0</v>
      </c>
      <c r="AO17" s="22">
        <v>0</v>
      </c>
      <c r="AP17" s="22">
        <v>0</v>
      </c>
      <c r="AQ17" s="1"/>
    </row>
    <row r="18" spans="1:43" x14ac:dyDescent="0.2">
      <c r="A18" s="15"/>
      <c r="B18" s="84"/>
      <c r="C18" s="35" t="s">
        <v>88</v>
      </c>
      <c r="D18" s="35" t="s">
        <v>89</v>
      </c>
      <c r="E18" s="35">
        <v>0</v>
      </c>
      <c r="F18" s="35">
        <v>0</v>
      </c>
      <c r="G18" s="77">
        <v>2</v>
      </c>
      <c r="H18" s="22">
        <v>57.294471686711731</v>
      </c>
      <c r="I18" s="22">
        <v>0</v>
      </c>
      <c r="J18" s="22">
        <v>11.801006891375781</v>
      </c>
      <c r="K18" s="22">
        <v>11.801006891375781</v>
      </c>
      <c r="L18" s="22">
        <v>1.4583889520457627</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row>
    <row r="19" spans="1:43" x14ac:dyDescent="0.2">
      <c r="A19" s="15"/>
      <c r="B19" s="84"/>
      <c r="C19" s="35" t="s">
        <v>90</v>
      </c>
      <c r="D19" s="35" t="s">
        <v>91</v>
      </c>
      <c r="E19" s="35">
        <v>0</v>
      </c>
      <c r="F19" s="35">
        <v>0</v>
      </c>
      <c r="G19" s="77">
        <v>3</v>
      </c>
      <c r="H19" s="22">
        <v>67.005372650612443</v>
      </c>
      <c r="I19" s="22">
        <v>0</v>
      </c>
      <c r="J19" s="22">
        <v>2.806134290189422</v>
      </c>
      <c r="K19" s="22">
        <v>2.806134290189422</v>
      </c>
      <c r="L19" s="22">
        <v>39.484960303708668</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row>
    <row r="20" spans="1:43" x14ac:dyDescent="0.2">
      <c r="A20" s="15"/>
      <c r="B20" s="84"/>
      <c r="C20" s="35" t="s">
        <v>92</v>
      </c>
      <c r="D20" s="35" t="s">
        <v>93</v>
      </c>
      <c r="E20" s="35">
        <v>0</v>
      </c>
      <c r="F20" s="35">
        <v>0</v>
      </c>
      <c r="G20" s="76">
        <v>4</v>
      </c>
      <c r="H20" s="22">
        <v>1.4841614119563564</v>
      </c>
      <c r="I20" s="22">
        <v>2.9657172402849188</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c r="AN20" s="22">
        <v>0</v>
      </c>
      <c r="AO20" s="22">
        <v>0</v>
      </c>
      <c r="AP20" s="22">
        <v>0</v>
      </c>
    </row>
    <row r="21" spans="1:43" x14ac:dyDescent="0.2">
      <c r="A21" s="15"/>
      <c r="B21" s="84"/>
      <c r="C21" s="35" t="s">
        <v>94</v>
      </c>
      <c r="D21" s="35" t="s">
        <v>95</v>
      </c>
      <c r="E21" s="35">
        <v>0</v>
      </c>
      <c r="F21" s="35">
        <v>0</v>
      </c>
      <c r="G21" s="77">
        <v>5</v>
      </c>
      <c r="H21" s="22">
        <v>5.028077276963475</v>
      </c>
      <c r="I21" s="22">
        <v>5.6231002869840854</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row>
    <row r="22" spans="1:43" x14ac:dyDescent="0.2">
      <c r="A22" s="15"/>
      <c r="B22" s="84"/>
      <c r="C22" s="35" t="s">
        <v>96</v>
      </c>
      <c r="D22" s="35" t="s">
        <v>97</v>
      </c>
      <c r="E22" s="35">
        <v>0</v>
      </c>
      <c r="F22" s="35">
        <v>0</v>
      </c>
      <c r="G22" s="77">
        <v>6</v>
      </c>
      <c r="H22" s="22">
        <v>202.31390010138364</v>
      </c>
      <c r="I22" s="22">
        <v>11.329851041904202</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row>
    <row r="23" spans="1:43" x14ac:dyDescent="0.2">
      <c r="A23" s="15"/>
      <c r="B23" s="84"/>
      <c r="C23" s="35" t="s">
        <v>64</v>
      </c>
      <c r="D23" s="35" t="s">
        <v>98</v>
      </c>
      <c r="E23" s="35">
        <v>0</v>
      </c>
      <c r="F23" s="35">
        <v>0</v>
      </c>
      <c r="G23" s="77">
        <v>7</v>
      </c>
      <c r="H23" s="22">
        <v>218.64716683919778</v>
      </c>
      <c r="I23" s="22">
        <v>0</v>
      </c>
      <c r="J23" s="22">
        <v>39.756965938535778</v>
      </c>
      <c r="K23" s="22">
        <v>5.8996770492768116</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c r="AN23" s="22">
        <v>0</v>
      </c>
      <c r="AO23" s="22">
        <v>0</v>
      </c>
      <c r="AP23" s="22">
        <v>0</v>
      </c>
    </row>
    <row r="24" spans="1:43" x14ac:dyDescent="0.2">
      <c r="A24" s="15"/>
      <c r="B24" s="84"/>
      <c r="C24" s="35" t="s">
        <v>99</v>
      </c>
      <c r="D24" s="35" t="s">
        <v>100</v>
      </c>
      <c r="E24" s="35">
        <v>0</v>
      </c>
      <c r="F24" s="35">
        <v>0</v>
      </c>
      <c r="G24" s="76">
        <v>8</v>
      </c>
      <c r="H24" s="22">
        <v>202.10819873525162</v>
      </c>
      <c r="I24" s="22">
        <v>0</v>
      </c>
      <c r="J24" s="22">
        <v>10.601593267293914</v>
      </c>
      <c r="K24" s="22">
        <v>10.601593267293914</v>
      </c>
      <c r="L24" s="22">
        <v>1.3816711705422755</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row>
    <row r="25" spans="1:43" x14ac:dyDescent="0.2">
      <c r="A25" s="15"/>
      <c r="B25" s="84"/>
      <c r="C25" s="35" t="s">
        <v>101</v>
      </c>
      <c r="D25" s="35" t="s">
        <v>102</v>
      </c>
      <c r="E25" s="35">
        <v>0</v>
      </c>
      <c r="F25" s="35">
        <v>0</v>
      </c>
      <c r="G25" s="77">
        <v>9</v>
      </c>
      <c r="H25" s="22">
        <v>242.17883199302938</v>
      </c>
      <c r="I25" s="22">
        <v>0</v>
      </c>
      <c r="J25" s="22">
        <v>3.072132511395596</v>
      </c>
      <c r="K25" s="22">
        <v>3.072132511395596</v>
      </c>
      <c r="L25" s="22">
        <v>44.531105198301418</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c r="AN25" s="22">
        <v>0</v>
      </c>
      <c r="AO25" s="22">
        <v>0</v>
      </c>
      <c r="AP25" s="22">
        <v>0</v>
      </c>
    </row>
    <row r="26" spans="1:43" x14ac:dyDescent="0.2">
      <c r="A26" s="15"/>
      <c r="B26" s="84"/>
      <c r="C26" s="35" t="s">
        <v>103</v>
      </c>
      <c r="D26" s="35" t="s">
        <v>104</v>
      </c>
      <c r="E26" s="35">
        <v>0</v>
      </c>
      <c r="F26" s="35">
        <v>0</v>
      </c>
      <c r="G26" s="77">
        <v>10</v>
      </c>
      <c r="H26" s="22">
        <v>653.36967189113477</v>
      </c>
      <c r="I26" s="22">
        <v>0</v>
      </c>
      <c r="J26" s="22">
        <v>8.8231162955493048</v>
      </c>
      <c r="K26" s="22">
        <v>1.9685079992044705</v>
      </c>
      <c r="L26" s="22">
        <v>0</v>
      </c>
      <c r="M26" s="22">
        <v>48.33970420954671</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c r="AN26" s="22">
        <v>0</v>
      </c>
      <c r="AO26" s="22">
        <v>0</v>
      </c>
      <c r="AP26" s="22">
        <v>0</v>
      </c>
    </row>
    <row r="27" spans="1:43" x14ac:dyDescent="0.2">
      <c r="A27" s="15"/>
      <c r="B27" s="84"/>
      <c r="C27" s="35" t="s">
        <v>105</v>
      </c>
      <c r="D27" s="35" t="s">
        <v>106</v>
      </c>
      <c r="E27" s="35">
        <v>0</v>
      </c>
      <c r="F27" s="35">
        <v>0</v>
      </c>
      <c r="G27" s="77">
        <v>11</v>
      </c>
      <c r="H27" s="22">
        <v>2546.5370603390024</v>
      </c>
      <c r="I27" s="22">
        <v>0</v>
      </c>
      <c r="J27" s="22">
        <v>8.2347120687457362</v>
      </c>
      <c r="K27" s="22">
        <v>1.845900417268755</v>
      </c>
      <c r="L27" s="22">
        <v>0</v>
      </c>
      <c r="M27" s="22">
        <v>0</v>
      </c>
      <c r="N27" s="22">
        <v>57.796201673350225</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c r="AN27" s="22">
        <v>0</v>
      </c>
      <c r="AO27" s="22">
        <v>0</v>
      </c>
      <c r="AP27" s="22">
        <v>0</v>
      </c>
    </row>
    <row r="28" spans="1:43" x14ac:dyDescent="0.2">
      <c r="A28" s="15"/>
      <c r="B28" s="84"/>
      <c r="C28" s="35" t="s">
        <v>107</v>
      </c>
      <c r="D28" s="35" t="s">
        <v>108</v>
      </c>
      <c r="E28" s="35">
        <v>0</v>
      </c>
      <c r="F28" s="35">
        <v>0</v>
      </c>
      <c r="G28" s="76">
        <v>12</v>
      </c>
      <c r="H28" s="22">
        <v>5118.167418817613</v>
      </c>
      <c r="I28" s="22">
        <v>0</v>
      </c>
      <c r="J28" s="22">
        <v>6.4888502032866766</v>
      </c>
      <c r="K28" s="22">
        <v>1.6914433157114646</v>
      </c>
      <c r="L28" s="22">
        <v>0</v>
      </c>
      <c r="M28" s="22">
        <v>0</v>
      </c>
      <c r="N28" s="22">
        <v>59.529784974606073</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c r="AN28" s="22">
        <v>0</v>
      </c>
      <c r="AO28" s="22">
        <v>0</v>
      </c>
      <c r="AP28" s="22">
        <v>0</v>
      </c>
    </row>
    <row r="29" spans="1:43" x14ac:dyDescent="0.2">
      <c r="A29" s="15"/>
      <c r="B29" s="84"/>
      <c r="C29" s="35" t="s">
        <v>109</v>
      </c>
      <c r="D29" s="35" t="s">
        <v>110</v>
      </c>
      <c r="E29" s="35">
        <v>0</v>
      </c>
      <c r="F29" s="35">
        <v>0</v>
      </c>
      <c r="G29" s="77">
        <v>13</v>
      </c>
      <c r="H29" s="22">
        <v>2546.5370603390024</v>
      </c>
      <c r="I29" s="22">
        <v>0</v>
      </c>
      <c r="J29" s="22">
        <v>8.2347120687457362</v>
      </c>
      <c r="K29" s="22">
        <v>1.845900417268755</v>
      </c>
      <c r="L29" s="22">
        <v>0</v>
      </c>
      <c r="M29" s="22">
        <v>0</v>
      </c>
      <c r="N29" s="22">
        <v>68.764926048520763</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c r="AN29" s="22">
        <v>0</v>
      </c>
      <c r="AO29" s="22">
        <v>0</v>
      </c>
      <c r="AP29" s="22">
        <v>0</v>
      </c>
    </row>
    <row r="30" spans="1:43" x14ac:dyDescent="0.2">
      <c r="A30" s="15"/>
      <c r="B30" s="84"/>
      <c r="C30" s="35" t="s">
        <v>111</v>
      </c>
      <c r="D30" s="35" t="s">
        <v>112</v>
      </c>
      <c r="E30" s="35">
        <v>0</v>
      </c>
      <c r="F30" s="35">
        <v>0</v>
      </c>
      <c r="G30" s="77">
        <v>14</v>
      </c>
      <c r="H30" s="22">
        <v>5118.167418817613</v>
      </c>
      <c r="I30" s="22">
        <v>0</v>
      </c>
      <c r="J30" s="22">
        <v>6.4888502032866766</v>
      </c>
      <c r="K30" s="22">
        <v>1.6914433157114646</v>
      </c>
      <c r="L30" s="22">
        <v>0</v>
      </c>
      <c r="M30" s="22">
        <v>0</v>
      </c>
      <c r="N30" s="22">
        <v>70.827513624492497</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c r="AN30" s="22">
        <v>0</v>
      </c>
      <c r="AO30" s="22">
        <v>0</v>
      </c>
      <c r="AP30" s="22">
        <v>0</v>
      </c>
    </row>
    <row r="31" spans="1:43" x14ac:dyDescent="0.2">
      <c r="A31" s="15"/>
      <c r="B31" s="84"/>
      <c r="C31" s="35" t="s">
        <v>113</v>
      </c>
      <c r="D31" s="35" t="s">
        <v>114</v>
      </c>
      <c r="E31" s="35">
        <v>0</v>
      </c>
      <c r="F31" s="35">
        <v>0</v>
      </c>
      <c r="G31" s="77">
        <v>15</v>
      </c>
      <c r="H31" s="22">
        <v>0</v>
      </c>
      <c r="I31" s="22">
        <v>0</v>
      </c>
      <c r="J31" s="22">
        <v>0</v>
      </c>
      <c r="K31" s="22">
        <v>0</v>
      </c>
      <c r="L31" s="22">
        <v>0</v>
      </c>
      <c r="M31" s="22">
        <v>0</v>
      </c>
      <c r="N31" s="22">
        <v>0</v>
      </c>
      <c r="O31" s="22">
        <v>1.2320301058325407</v>
      </c>
      <c r="P31" s="22">
        <v>-3.8551144465790999</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c r="AN31" s="22">
        <v>0</v>
      </c>
      <c r="AO31" s="22">
        <v>0</v>
      </c>
      <c r="AP31" s="22">
        <v>0</v>
      </c>
    </row>
    <row r="32" spans="1:43" x14ac:dyDescent="0.2">
      <c r="A32" s="15"/>
      <c r="B32" s="84"/>
      <c r="C32" s="35" t="s">
        <v>115</v>
      </c>
      <c r="D32" s="35" t="s">
        <v>116</v>
      </c>
      <c r="E32" s="35">
        <v>0</v>
      </c>
      <c r="F32" s="35">
        <v>0</v>
      </c>
      <c r="G32" s="76">
        <v>16</v>
      </c>
      <c r="H32" s="22">
        <v>1220.0987042009617</v>
      </c>
      <c r="I32" s="22">
        <v>0</v>
      </c>
      <c r="J32" s="22">
        <v>0</v>
      </c>
      <c r="K32" s="22">
        <v>1.6914433157114646</v>
      </c>
      <c r="L32" s="22">
        <v>0</v>
      </c>
      <c r="M32" s="22">
        <v>0</v>
      </c>
      <c r="N32" s="22">
        <v>0</v>
      </c>
      <c r="O32" s="22">
        <v>0</v>
      </c>
      <c r="P32" s="22">
        <v>0</v>
      </c>
      <c r="Q32" s="22">
        <v>-43.793208729317264</v>
      </c>
      <c r="R32" s="22">
        <v>108.12103207812301</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c r="AN32" s="22">
        <v>0</v>
      </c>
      <c r="AO32" s="22">
        <v>0</v>
      </c>
      <c r="AP32" s="22">
        <v>0</v>
      </c>
    </row>
    <row r="33" spans="1:42" x14ac:dyDescent="0.2">
      <c r="A33" s="15"/>
      <c r="B33" s="84"/>
      <c r="C33" s="35" t="s">
        <v>117</v>
      </c>
      <c r="D33" s="35" t="s">
        <v>118</v>
      </c>
      <c r="E33" s="35">
        <v>0</v>
      </c>
      <c r="F33" s="35">
        <v>0</v>
      </c>
      <c r="G33" s="77">
        <v>17</v>
      </c>
      <c r="H33" s="22">
        <v>0</v>
      </c>
      <c r="I33" s="22">
        <v>0</v>
      </c>
      <c r="J33" s="22">
        <v>0</v>
      </c>
      <c r="K33" s="22">
        <v>0.88560728214194173</v>
      </c>
      <c r="L33" s="22">
        <v>0</v>
      </c>
      <c r="M33" s="22">
        <v>0</v>
      </c>
      <c r="N33" s="22">
        <v>0</v>
      </c>
      <c r="O33" s="22">
        <v>0</v>
      </c>
      <c r="P33" s="22">
        <v>0</v>
      </c>
      <c r="Q33" s="22">
        <v>41.800000000000004</v>
      </c>
      <c r="R33" s="22">
        <v>-103.2</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c r="AO33" s="22">
        <v>0</v>
      </c>
      <c r="AP33" s="22">
        <v>0</v>
      </c>
    </row>
    <row r="34" spans="1:42" x14ac:dyDescent="0.2">
      <c r="A34" s="15"/>
      <c r="B34" s="84"/>
      <c r="C34" s="35">
        <v>0</v>
      </c>
      <c r="D34" s="35">
        <v>0</v>
      </c>
      <c r="E34" s="35">
        <v>0</v>
      </c>
      <c r="F34" s="35">
        <v>0</v>
      </c>
      <c r="G34" s="77">
        <v>18</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t="s">
        <v>36</v>
      </c>
      <c r="AC34" s="22" t="s">
        <v>36</v>
      </c>
      <c r="AD34" s="22" t="s">
        <v>36</v>
      </c>
      <c r="AE34" s="22" t="s">
        <v>36</v>
      </c>
      <c r="AF34" s="22" t="s">
        <v>36</v>
      </c>
      <c r="AG34" s="22" t="s">
        <v>36</v>
      </c>
      <c r="AH34" s="22" t="s">
        <v>36</v>
      </c>
      <c r="AI34" s="22" t="s">
        <v>36</v>
      </c>
      <c r="AJ34" s="22" t="s">
        <v>36</v>
      </c>
      <c r="AK34" s="22" t="s">
        <v>36</v>
      </c>
      <c r="AL34" s="22" t="s">
        <v>36</v>
      </c>
      <c r="AM34" s="22" t="s">
        <v>36</v>
      </c>
      <c r="AN34" s="22" t="s">
        <v>36</v>
      </c>
      <c r="AO34" s="22" t="s">
        <v>36</v>
      </c>
      <c r="AP34" s="22" t="s">
        <v>36</v>
      </c>
    </row>
    <row r="35" spans="1:42" x14ac:dyDescent="0.2">
      <c r="A35" s="15"/>
      <c r="B35" s="84"/>
      <c r="C35" s="35" t="s">
        <v>119</v>
      </c>
      <c r="D35" s="35" t="s">
        <v>120</v>
      </c>
      <c r="E35" s="35">
        <v>0</v>
      </c>
      <c r="F35" s="35">
        <v>0</v>
      </c>
      <c r="G35" s="77">
        <v>19</v>
      </c>
      <c r="H35" s="22">
        <v>7979.2649240685159</v>
      </c>
      <c r="I35" s="22">
        <v>0</v>
      </c>
      <c r="J35" s="22">
        <v>4.0147482949321054</v>
      </c>
      <c r="K35" s="22">
        <v>1.9791960196092431</v>
      </c>
      <c r="L35" s="22">
        <v>0</v>
      </c>
      <c r="M35" s="22">
        <v>0</v>
      </c>
      <c r="N35" s="22">
        <v>41.194066178436756</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row>
    <row r="36" spans="1:42" x14ac:dyDescent="0.2">
      <c r="A36" s="15"/>
      <c r="B36" s="84"/>
      <c r="C36" s="35" t="s">
        <v>121</v>
      </c>
      <c r="D36" s="35" t="s">
        <v>122</v>
      </c>
      <c r="E36" s="35">
        <v>0</v>
      </c>
      <c r="F36" s="35">
        <v>0</v>
      </c>
      <c r="G36" s="76">
        <v>20</v>
      </c>
      <c r="H36" s="22">
        <v>7979.2649240685159</v>
      </c>
      <c r="I36" s="22">
        <v>0</v>
      </c>
      <c r="J36" s="22">
        <v>4.0147482949321063</v>
      </c>
      <c r="K36" s="22">
        <v>1.9791960196092435</v>
      </c>
      <c r="L36" s="22">
        <v>0</v>
      </c>
      <c r="M36" s="22">
        <v>0</v>
      </c>
      <c r="N36" s="22">
        <v>34.623182098884577</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c r="AN36" s="22">
        <v>0</v>
      </c>
      <c r="AO36" s="22">
        <v>0</v>
      </c>
      <c r="AP36" s="22">
        <v>0</v>
      </c>
    </row>
    <row r="37" spans="1:42" x14ac:dyDescent="0.2">
      <c r="A37" s="15"/>
      <c r="B37" s="84"/>
      <c r="C37" s="35" t="s">
        <v>123</v>
      </c>
      <c r="D37" s="35" t="s">
        <v>124</v>
      </c>
      <c r="E37" s="35">
        <v>0</v>
      </c>
      <c r="F37" s="35">
        <v>0</v>
      </c>
      <c r="G37" s="77">
        <v>21</v>
      </c>
      <c r="H37" s="22">
        <v>3166.4800859704424</v>
      </c>
      <c r="I37" s="22">
        <v>0</v>
      </c>
      <c r="J37" s="22">
        <v>0</v>
      </c>
      <c r="K37" s="22">
        <v>1.9791960196092431</v>
      </c>
      <c r="L37" s="22">
        <v>0</v>
      </c>
      <c r="M37" s="22">
        <v>0</v>
      </c>
      <c r="N37" s="22">
        <v>0</v>
      </c>
      <c r="O37" s="22">
        <v>0</v>
      </c>
      <c r="P37" s="22">
        <v>0</v>
      </c>
      <c r="Q37" s="22">
        <v>0</v>
      </c>
      <c r="R37" s="22">
        <v>48.751139621127166</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c r="AN37" s="22">
        <v>0</v>
      </c>
      <c r="AO37" s="22">
        <v>0</v>
      </c>
      <c r="AP37" s="22">
        <v>0</v>
      </c>
    </row>
    <row r="38" spans="1:42" x14ac:dyDescent="0.2">
      <c r="A38" s="15"/>
      <c r="B38" s="84"/>
      <c r="C38" s="35" t="s">
        <v>125</v>
      </c>
      <c r="D38" s="35" t="s">
        <v>126</v>
      </c>
      <c r="E38" s="35">
        <v>0</v>
      </c>
      <c r="F38" s="35">
        <v>0</v>
      </c>
      <c r="G38" s="77">
        <v>22</v>
      </c>
      <c r="H38" s="22">
        <v>0</v>
      </c>
      <c r="I38" s="22">
        <v>0</v>
      </c>
      <c r="J38" s="22">
        <v>0</v>
      </c>
      <c r="K38" s="22">
        <v>0</v>
      </c>
      <c r="L38" s="22">
        <v>0</v>
      </c>
      <c r="M38" s="22">
        <v>0</v>
      </c>
      <c r="N38" s="22">
        <v>0</v>
      </c>
      <c r="O38" s="22">
        <v>0</v>
      </c>
      <c r="P38" s="22">
        <v>0</v>
      </c>
      <c r="Q38" s="22">
        <v>0</v>
      </c>
      <c r="R38" s="22">
        <v>-44.77000000000001</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c r="AN38" s="22">
        <v>0</v>
      </c>
      <c r="AO38" s="22">
        <v>0</v>
      </c>
      <c r="AP38" s="22">
        <v>0</v>
      </c>
    </row>
    <row r="39" spans="1:42" x14ac:dyDescent="0.2">
      <c r="A39" s="15"/>
      <c r="B39" s="84"/>
      <c r="C39" s="35">
        <v>0</v>
      </c>
      <c r="D39" s="35">
        <v>0</v>
      </c>
      <c r="E39" s="35">
        <v>0</v>
      </c>
      <c r="F39" s="35">
        <v>0</v>
      </c>
      <c r="G39" s="77">
        <v>23</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t="s">
        <v>36</v>
      </c>
      <c r="AC39" s="22" t="s">
        <v>36</v>
      </c>
      <c r="AD39" s="22" t="s">
        <v>36</v>
      </c>
      <c r="AE39" s="22" t="s">
        <v>36</v>
      </c>
      <c r="AF39" s="22" t="s">
        <v>36</v>
      </c>
      <c r="AG39" s="22" t="s">
        <v>36</v>
      </c>
      <c r="AH39" s="22" t="s">
        <v>36</v>
      </c>
      <c r="AI39" s="22" t="s">
        <v>36</v>
      </c>
      <c r="AJ39" s="22" t="s">
        <v>36</v>
      </c>
      <c r="AK39" s="22" t="s">
        <v>36</v>
      </c>
      <c r="AL39" s="22" t="s">
        <v>36</v>
      </c>
      <c r="AM39" s="22" t="s">
        <v>36</v>
      </c>
      <c r="AN39" s="22" t="s">
        <v>36</v>
      </c>
      <c r="AO39" s="22" t="s">
        <v>36</v>
      </c>
      <c r="AP39" s="22" t="s">
        <v>36</v>
      </c>
    </row>
    <row r="40" spans="1:42" x14ac:dyDescent="0.2">
      <c r="A40" s="15"/>
      <c r="B40" s="84"/>
      <c r="C40" s="35" t="s">
        <v>127</v>
      </c>
      <c r="D40" s="35" t="s">
        <v>128</v>
      </c>
      <c r="E40" s="35">
        <v>0</v>
      </c>
      <c r="F40" s="35">
        <v>0</v>
      </c>
      <c r="G40" s="76">
        <v>24</v>
      </c>
      <c r="H40" s="22">
        <v>7189.6541827199462</v>
      </c>
      <c r="I40" s="22">
        <v>0</v>
      </c>
      <c r="J40" s="22">
        <v>2.6490796315301308</v>
      </c>
      <c r="K40" s="22">
        <v>2.1666581822449</v>
      </c>
      <c r="L40" s="22">
        <v>0</v>
      </c>
      <c r="M40" s="22">
        <v>0</v>
      </c>
      <c r="N40" s="22">
        <v>9.7114584352233528</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x14ac:dyDescent="0.2">
      <c r="A41" s="15"/>
      <c r="B41" s="84"/>
      <c r="C41" s="35" t="s">
        <v>129</v>
      </c>
      <c r="D41" s="35" t="s">
        <v>130</v>
      </c>
      <c r="E41" s="35">
        <v>0</v>
      </c>
      <c r="F41" s="35">
        <v>0</v>
      </c>
      <c r="G41" s="77">
        <v>25</v>
      </c>
      <c r="H41" s="22">
        <v>581.57949113909228</v>
      </c>
      <c r="I41" s="22">
        <v>0</v>
      </c>
      <c r="J41" s="22">
        <v>37.510000000000005</v>
      </c>
      <c r="K41" s="22">
        <v>1.0763981829922316</v>
      </c>
      <c r="L41" s="22">
        <v>0</v>
      </c>
      <c r="M41" s="22">
        <v>0</v>
      </c>
      <c r="N41" s="22">
        <v>0</v>
      </c>
      <c r="O41" s="22">
        <v>0</v>
      </c>
      <c r="P41" s="22">
        <v>0</v>
      </c>
      <c r="Q41" s="22">
        <v>0</v>
      </c>
      <c r="R41" s="22">
        <v>186425.48035848339</v>
      </c>
      <c r="S41" s="22">
        <v>11.934246575342467</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c r="AN41" s="22">
        <v>0</v>
      </c>
      <c r="AO41" s="22">
        <v>0</v>
      </c>
      <c r="AP41" s="22">
        <v>0</v>
      </c>
    </row>
    <row r="42" spans="1:42" x14ac:dyDescent="0.2">
      <c r="A42" s="15"/>
      <c r="B42" s="84"/>
      <c r="C42" s="35" t="s">
        <v>131</v>
      </c>
      <c r="D42" s="35" t="s">
        <v>132</v>
      </c>
      <c r="E42" s="35">
        <v>0</v>
      </c>
      <c r="F42" s="35">
        <v>0</v>
      </c>
      <c r="G42" s="77">
        <v>26</v>
      </c>
      <c r="H42" s="22">
        <v>0</v>
      </c>
      <c r="I42" s="22">
        <v>0</v>
      </c>
      <c r="J42" s="22">
        <v>0</v>
      </c>
      <c r="K42" s="22">
        <v>0</v>
      </c>
      <c r="L42" s="22">
        <v>0</v>
      </c>
      <c r="M42" s="22">
        <v>0</v>
      </c>
      <c r="N42" s="22">
        <v>0</v>
      </c>
      <c r="O42" s="22">
        <v>0</v>
      </c>
      <c r="P42" s="22">
        <v>-1.0763981829922316</v>
      </c>
      <c r="Q42" s="22">
        <v>0</v>
      </c>
      <c r="R42" s="22">
        <v>-75.02000000000001</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c r="AN42" s="22">
        <v>0</v>
      </c>
      <c r="AO42" s="22">
        <v>0</v>
      </c>
      <c r="AP42" s="22">
        <v>0</v>
      </c>
    </row>
    <row r="43" spans="1:42" x14ac:dyDescent="0.2">
      <c r="A43" s="15"/>
      <c r="B43" s="84"/>
      <c r="C43" s="35">
        <v>0</v>
      </c>
      <c r="D43" s="35">
        <v>0</v>
      </c>
      <c r="E43" s="35">
        <v>0</v>
      </c>
      <c r="F43" s="35">
        <v>0</v>
      </c>
      <c r="G43" s="77">
        <v>27</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t="s">
        <v>36</v>
      </c>
      <c r="AC43" s="22" t="s">
        <v>36</v>
      </c>
      <c r="AD43" s="22" t="s">
        <v>36</v>
      </c>
      <c r="AE43" s="22" t="s">
        <v>36</v>
      </c>
      <c r="AF43" s="22" t="s">
        <v>36</v>
      </c>
      <c r="AG43" s="22" t="s">
        <v>36</v>
      </c>
      <c r="AH43" s="22" t="s">
        <v>36</v>
      </c>
      <c r="AI43" s="22" t="s">
        <v>36</v>
      </c>
      <c r="AJ43" s="22" t="s">
        <v>36</v>
      </c>
      <c r="AK43" s="22" t="s">
        <v>36</v>
      </c>
      <c r="AL43" s="22" t="s">
        <v>36</v>
      </c>
      <c r="AM43" s="22" t="s">
        <v>36</v>
      </c>
      <c r="AN43" s="22" t="s">
        <v>36</v>
      </c>
      <c r="AO43" s="22" t="s">
        <v>36</v>
      </c>
      <c r="AP43" s="22" t="s">
        <v>36</v>
      </c>
    </row>
    <row r="44" spans="1:42" x14ac:dyDescent="0.2">
      <c r="A44" s="15"/>
      <c r="B44" s="84"/>
      <c r="C44" s="35" t="s">
        <v>133</v>
      </c>
      <c r="D44" s="35" t="s">
        <v>134</v>
      </c>
      <c r="E44" s="35">
        <v>0</v>
      </c>
      <c r="F44" s="35">
        <v>0</v>
      </c>
      <c r="G44" s="76">
        <v>28</v>
      </c>
      <c r="H44" s="22">
        <v>0</v>
      </c>
      <c r="I44" s="22">
        <v>11.044923970281761</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c r="AN44" s="22">
        <v>0</v>
      </c>
      <c r="AO44" s="22">
        <v>0</v>
      </c>
      <c r="AP44" s="22">
        <v>0</v>
      </c>
    </row>
    <row r="45" spans="1:42" x14ac:dyDescent="0.2">
      <c r="A45" s="15"/>
      <c r="B45" s="84"/>
      <c r="C45" s="35" t="s">
        <v>135</v>
      </c>
      <c r="D45" s="35" t="s">
        <v>136</v>
      </c>
      <c r="E45" s="35">
        <v>0</v>
      </c>
      <c r="F45" s="35">
        <v>0</v>
      </c>
      <c r="G45" s="77">
        <v>29</v>
      </c>
      <c r="H45" s="22">
        <v>0</v>
      </c>
      <c r="I45" s="22">
        <v>13.206752460122468</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0</v>
      </c>
    </row>
    <row r="46" spans="1:42" x14ac:dyDescent="0.2">
      <c r="A46" s="15"/>
      <c r="B46" s="84"/>
      <c r="C46" s="35" t="s">
        <v>137</v>
      </c>
      <c r="D46" s="35" t="s">
        <v>138</v>
      </c>
      <c r="E46" s="35">
        <v>0</v>
      </c>
      <c r="F46" s="35">
        <v>0</v>
      </c>
      <c r="G46" s="77">
        <v>30</v>
      </c>
      <c r="H46" s="22">
        <v>0</v>
      </c>
      <c r="I46" s="22">
        <v>10.261746825711297</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c r="AN46" s="22">
        <v>0</v>
      </c>
      <c r="AO46" s="22">
        <v>0</v>
      </c>
      <c r="AP46" s="22">
        <v>0</v>
      </c>
    </row>
    <row r="47" spans="1:42" x14ac:dyDescent="0.2">
      <c r="A47" s="15"/>
      <c r="B47" s="84"/>
      <c r="C47" s="35">
        <v>0</v>
      </c>
      <c r="D47" s="35">
        <v>0</v>
      </c>
      <c r="E47" s="35">
        <v>0</v>
      </c>
      <c r="F47" s="35">
        <v>0</v>
      </c>
      <c r="G47" s="77">
        <v>31</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v>0</v>
      </c>
      <c r="Z47" s="22">
        <v>0</v>
      </c>
      <c r="AA47" s="22">
        <v>0</v>
      </c>
      <c r="AB47" s="22" t="s">
        <v>36</v>
      </c>
      <c r="AC47" s="22" t="s">
        <v>36</v>
      </c>
      <c r="AD47" s="22" t="s">
        <v>36</v>
      </c>
      <c r="AE47" s="22" t="s">
        <v>36</v>
      </c>
      <c r="AF47" s="22" t="s">
        <v>36</v>
      </c>
      <c r="AG47" s="22" t="s">
        <v>36</v>
      </c>
      <c r="AH47" s="22" t="s">
        <v>36</v>
      </c>
      <c r="AI47" s="22" t="s">
        <v>36</v>
      </c>
      <c r="AJ47" s="22" t="s">
        <v>36</v>
      </c>
      <c r="AK47" s="22" t="s">
        <v>36</v>
      </c>
      <c r="AL47" s="22" t="s">
        <v>36</v>
      </c>
      <c r="AM47" s="22" t="s">
        <v>36</v>
      </c>
      <c r="AN47" s="22" t="s">
        <v>36</v>
      </c>
      <c r="AO47" s="22" t="s">
        <v>36</v>
      </c>
      <c r="AP47" s="22" t="s">
        <v>36</v>
      </c>
    </row>
    <row r="48" spans="1:42" x14ac:dyDescent="0.2">
      <c r="A48" s="15"/>
      <c r="B48" s="84"/>
      <c r="C48" s="35">
        <v>0</v>
      </c>
      <c r="D48" s="35">
        <v>0</v>
      </c>
      <c r="E48" s="35">
        <v>0</v>
      </c>
      <c r="F48" s="35">
        <v>0</v>
      </c>
      <c r="G48" s="76">
        <v>32</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2">
        <v>0</v>
      </c>
      <c r="AF48" s="22">
        <v>0</v>
      </c>
      <c r="AG48" s="22">
        <v>0</v>
      </c>
      <c r="AH48" s="22">
        <v>0</v>
      </c>
      <c r="AI48" s="22">
        <v>0</v>
      </c>
      <c r="AJ48" s="22">
        <v>0</v>
      </c>
      <c r="AK48" s="22">
        <v>0</v>
      </c>
      <c r="AL48" s="22">
        <v>0</v>
      </c>
      <c r="AM48" s="22">
        <v>0</v>
      </c>
      <c r="AN48" s="22">
        <v>0</v>
      </c>
      <c r="AO48" s="22">
        <v>0</v>
      </c>
      <c r="AP48" s="22">
        <v>0</v>
      </c>
    </row>
    <row r="49" spans="1:42" hidden="1" outlineLevel="1" x14ac:dyDescent="0.2">
      <c r="A49" s="15"/>
      <c r="B49" s="84"/>
      <c r="C49" s="35">
        <v>0</v>
      </c>
      <c r="D49" s="35">
        <v>0</v>
      </c>
      <c r="E49" s="35">
        <v>0</v>
      </c>
      <c r="F49" s="35">
        <v>0</v>
      </c>
      <c r="G49" s="77">
        <v>33</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t="s">
        <v>36</v>
      </c>
      <c r="AC49" s="22" t="s">
        <v>36</v>
      </c>
      <c r="AD49" s="22" t="s">
        <v>36</v>
      </c>
      <c r="AE49" s="22" t="s">
        <v>36</v>
      </c>
      <c r="AF49" s="22" t="s">
        <v>36</v>
      </c>
      <c r="AG49" s="22" t="s">
        <v>36</v>
      </c>
      <c r="AH49" s="22" t="s">
        <v>36</v>
      </c>
      <c r="AI49" s="22" t="s">
        <v>36</v>
      </c>
      <c r="AJ49" s="22" t="s">
        <v>36</v>
      </c>
      <c r="AK49" s="22" t="s">
        <v>36</v>
      </c>
      <c r="AL49" s="22" t="s">
        <v>36</v>
      </c>
      <c r="AM49" s="22" t="s">
        <v>36</v>
      </c>
      <c r="AN49" s="22" t="s">
        <v>36</v>
      </c>
      <c r="AO49" s="22" t="s">
        <v>36</v>
      </c>
      <c r="AP49" s="22" t="s">
        <v>36</v>
      </c>
    </row>
    <row r="50" spans="1:42" hidden="1" outlineLevel="1" x14ac:dyDescent="0.2">
      <c r="A50" s="15"/>
      <c r="B50" s="84"/>
      <c r="C50" s="35">
        <v>0</v>
      </c>
      <c r="D50" s="35">
        <v>0</v>
      </c>
      <c r="E50" s="35">
        <v>0</v>
      </c>
      <c r="F50" s="35">
        <v>0</v>
      </c>
      <c r="G50" s="77">
        <v>34</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2">
        <v>0</v>
      </c>
      <c r="AF50" s="22">
        <v>0</v>
      </c>
      <c r="AG50" s="22">
        <v>0</v>
      </c>
      <c r="AH50" s="22">
        <v>0</v>
      </c>
      <c r="AI50" s="22">
        <v>0</v>
      </c>
      <c r="AJ50" s="22">
        <v>0</v>
      </c>
      <c r="AK50" s="22">
        <v>0</v>
      </c>
      <c r="AL50" s="22">
        <v>0</v>
      </c>
      <c r="AM50" s="22">
        <v>0</v>
      </c>
      <c r="AN50" s="22">
        <v>0</v>
      </c>
      <c r="AO50" s="22">
        <v>0</v>
      </c>
      <c r="AP50" s="22">
        <v>0</v>
      </c>
    </row>
    <row r="51" spans="1:42" hidden="1" outlineLevel="1" x14ac:dyDescent="0.2">
      <c r="A51" s="15"/>
      <c r="B51" s="84"/>
      <c r="C51" s="35">
        <v>0</v>
      </c>
      <c r="D51" s="35">
        <v>0</v>
      </c>
      <c r="E51" s="35">
        <v>0</v>
      </c>
      <c r="F51" s="35">
        <v>0</v>
      </c>
      <c r="G51" s="77">
        <v>35</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2">
        <v>0</v>
      </c>
      <c r="AF51" s="22">
        <v>0</v>
      </c>
      <c r="AG51" s="22">
        <v>0</v>
      </c>
      <c r="AH51" s="22">
        <v>0</v>
      </c>
      <c r="AI51" s="22">
        <v>0</v>
      </c>
      <c r="AJ51" s="22">
        <v>0</v>
      </c>
      <c r="AK51" s="22">
        <v>0</v>
      </c>
      <c r="AL51" s="22">
        <v>0</v>
      </c>
      <c r="AM51" s="22">
        <v>0</v>
      </c>
      <c r="AN51" s="22">
        <v>0</v>
      </c>
      <c r="AO51" s="22">
        <v>0</v>
      </c>
      <c r="AP51" s="22">
        <v>0</v>
      </c>
    </row>
    <row r="52" spans="1:42" hidden="1" outlineLevel="1" x14ac:dyDescent="0.2">
      <c r="A52" s="15"/>
      <c r="B52" s="84"/>
      <c r="C52" s="35">
        <v>0</v>
      </c>
      <c r="D52" s="35">
        <v>0</v>
      </c>
      <c r="E52" s="35">
        <v>0</v>
      </c>
      <c r="F52" s="35">
        <v>0</v>
      </c>
      <c r="G52" s="76">
        <v>36</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row>
    <row r="53" spans="1:42" hidden="1" outlineLevel="1" x14ac:dyDescent="0.2">
      <c r="A53" s="15"/>
      <c r="B53" s="84"/>
      <c r="C53" s="35">
        <v>0</v>
      </c>
      <c r="D53" s="35">
        <v>0</v>
      </c>
      <c r="E53" s="35">
        <v>0</v>
      </c>
      <c r="F53" s="35">
        <v>0</v>
      </c>
      <c r="G53" s="77">
        <v>37</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2">
        <v>0</v>
      </c>
      <c r="AF53" s="22">
        <v>0</v>
      </c>
      <c r="AG53" s="22">
        <v>0</v>
      </c>
      <c r="AH53" s="22">
        <v>0</v>
      </c>
      <c r="AI53" s="22">
        <v>0</v>
      </c>
      <c r="AJ53" s="22">
        <v>0</v>
      </c>
      <c r="AK53" s="22">
        <v>0</v>
      </c>
      <c r="AL53" s="22">
        <v>0</v>
      </c>
      <c r="AM53" s="22">
        <v>0</v>
      </c>
      <c r="AN53" s="22">
        <v>0</v>
      </c>
      <c r="AO53" s="22">
        <v>0</v>
      </c>
      <c r="AP53" s="22">
        <v>0</v>
      </c>
    </row>
    <row r="54" spans="1:42" hidden="1" outlineLevel="1" x14ac:dyDescent="0.2">
      <c r="A54" s="15"/>
      <c r="B54" s="84"/>
      <c r="C54" s="35">
        <v>0</v>
      </c>
      <c r="D54" s="35">
        <v>0</v>
      </c>
      <c r="E54" s="35">
        <v>0</v>
      </c>
      <c r="F54" s="35">
        <v>0</v>
      </c>
      <c r="G54" s="77">
        <v>38</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2">
        <v>0</v>
      </c>
      <c r="AF54" s="22">
        <v>0</v>
      </c>
      <c r="AG54" s="22">
        <v>0</v>
      </c>
      <c r="AH54" s="22">
        <v>0</v>
      </c>
      <c r="AI54" s="22">
        <v>0</v>
      </c>
      <c r="AJ54" s="22">
        <v>0</v>
      </c>
      <c r="AK54" s="22">
        <v>0</v>
      </c>
      <c r="AL54" s="22">
        <v>0</v>
      </c>
      <c r="AM54" s="22">
        <v>0</v>
      </c>
      <c r="AN54" s="22">
        <v>0</v>
      </c>
      <c r="AO54" s="22">
        <v>0</v>
      </c>
      <c r="AP54" s="22">
        <v>0</v>
      </c>
    </row>
    <row r="55" spans="1:42" hidden="1" outlineLevel="1" x14ac:dyDescent="0.2">
      <c r="A55" s="15"/>
      <c r="B55" s="84"/>
      <c r="C55" s="35">
        <v>0</v>
      </c>
      <c r="D55" s="35">
        <v>0</v>
      </c>
      <c r="E55" s="35">
        <v>0</v>
      </c>
      <c r="F55" s="35">
        <v>0</v>
      </c>
      <c r="G55" s="77">
        <v>39</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2">
        <v>0</v>
      </c>
      <c r="AF55" s="22">
        <v>0</v>
      </c>
      <c r="AG55" s="22">
        <v>0</v>
      </c>
      <c r="AH55" s="22">
        <v>0</v>
      </c>
      <c r="AI55" s="22">
        <v>0</v>
      </c>
      <c r="AJ55" s="22">
        <v>0</v>
      </c>
      <c r="AK55" s="22">
        <v>0</v>
      </c>
      <c r="AL55" s="22">
        <v>0</v>
      </c>
      <c r="AM55" s="22">
        <v>0</v>
      </c>
      <c r="AN55" s="22">
        <v>0</v>
      </c>
      <c r="AO55" s="22">
        <v>0</v>
      </c>
      <c r="AP55" s="22">
        <v>0</v>
      </c>
    </row>
    <row r="56" spans="1:42" hidden="1" outlineLevel="1" x14ac:dyDescent="0.2">
      <c r="A56" s="15"/>
      <c r="B56" s="84"/>
      <c r="C56" s="35">
        <v>0</v>
      </c>
      <c r="D56" s="35">
        <v>0</v>
      </c>
      <c r="E56" s="35">
        <v>0</v>
      </c>
      <c r="F56" s="35">
        <v>0</v>
      </c>
      <c r="G56" s="76">
        <v>40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2">
        <v>0</v>
      </c>
      <c r="AF56" s="22">
        <v>0</v>
      </c>
      <c r="AG56" s="22">
        <v>0</v>
      </c>
      <c r="AH56" s="22">
        <v>0</v>
      </c>
      <c r="AI56" s="22">
        <v>0</v>
      </c>
      <c r="AJ56" s="22">
        <v>0</v>
      </c>
      <c r="AK56" s="22">
        <v>0</v>
      </c>
      <c r="AL56" s="22">
        <v>0</v>
      </c>
      <c r="AM56" s="22">
        <v>0</v>
      </c>
      <c r="AN56" s="22">
        <v>0</v>
      </c>
      <c r="AO56" s="22">
        <v>0</v>
      </c>
      <c r="AP56" s="22">
        <v>0</v>
      </c>
    </row>
    <row r="57" spans="1:42" hidden="1" outlineLevel="1" x14ac:dyDescent="0.2">
      <c r="A57" s="15"/>
      <c r="B57" s="84"/>
      <c r="C57" s="35">
        <v>0</v>
      </c>
      <c r="D57" s="35">
        <v>0</v>
      </c>
      <c r="E57" s="35">
        <v>0</v>
      </c>
      <c r="F57" s="35">
        <v>0</v>
      </c>
      <c r="G57" s="77">
        <v>41</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t="s">
        <v>36</v>
      </c>
      <c r="AC57" s="22" t="s">
        <v>36</v>
      </c>
      <c r="AD57" s="22" t="s">
        <v>36</v>
      </c>
      <c r="AE57" s="22" t="s">
        <v>36</v>
      </c>
      <c r="AF57" s="22" t="s">
        <v>36</v>
      </c>
      <c r="AG57" s="22" t="s">
        <v>36</v>
      </c>
      <c r="AH57" s="22" t="s">
        <v>36</v>
      </c>
      <c r="AI57" s="22" t="s">
        <v>36</v>
      </c>
      <c r="AJ57" s="22" t="s">
        <v>36</v>
      </c>
      <c r="AK57" s="22" t="s">
        <v>36</v>
      </c>
      <c r="AL57" s="22" t="s">
        <v>36</v>
      </c>
      <c r="AM57" s="22" t="s">
        <v>36</v>
      </c>
      <c r="AN57" s="22" t="s">
        <v>36</v>
      </c>
      <c r="AO57" s="22" t="s">
        <v>36</v>
      </c>
      <c r="AP57" s="22" t="s">
        <v>36</v>
      </c>
    </row>
    <row r="58" spans="1:42" hidden="1" outlineLevel="1" x14ac:dyDescent="0.2">
      <c r="A58" s="15"/>
      <c r="B58" s="84"/>
      <c r="C58" s="35">
        <v>0</v>
      </c>
      <c r="D58" s="35">
        <v>0</v>
      </c>
      <c r="E58" s="35">
        <v>0</v>
      </c>
      <c r="F58" s="35">
        <v>0</v>
      </c>
      <c r="G58" s="77">
        <v>42</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2">
        <v>0</v>
      </c>
      <c r="AF58" s="22">
        <v>0</v>
      </c>
      <c r="AG58" s="22">
        <v>0</v>
      </c>
      <c r="AH58" s="22">
        <v>0</v>
      </c>
      <c r="AI58" s="22">
        <v>0</v>
      </c>
      <c r="AJ58" s="22">
        <v>0</v>
      </c>
      <c r="AK58" s="22">
        <v>0</v>
      </c>
      <c r="AL58" s="22">
        <v>0</v>
      </c>
      <c r="AM58" s="22">
        <v>0</v>
      </c>
      <c r="AN58" s="22">
        <v>0</v>
      </c>
      <c r="AO58" s="22">
        <v>0</v>
      </c>
      <c r="AP58" s="22">
        <v>0</v>
      </c>
    </row>
    <row r="59" spans="1:42" hidden="1" outlineLevel="1" x14ac:dyDescent="0.2">
      <c r="A59" s="15"/>
      <c r="B59" s="84"/>
      <c r="C59" s="35">
        <v>0</v>
      </c>
      <c r="D59" s="35">
        <v>0</v>
      </c>
      <c r="E59" s="35">
        <v>0</v>
      </c>
      <c r="F59" s="35">
        <v>0</v>
      </c>
      <c r="G59" s="77">
        <v>43</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2">
        <v>0</v>
      </c>
      <c r="AF59" s="22">
        <v>0</v>
      </c>
      <c r="AG59" s="22">
        <v>0</v>
      </c>
      <c r="AH59" s="22">
        <v>0</v>
      </c>
      <c r="AI59" s="22">
        <v>0</v>
      </c>
      <c r="AJ59" s="22">
        <v>0</v>
      </c>
      <c r="AK59" s="22">
        <v>0</v>
      </c>
      <c r="AL59" s="22">
        <v>0</v>
      </c>
      <c r="AM59" s="22">
        <v>0</v>
      </c>
      <c r="AN59" s="22">
        <v>0</v>
      </c>
      <c r="AO59" s="22">
        <v>0</v>
      </c>
      <c r="AP59" s="22">
        <v>0</v>
      </c>
    </row>
    <row r="60" spans="1:42" hidden="1" outlineLevel="1" x14ac:dyDescent="0.2">
      <c r="A60" s="15"/>
      <c r="B60" s="84"/>
      <c r="C60" s="35">
        <v>0</v>
      </c>
      <c r="D60" s="35">
        <v>0</v>
      </c>
      <c r="E60" s="35">
        <v>0</v>
      </c>
      <c r="F60" s="35">
        <v>0</v>
      </c>
      <c r="G60" s="76">
        <v>44</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t="s">
        <v>36</v>
      </c>
      <c r="AC60" s="22" t="s">
        <v>36</v>
      </c>
      <c r="AD60" s="22" t="s">
        <v>36</v>
      </c>
      <c r="AE60" s="22" t="s">
        <v>36</v>
      </c>
      <c r="AF60" s="22" t="s">
        <v>36</v>
      </c>
      <c r="AG60" s="22" t="s">
        <v>36</v>
      </c>
      <c r="AH60" s="22" t="s">
        <v>36</v>
      </c>
      <c r="AI60" s="22" t="s">
        <v>36</v>
      </c>
      <c r="AJ60" s="22" t="s">
        <v>36</v>
      </c>
      <c r="AK60" s="22" t="s">
        <v>36</v>
      </c>
      <c r="AL60" s="22" t="s">
        <v>36</v>
      </c>
      <c r="AM60" s="22" t="s">
        <v>36</v>
      </c>
      <c r="AN60" s="22" t="s">
        <v>36</v>
      </c>
      <c r="AO60" s="22" t="s">
        <v>36</v>
      </c>
      <c r="AP60" s="22" t="s">
        <v>36</v>
      </c>
    </row>
    <row r="61" spans="1:42" hidden="1" outlineLevel="1" x14ac:dyDescent="0.2">
      <c r="A61" s="15"/>
      <c r="B61" s="84"/>
      <c r="C61" s="35">
        <v>0</v>
      </c>
      <c r="D61" s="35">
        <v>0</v>
      </c>
      <c r="E61" s="35">
        <v>0</v>
      </c>
      <c r="F61" s="35">
        <v>0</v>
      </c>
      <c r="G61" s="77">
        <v>45</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2">
        <v>0</v>
      </c>
      <c r="AF61" s="22">
        <v>0</v>
      </c>
      <c r="AG61" s="22">
        <v>0</v>
      </c>
      <c r="AH61" s="22">
        <v>0</v>
      </c>
      <c r="AI61" s="22">
        <v>0</v>
      </c>
      <c r="AJ61" s="22">
        <v>0</v>
      </c>
      <c r="AK61" s="22">
        <v>0</v>
      </c>
      <c r="AL61" s="22">
        <v>0</v>
      </c>
      <c r="AM61" s="22">
        <v>0</v>
      </c>
      <c r="AN61" s="22">
        <v>0</v>
      </c>
      <c r="AO61" s="22">
        <v>0</v>
      </c>
      <c r="AP61" s="22">
        <v>0</v>
      </c>
    </row>
    <row r="62" spans="1:42" hidden="1" outlineLevel="1" x14ac:dyDescent="0.2">
      <c r="A62" s="15"/>
      <c r="B62" s="84"/>
      <c r="C62" s="35">
        <v>0</v>
      </c>
      <c r="D62" s="35">
        <v>0</v>
      </c>
      <c r="E62" s="35">
        <v>0</v>
      </c>
      <c r="F62" s="35">
        <v>0</v>
      </c>
      <c r="G62" s="77">
        <v>46</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t="s">
        <v>36</v>
      </c>
      <c r="AC62" s="22" t="s">
        <v>36</v>
      </c>
      <c r="AD62" s="22" t="s">
        <v>36</v>
      </c>
      <c r="AE62" s="22" t="s">
        <v>36</v>
      </c>
      <c r="AF62" s="22" t="s">
        <v>36</v>
      </c>
      <c r="AG62" s="22" t="s">
        <v>36</v>
      </c>
      <c r="AH62" s="22" t="s">
        <v>36</v>
      </c>
      <c r="AI62" s="22" t="s">
        <v>36</v>
      </c>
      <c r="AJ62" s="22" t="s">
        <v>36</v>
      </c>
      <c r="AK62" s="22" t="s">
        <v>36</v>
      </c>
      <c r="AL62" s="22" t="s">
        <v>36</v>
      </c>
      <c r="AM62" s="22" t="s">
        <v>36</v>
      </c>
      <c r="AN62" s="22" t="s">
        <v>36</v>
      </c>
      <c r="AO62" s="22" t="s">
        <v>36</v>
      </c>
      <c r="AP62" s="22" t="s">
        <v>36</v>
      </c>
    </row>
    <row r="63" spans="1:42" hidden="1" outlineLevel="1" x14ac:dyDescent="0.2">
      <c r="A63" s="15"/>
      <c r="B63" s="84"/>
      <c r="C63" s="35">
        <v>0</v>
      </c>
      <c r="D63" s="35">
        <v>0</v>
      </c>
      <c r="E63" s="35">
        <v>0</v>
      </c>
      <c r="F63" s="35">
        <v>0</v>
      </c>
      <c r="G63" s="77">
        <v>47</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t="s">
        <v>36</v>
      </c>
      <c r="AC63" s="22" t="s">
        <v>36</v>
      </c>
      <c r="AD63" s="22" t="s">
        <v>36</v>
      </c>
      <c r="AE63" s="22" t="s">
        <v>36</v>
      </c>
      <c r="AF63" s="22" t="s">
        <v>36</v>
      </c>
      <c r="AG63" s="22" t="s">
        <v>36</v>
      </c>
      <c r="AH63" s="22" t="s">
        <v>36</v>
      </c>
      <c r="AI63" s="22" t="s">
        <v>36</v>
      </c>
      <c r="AJ63" s="22" t="s">
        <v>36</v>
      </c>
      <c r="AK63" s="22" t="s">
        <v>36</v>
      </c>
      <c r="AL63" s="22" t="s">
        <v>36</v>
      </c>
      <c r="AM63" s="22" t="s">
        <v>36</v>
      </c>
      <c r="AN63" s="22" t="s">
        <v>36</v>
      </c>
      <c r="AO63" s="22" t="s">
        <v>36</v>
      </c>
      <c r="AP63" s="22" t="s">
        <v>36</v>
      </c>
    </row>
    <row r="64" spans="1:42" hidden="1" outlineLevel="1" x14ac:dyDescent="0.2">
      <c r="A64" s="15"/>
      <c r="B64" s="84"/>
      <c r="C64" s="35">
        <v>0</v>
      </c>
      <c r="D64" s="35">
        <v>0</v>
      </c>
      <c r="E64" s="35">
        <v>0</v>
      </c>
      <c r="F64" s="35">
        <v>0</v>
      </c>
      <c r="G64" s="76">
        <v>48</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v>0</v>
      </c>
      <c r="Z64" s="22">
        <v>0</v>
      </c>
      <c r="AA64" s="22">
        <v>0</v>
      </c>
      <c r="AB64" s="22" t="s">
        <v>36</v>
      </c>
      <c r="AC64" s="22" t="s">
        <v>36</v>
      </c>
      <c r="AD64" s="22" t="s">
        <v>36</v>
      </c>
      <c r="AE64" s="22" t="s">
        <v>36</v>
      </c>
      <c r="AF64" s="22" t="s">
        <v>36</v>
      </c>
      <c r="AG64" s="22" t="s">
        <v>36</v>
      </c>
      <c r="AH64" s="22" t="s">
        <v>36</v>
      </c>
      <c r="AI64" s="22" t="s">
        <v>36</v>
      </c>
      <c r="AJ64" s="22" t="s">
        <v>36</v>
      </c>
      <c r="AK64" s="22" t="s">
        <v>36</v>
      </c>
      <c r="AL64" s="22" t="s">
        <v>36</v>
      </c>
      <c r="AM64" s="22" t="s">
        <v>36</v>
      </c>
      <c r="AN64" s="22" t="s">
        <v>36</v>
      </c>
      <c r="AO64" s="22" t="s">
        <v>36</v>
      </c>
      <c r="AP64" s="22" t="s">
        <v>36</v>
      </c>
    </row>
    <row r="65" spans="1:42" hidden="1" outlineLevel="1" x14ac:dyDescent="0.2">
      <c r="A65" s="15"/>
      <c r="B65" s="84"/>
      <c r="C65" s="35">
        <v>0</v>
      </c>
      <c r="D65" s="35">
        <v>0</v>
      </c>
      <c r="E65" s="35">
        <v>0</v>
      </c>
      <c r="F65" s="35">
        <v>0</v>
      </c>
      <c r="G65" s="77">
        <v>49</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t="s">
        <v>36</v>
      </c>
      <c r="AC65" s="22" t="s">
        <v>36</v>
      </c>
      <c r="AD65" s="22" t="s">
        <v>36</v>
      </c>
      <c r="AE65" s="22" t="s">
        <v>36</v>
      </c>
      <c r="AF65" s="22" t="s">
        <v>36</v>
      </c>
      <c r="AG65" s="22" t="s">
        <v>36</v>
      </c>
      <c r="AH65" s="22" t="s">
        <v>36</v>
      </c>
      <c r="AI65" s="22" t="s">
        <v>36</v>
      </c>
      <c r="AJ65" s="22" t="s">
        <v>36</v>
      </c>
      <c r="AK65" s="22" t="s">
        <v>36</v>
      </c>
      <c r="AL65" s="22" t="s">
        <v>36</v>
      </c>
      <c r="AM65" s="22" t="s">
        <v>36</v>
      </c>
      <c r="AN65" s="22" t="s">
        <v>36</v>
      </c>
      <c r="AO65" s="22" t="s">
        <v>36</v>
      </c>
      <c r="AP65" s="22" t="s">
        <v>36</v>
      </c>
    </row>
    <row r="66" spans="1:42" hidden="1" outlineLevel="1" x14ac:dyDescent="0.2">
      <c r="A66" s="15"/>
      <c r="B66" s="84"/>
      <c r="C66" s="35">
        <v>0</v>
      </c>
      <c r="D66" s="35">
        <v>0</v>
      </c>
      <c r="E66" s="35">
        <v>0</v>
      </c>
      <c r="F66" s="35">
        <v>0</v>
      </c>
      <c r="G66" s="77">
        <v>50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v>0</v>
      </c>
      <c r="Z66" s="22">
        <v>0</v>
      </c>
      <c r="AA66" s="22">
        <v>0</v>
      </c>
      <c r="AB66" s="22" t="s">
        <v>36</v>
      </c>
      <c r="AC66" s="22" t="s">
        <v>36</v>
      </c>
      <c r="AD66" s="22" t="s">
        <v>36</v>
      </c>
      <c r="AE66" s="22" t="s">
        <v>36</v>
      </c>
      <c r="AF66" s="22" t="s">
        <v>36</v>
      </c>
      <c r="AG66" s="22" t="s">
        <v>36</v>
      </c>
      <c r="AH66" s="22" t="s">
        <v>36</v>
      </c>
      <c r="AI66" s="22" t="s">
        <v>36</v>
      </c>
      <c r="AJ66" s="22" t="s">
        <v>36</v>
      </c>
      <c r="AK66" s="22" t="s">
        <v>36</v>
      </c>
      <c r="AL66" s="22" t="s">
        <v>36</v>
      </c>
      <c r="AM66" s="22" t="s">
        <v>36</v>
      </c>
      <c r="AN66" s="22" t="s">
        <v>36</v>
      </c>
      <c r="AO66" s="22" t="s">
        <v>36</v>
      </c>
      <c r="AP66" s="22" t="s">
        <v>36</v>
      </c>
    </row>
    <row r="67" spans="1:42" hidden="1" outlineLevel="1" x14ac:dyDescent="0.2">
      <c r="A67" s="15"/>
      <c r="B67" s="84"/>
      <c r="C67" s="35">
        <v>0</v>
      </c>
      <c r="D67" s="35">
        <v>0</v>
      </c>
      <c r="E67" s="35">
        <v>0</v>
      </c>
      <c r="F67" s="35">
        <v>0</v>
      </c>
      <c r="G67" s="77">
        <v>51</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v>0</v>
      </c>
      <c r="Z67" s="22">
        <v>0</v>
      </c>
      <c r="AA67" s="22">
        <v>0</v>
      </c>
      <c r="AB67" s="22" t="s">
        <v>36</v>
      </c>
      <c r="AC67" s="22" t="s">
        <v>36</v>
      </c>
      <c r="AD67" s="22" t="s">
        <v>36</v>
      </c>
      <c r="AE67" s="22" t="s">
        <v>36</v>
      </c>
      <c r="AF67" s="22" t="s">
        <v>36</v>
      </c>
      <c r="AG67" s="22" t="s">
        <v>36</v>
      </c>
      <c r="AH67" s="22" t="s">
        <v>36</v>
      </c>
      <c r="AI67" s="22" t="s">
        <v>36</v>
      </c>
      <c r="AJ67" s="22" t="s">
        <v>36</v>
      </c>
      <c r="AK67" s="22" t="s">
        <v>36</v>
      </c>
      <c r="AL67" s="22" t="s">
        <v>36</v>
      </c>
      <c r="AM67" s="22" t="s">
        <v>36</v>
      </c>
      <c r="AN67" s="22" t="s">
        <v>36</v>
      </c>
      <c r="AO67" s="22" t="s">
        <v>36</v>
      </c>
      <c r="AP67" s="22" t="s">
        <v>36</v>
      </c>
    </row>
    <row r="68" spans="1:42" hidden="1" outlineLevel="1" x14ac:dyDescent="0.2">
      <c r="A68" s="15"/>
      <c r="B68" s="84"/>
      <c r="C68" s="35">
        <v>0</v>
      </c>
      <c r="D68" s="35">
        <v>0</v>
      </c>
      <c r="E68" s="35">
        <v>0</v>
      </c>
      <c r="F68" s="35">
        <v>0</v>
      </c>
      <c r="G68" s="76">
        <v>52</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t="s">
        <v>36</v>
      </c>
      <c r="AC68" s="22" t="s">
        <v>36</v>
      </c>
      <c r="AD68" s="22" t="s">
        <v>36</v>
      </c>
      <c r="AE68" s="22" t="s">
        <v>36</v>
      </c>
      <c r="AF68" s="22" t="s">
        <v>36</v>
      </c>
      <c r="AG68" s="22" t="s">
        <v>36</v>
      </c>
      <c r="AH68" s="22" t="s">
        <v>36</v>
      </c>
      <c r="AI68" s="22" t="s">
        <v>36</v>
      </c>
      <c r="AJ68" s="22" t="s">
        <v>36</v>
      </c>
      <c r="AK68" s="22" t="s">
        <v>36</v>
      </c>
      <c r="AL68" s="22" t="s">
        <v>36</v>
      </c>
      <c r="AM68" s="22" t="s">
        <v>36</v>
      </c>
      <c r="AN68" s="22" t="s">
        <v>36</v>
      </c>
      <c r="AO68" s="22" t="s">
        <v>36</v>
      </c>
      <c r="AP68" s="22" t="s">
        <v>36</v>
      </c>
    </row>
    <row r="69" spans="1:42" hidden="1" outlineLevel="1" x14ac:dyDescent="0.2">
      <c r="A69" s="15"/>
      <c r="B69" s="84"/>
      <c r="C69" s="35">
        <v>0</v>
      </c>
      <c r="D69" s="35">
        <v>0</v>
      </c>
      <c r="E69" s="35">
        <v>0</v>
      </c>
      <c r="F69" s="35">
        <v>0</v>
      </c>
      <c r="G69" s="77">
        <v>53</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t="s">
        <v>36</v>
      </c>
      <c r="AC69" s="22" t="s">
        <v>36</v>
      </c>
      <c r="AD69" s="22" t="s">
        <v>36</v>
      </c>
      <c r="AE69" s="22" t="s">
        <v>36</v>
      </c>
      <c r="AF69" s="22" t="s">
        <v>36</v>
      </c>
      <c r="AG69" s="22" t="s">
        <v>36</v>
      </c>
      <c r="AH69" s="22" t="s">
        <v>36</v>
      </c>
      <c r="AI69" s="22" t="s">
        <v>36</v>
      </c>
      <c r="AJ69" s="22" t="s">
        <v>36</v>
      </c>
      <c r="AK69" s="22" t="s">
        <v>36</v>
      </c>
      <c r="AL69" s="22" t="s">
        <v>36</v>
      </c>
      <c r="AM69" s="22" t="s">
        <v>36</v>
      </c>
      <c r="AN69" s="22" t="s">
        <v>36</v>
      </c>
      <c r="AO69" s="22" t="s">
        <v>36</v>
      </c>
      <c r="AP69" s="22" t="s">
        <v>36</v>
      </c>
    </row>
    <row r="70" spans="1:42" hidden="1" outlineLevel="1" x14ac:dyDescent="0.2">
      <c r="A70" s="15"/>
      <c r="B70" s="84"/>
      <c r="C70" s="35">
        <v>0</v>
      </c>
      <c r="D70" s="35">
        <v>0</v>
      </c>
      <c r="E70" s="35">
        <v>0</v>
      </c>
      <c r="F70" s="35">
        <v>0</v>
      </c>
      <c r="G70" s="77">
        <v>54</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v>0</v>
      </c>
      <c r="Z70" s="22">
        <v>0</v>
      </c>
      <c r="AA70" s="22">
        <v>0</v>
      </c>
      <c r="AB70" s="22" t="s">
        <v>36</v>
      </c>
      <c r="AC70" s="22" t="s">
        <v>36</v>
      </c>
      <c r="AD70" s="22" t="s">
        <v>36</v>
      </c>
      <c r="AE70" s="22" t="s">
        <v>36</v>
      </c>
      <c r="AF70" s="22" t="s">
        <v>36</v>
      </c>
      <c r="AG70" s="22" t="s">
        <v>36</v>
      </c>
      <c r="AH70" s="22" t="s">
        <v>36</v>
      </c>
      <c r="AI70" s="22" t="s">
        <v>36</v>
      </c>
      <c r="AJ70" s="22" t="s">
        <v>36</v>
      </c>
      <c r="AK70" s="22" t="s">
        <v>36</v>
      </c>
      <c r="AL70" s="22" t="s">
        <v>36</v>
      </c>
      <c r="AM70" s="22" t="s">
        <v>36</v>
      </c>
      <c r="AN70" s="22" t="s">
        <v>36</v>
      </c>
      <c r="AO70" s="22" t="s">
        <v>36</v>
      </c>
      <c r="AP70" s="22" t="s">
        <v>36</v>
      </c>
    </row>
    <row r="71" spans="1:42" hidden="1" outlineLevel="1" x14ac:dyDescent="0.2">
      <c r="A71" s="15"/>
      <c r="B71" s="84"/>
      <c r="C71" s="35">
        <v>0</v>
      </c>
      <c r="D71" s="35">
        <v>0</v>
      </c>
      <c r="E71" s="35">
        <v>0</v>
      </c>
      <c r="F71" s="35">
        <v>0</v>
      </c>
      <c r="G71" s="77">
        <v>55</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t="s">
        <v>36</v>
      </c>
      <c r="AC71" s="22" t="s">
        <v>36</v>
      </c>
      <c r="AD71" s="22" t="s">
        <v>36</v>
      </c>
      <c r="AE71" s="22" t="s">
        <v>36</v>
      </c>
      <c r="AF71" s="22" t="s">
        <v>36</v>
      </c>
      <c r="AG71" s="22" t="s">
        <v>36</v>
      </c>
      <c r="AH71" s="22" t="s">
        <v>36</v>
      </c>
      <c r="AI71" s="22" t="s">
        <v>36</v>
      </c>
      <c r="AJ71" s="22" t="s">
        <v>36</v>
      </c>
      <c r="AK71" s="22" t="s">
        <v>36</v>
      </c>
      <c r="AL71" s="22" t="s">
        <v>36</v>
      </c>
      <c r="AM71" s="22" t="s">
        <v>36</v>
      </c>
      <c r="AN71" s="22" t="s">
        <v>36</v>
      </c>
      <c r="AO71" s="22" t="s">
        <v>36</v>
      </c>
      <c r="AP71" s="22" t="s">
        <v>36</v>
      </c>
    </row>
    <row r="72" spans="1:42" hidden="1" outlineLevel="1" x14ac:dyDescent="0.2">
      <c r="A72" s="15"/>
      <c r="B72" s="84"/>
      <c r="C72" s="35">
        <v>0</v>
      </c>
      <c r="D72" s="35">
        <v>0</v>
      </c>
      <c r="E72" s="35">
        <v>0</v>
      </c>
      <c r="F72" s="35">
        <v>0</v>
      </c>
      <c r="G72" s="76">
        <v>56</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v>0</v>
      </c>
      <c r="Z72" s="22">
        <v>0</v>
      </c>
      <c r="AA72" s="22">
        <v>0</v>
      </c>
      <c r="AB72" s="22" t="s">
        <v>36</v>
      </c>
      <c r="AC72" s="22" t="s">
        <v>36</v>
      </c>
      <c r="AD72" s="22" t="s">
        <v>36</v>
      </c>
      <c r="AE72" s="22" t="s">
        <v>36</v>
      </c>
      <c r="AF72" s="22" t="s">
        <v>36</v>
      </c>
      <c r="AG72" s="22" t="s">
        <v>36</v>
      </c>
      <c r="AH72" s="22" t="s">
        <v>36</v>
      </c>
      <c r="AI72" s="22" t="s">
        <v>36</v>
      </c>
      <c r="AJ72" s="22" t="s">
        <v>36</v>
      </c>
      <c r="AK72" s="22" t="s">
        <v>36</v>
      </c>
      <c r="AL72" s="22" t="s">
        <v>36</v>
      </c>
      <c r="AM72" s="22" t="s">
        <v>36</v>
      </c>
      <c r="AN72" s="22" t="s">
        <v>36</v>
      </c>
      <c r="AO72" s="22" t="s">
        <v>36</v>
      </c>
      <c r="AP72" s="22" t="s">
        <v>36</v>
      </c>
    </row>
    <row r="73" spans="1:42" hidden="1" outlineLevel="1" x14ac:dyDescent="0.2">
      <c r="A73" s="15"/>
      <c r="B73" s="84"/>
      <c r="C73" s="35">
        <v>0</v>
      </c>
      <c r="D73" s="35">
        <v>0</v>
      </c>
      <c r="E73" s="35">
        <v>0</v>
      </c>
      <c r="F73" s="35">
        <v>0</v>
      </c>
      <c r="G73" s="77">
        <v>57</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t="s">
        <v>36</v>
      </c>
      <c r="AC73" s="22" t="s">
        <v>36</v>
      </c>
      <c r="AD73" s="22" t="s">
        <v>36</v>
      </c>
      <c r="AE73" s="22" t="s">
        <v>36</v>
      </c>
      <c r="AF73" s="22" t="s">
        <v>36</v>
      </c>
      <c r="AG73" s="22" t="s">
        <v>36</v>
      </c>
      <c r="AH73" s="22" t="s">
        <v>36</v>
      </c>
      <c r="AI73" s="22" t="s">
        <v>36</v>
      </c>
      <c r="AJ73" s="22" t="s">
        <v>36</v>
      </c>
      <c r="AK73" s="22" t="s">
        <v>36</v>
      </c>
      <c r="AL73" s="22" t="s">
        <v>36</v>
      </c>
      <c r="AM73" s="22" t="s">
        <v>36</v>
      </c>
      <c r="AN73" s="22" t="s">
        <v>36</v>
      </c>
      <c r="AO73" s="22" t="s">
        <v>36</v>
      </c>
      <c r="AP73" s="22" t="s">
        <v>36</v>
      </c>
    </row>
    <row r="74" spans="1:42" hidden="1" outlineLevel="1" x14ac:dyDescent="0.2">
      <c r="A74" s="15"/>
      <c r="B74" s="84"/>
      <c r="C74" s="35">
        <v>0</v>
      </c>
      <c r="D74" s="35">
        <v>0</v>
      </c>
      <c r="E74" s="35">
        <v>0</v>
      </c>
      <c r="F74" s="35">
        <v>0</v>
      </c>
      <c r="G74" s="77">
        <v>58</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v>0</v>
      </c>
      <c r="Z74" s="22">
        <v>0</v>
      </c>
      <c r="AA74" s="22">
        <v>0</v>
      </c>
      <c r="AB74" s="22" t="s">
        <v>36</v>
      </c>
      <c r="AC74" s="22" t="s">
        <v>36</v>
      </c>
      <c r="AD74" s="22" t="s">
        <v>36</v>
      </c>
      <c r="AE74" s="22" t="s">
        <v>36</v>
      </c>
      <c r="AF74" s="22" t="s">
        <v>36</v>
      </c>
      <c r="AG74" s="22" t="s">
        <v>36</v>
      </c>
      <c r="AH74" s="22" t="s">
        <v>36</v>
      </c>
      <c r="AI74" s="22" t="s">
        <v>36</v>
      </c>
      <c r="AJ74" s="22" t="s">
        <v>36</v>
      </c>
      <c r="AK74" s="22" t="s">
        <v>36</v>
      </c>
      <c r="AL74" s="22" t="s">
        <v>36</v>
      </c>
      <c r="AM74" s="22" t="s">
        <v>36</v>
      </c>
      <c r="AN74" s="22" t="s">
        <v>36</v>
      </c>
      <c r="AO74" s="22" t="s">
        <v>36</v>
      </c>
      <c r="AP74" s="22" t="s">
        <v>36</v>
      </c>
    </row>
    <row r="75" spans="1:42" hidden="1" outlineLevel="1" x14ac:dyDescent="0.2">
      <c r="A75" s="15"/>
      <c r="B75" s="84"/>
      <c r="C75" s="35">
        <v>0</v>
      </c>
      <c r="D75" s="35">
        <v>0</v>
      </c>
      <c r="E75" s="35">
        <v>0</v>
      </c>
      <c r="F75" s="35">
        <v>0</v>
      </c>
      <c r="G75" s="77">
        <v>59</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v>0</v>
      </c>
      <c r="Z75" s="22">
        <v>0</v>
      </c>
      <c r="AA75" s="22">
        <v>0</v>
      </c>
      <c r="AB75" s="22" t="s">
        <v>36</v>
      </c>
      <c r="AC75" s="22" t="s">
        <v>36</v>
      </c>
      <c r="AD75" s="22" t="s">
        <v>36</v>
      </c>
      <c r="AE75" s="22" t="s">
        <v>36</v>
      </c>
      <c r="AF75" s="22" t="s">
        <v>36</v>
      </c>
      <c r="AG75" s="22" t="s">
        <v>36</v>
      </c>
      <c r="AH75" s="22" t="s">
        <v>36</v>
      </c>
      <c r="AI75" s="22" t="s">
        <v>36</v>
      </c>
      <c r="AJ75" s="22" t="s">
        <v>36</v>
      </c>
      <c r="AK75" s="22" t="s">
        <v>36</v>
      </c>
      <c r="AL75" s="22" t="s">
        <v>36</v>
      </c>
      <c r="AM75" s="22" t="s">
        <v>36</v>
      </c>
      <c r="AN75" s="22" t="s">
        <v>36</v>
      </c>
      <c r="AO75" s="22" t="s">
        <v>36</v>
      </c>
      <c r="AP75" s="22" t="s">
        <v>36</v>
      </c>
    </row>
    <row r="76" spans="1:42" hidden="1" outlineLevel="1" x14ac:dyDescent="0.2">
      <c r="A76" s="15"/>
      <c r="B76" s="84"/>
      <c r="C76" s="35">
        <v>0</v>
      </c>
      <c r="D76" s="35">
        <v>0</v>
      </c>
      <c r="E76" s="35">
        <v>0</v>
      </c>
      <c r="F76" s="35">
        <v>0</v>
      </c>
      <c r="G76" s="76">
        <v>60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t="s">
        <v>36</v>
      </c>
      <c r="AC76" s="22" t="s">
        <v>36</v>
      </c>
      <c r="AD76" s="22" t="s">
        <v>36</v>
      </c>
      <c r="AE76" s="22" t="s">
        <v>36</v>
      </c>
      <c r="AF76" s="22" t="s">
        <v>36</v>
      </c>
      <c r="AG76" s="22" t="s">
        <v>36</v>
      </c>
      <c r="AH76" s="22" t="s">
        <v>36</v>
      </c>
      <c r="AI76" s="22" t="s">
        <v>36</v>
      </c>
      <c r="AJ76" s="22" t="s">
        <v>36</v>
      </c>
      <c r="AK76" s="22" t="s">
        <v>36</v>
      </c>
      <c r="AL76" s="22" t="s">
        <v>36</v>
      </c>
      <c r="AM76" s="22" t="s">
        <v>36</v>
      </c>
      <c r="AN76" s="22" t="s">
        <v>36</v>
      </c>
      <c r="AO76" s="22" t="s">
        <v>36</v>
      </c>
      <c r="AP76" s="22" t="s">
        <v>36</v>
      </c>
    </row>
    <row r="77" spans="1:42" hidden="1" outlineLevel="1" x14ac:dyDescent="0.2">
      <c r="A77" s="15"/>
      <c r="B77" s="84"/>
      <c r="C77" s="35">
        <v>0</v>
      </c>
      <c r="D77" s="35">
        <v>0</v>
      </c>
      <c r="E77" s="35">
        <v>0</v>
      </c>
      <c r="F77" s="35">
        <v>0</v>
      </c>
      <c r="G77" s="77">
        <v>61</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t="s">
        <v>36</v>
      </c>
      <c r="AC77" s="22" t="s">
        <v>36</v>
      </c>
      <c r="AD77" s="22" t="s">
        <v>36</v>
      </c>
      <c r="AE77" s="22" t="s">
        <v>36</v>
      </c>
      <c r="AF77" s="22" t="s">
        <v>36</v>
      </c>
      <c r="AG77" s="22" t="s">
        <v>36</v>
      </c>
      <c r="AH77" s="22" t="s">
        <v>36</v>
      </c>
      <c r="AI77" s="22" t="s">
        <v>36</v>
      </c>
      <c r="AJ77" s="22" t="s">
        <v>36</v>
      </c>
      <c r="AK77" s="22" t="s">
        <v>36</v>
      </c>
      <c r="AL77" s="22" t="s">
        <v>36</v>
      </c>
      <c r="AM77" s="22" t="s">
        <v>36</v>
      </c>
      <c r="AN77" s="22" t="s">
        <v>36</v>
      </c>
      <c r="AO77" s="22" t="s">
        <v>36</v>
      </c>
      <c r="AP77" s="22" t="s">
        <v>36</v>
      </c>
    </row>
    <row r="78" spans="1:42" hidden="1" outlineLevel="1" x14ac:dyDescent="0.2">
      <c r="A78" s="15"/>
      <c r="B78" s="84"/>
      <c r="C78" s="35">
        <v>0</v>
      </c>
      <c r="D78" s="35">
        <v>0</v>
      </c>
      <c r="E78" s="35">
        <v>0</v>
      </c>
      <c r="F78" s="35">
        <v>0</v>
      </c>
      <c r="G78" s="77">
        <v>62</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t="s">
        <v>36</v>
      </c>
      <c r="AC78" s="22" t="s">
        <v>36</v>
      </c>
      <c r="AD78" s="22" t="s">
        <v>36</v>
      </c>
      <c r="AE78" s="22" t="s">
        <v>36</v>
      </c>
      <c r="AF78" s="22" t="s">
        <v>36</v>
      </c>
      <c r="AG78" s="22" t="s">
        <v>36</v>
      </c>
      <c r="AH78" s="22" t="s">
        <v>36</v>
      </c>
      <c r="AI78" s="22" t="s">
        <v>36</v>
      </c>
      <c r="AJ78" s="22" t="s">
        <v>36</v>
      </c>
      <c r="AK78" s="22" t="s">
        <v>36</v>
      </c>
      <c r="AL78" s="22" t="s">
        <v>36</v>
      </c>
      <c r="AM78" s="22" t="s">
        <v>36</v>
      </c>
      <c r="AN78" s="22" t="s">
        <v>36</v>
      </c>
      <c r="AO78" s="22" t="s">
        <v>36</v>
      </c>
      <c r="AP78" s="22" t="s">
        <v>36</v>
      </c>
    </row>
    <row r="79" spans="1:42" hidden="1" outlineLevel="1" x14ac:dyDescent="0.2">
      <c r="A79" s="15"/>
      <c r="B79" s="84"/>
      <c r="C79" s="35">
        <v>0</v>
      </c>
      <c r="D79" s="35">
        <v>0</v>
      </c>
      <c r="E79" s="35">
        <v>0</v>
      </c>
      <c r="F79" s="35">
        <v>0</v>
      </c>
      <c r="G79" s="77">
        <v>63</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t="s">
        <v>36</v>
      </c>
      <c r="AC79" s="22" t="s">
        <v>36</v>
      </c>
      <c r="AD79" s="22" t="s">
        <v>36</v>
      </c>
      <c r="AE79" s="22" t="s">
        <v>36</v>
      </c>
      <c r="AF79" s="22" t="s">
        <v>36</v>
      </c>
      <c r="AG79" s="22" t="s">
        <v>36</v>
      </c>
      <c r="AH79" s="22" t="s">
        <v>36</v>
      </c>
      <c r="AI79" s="22" t="s">
        <v>36</v>
      </c>
      <c r="AJ79" s="22" t="s">
        <v>36</v>
      </c>
      <c r="AK79" s="22" t="s">
        <v>36</v>
      </c>
      <c r="AL79" s="22" t="s">
        <v>36</v>
      </c>
      <c r="AM79" s="22" t="s">
        <v>36</v>
      </c>
      <c r="AN79" s="22" t="s">
        <v>36</v>
      </c>
      <c r="AO79" s="22" t="s">
        <v>36</v>
      </c>
      <c r="AP79" s="22" t="s">
        <v>36</v>
      </c>
    </row>
    <row r="80" spans="1:42" hidden="1" outlineLevel="1" x14ac:dyDescent="0.2">
      <c r="A80" s="15"/>
      <c r="B80" s="84"/>
      <c r="C80" s="35">
        <v>0</v>
      </c>
      <c r="D80" s="35">
        <v>0</v>
      </c>
      <c r="E80" s="35">
        <v>0</v>
      </c>
      <c r="F80" s="35">
        <v>0</v>
      </c>
      <c r="G80" s="76">
        <v>64</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v>0</v>
      </c>
      <c r="Z80" s="22">
        <v>0</v>
      </c>
      <c r="AA80" s="22">
        <v>0</v>
      </c>
      <c r="AB80" s="22" t="s">
        <v>36</v>
      </c>
      <c r="AC80" s="22" t="s">
        <v>36</v>
      </c>
      <c r="AD80" s="22" t="s">
        <v>36</v>
      </c>
      <c r="AE80" s="22" t="s">
        <v>36</v>
      </c>
      <c r="AF80" s="22" t="s">
        <v>36</v>
      </c>
      <c r="AG80" s="22" t="s">
        <v>36</v>
      </c>
      <c r="AH80" s="22" t="s">
        <v>36</v>
      </c>
      <c r="AI80" s="22" t="s">
        <v>36</v>
      </c>
      <c r="AJ80" s="22" t="s">
        <v>36</v>
      </c>
      <c r="AK80" s="22" t="s">
        <v>36</v>
      </c>
      <c r="AL80" s="22" t="s">
        <v>36</v>
      </c>
      <c r="AM80" s="22" t="s">
        <v>36</v>
      </c>
      <c r="AN80" s="22" t="s">
        <v>36</v>
      </c>
      <c r="AO80" s="22" t="s">
        <v>36</v>
      </c>
      <c r="AP80" s="22" t="s">
        <v>36</v>
      </c>
    </row>
    <row r="81" spans="1:43" hidden="1" outlineLevel="1" x14ac:dyDescent="0.2">
      <c r="A81" s="15"/>
      <c r="B81" s="84"/>
      <c r="C81" s="35">
        <v>0</v>
      </c>
      <c r="D81" s="35">
        <v>0</v>
      </c>
      <c r="E81" s="35">
        <v>0</v>
      </c>
      <c r="F81" s="35">
        <v>0</v>
      </c>
      <c r="G81" s="77">
        <v>65</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t="s">
        <v>36</v>
      </c>
      <c r="AC81" s="22" t="s">
        <v>36</v>
      </c>
      <c r="AD81" s="22" t="s">
        <v>36</v>
      </c>
      <c r="AE81" s="22" t="s">
        <v>36</v>
      </c>
      <c r="AF81" s="22" t="s">
        <v>36</v>
      </c>
      <c r="AG81" s="22" t="s">
        <v>36</v>
      </c>
      <c r="AH81" s="22" t="s">
        <v>36</v>
      </c>
      <c r="AI81" s="22" t="s">
        <v>36</v>
      </c>
      <c r="AJ81" s="22" t="s">
        <v>36</v>
      </c>
      <c r="AK81" s="22" t="s">
        <v>36</v>
      </c>
      <c r="AL81" s="22" t="s">
        <v>36</v>
      </c>
      <c r="AM81" s="22" t="s">
        <v>36</v>
      </c>
      <c r="AN81" s="22" t="s">
        <v>36</v>
      </c>
      <c r="AO81" s="22" t="s">
        <v>36</v>
      </c>
      <c r="AP81" s="22" t="s">
        <v>36</v>
      </c>
    </row>
    <row r="82" spans="1:43" hidden="1" outlineLevel="1" x14ac:dyDescent="0.2">
      <c r="A82" s="15"/>
      <c r="B82" s="84"/>
      <c r="C82" s="35">
        <v>0</v>
      </c>
      <c r="D82" s="35">
        <v>0</v>
      </c>
      <c r="E82" s="35">
        <v>0</v>
      </c>
      <c r="F82" s="35">
        <v>0</v>
      </c>
      <c r="G82" s="77">
        <v>66</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t="s">
        <v>36</v>
      </c>
      <c r="AC82" s="22" t="s">
        <v>36</v>
      </c>
      <c r="AD82" s="22" t="s">
        <v>36</v>
      </c>
      <c r="AE82" s="22" t="s">
        <v>36</v>
      </c>
      <c r="AF82" s="22" t="s">
        <v>36</v>
      </c>
      <c r="AG82" s="22" t="s">
        <v>36</v>
      </c>
      <c r="AH82" s="22" t="s">
        <v>36</v>
      </c>
      <c r="AI82" s="22" t="s">
        <v>36</v>
      </c>
      <c r="AJ82" s="22" t="s">
        <v>36</v>
      </c>
      <c r="AK82" s="22" t="s">
        <v>36</v>
      </c>
      <c r="AL82" s="22" t="s">
        <v>36</v>
      </c>
      <c r="AM82" s="22" t="s">
        <v>36</v>
      </c>
      <c r="AN82" s="22" t="s">
        <v>36</v>
      </c>
      <c r="AO82" s="22" t="s">
        <v>36</v>
      </c>
      <c r="AP82" s="22" t="s">
        <v>36</v>
      </c>
    </row>
    <row r="83" spans="1:43" hidden="1" outlineLevel="1" x14ac:dyDescent="0.2">
      <c r="A83" s="15"/>
      <c r="B83" s="84"/>
      <c r="C83" s="35">
        <v>0</v>
      </c>
      <c r="D83" s="35">
        <v>0</v>
      </c>
      <c r="E83" s="35">
        <v>0</v>
      </c>
      <c r="F83" s="35">
        <v>0</v>
      </c>
      <c r="G83" s="77">
        <v>67</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t="s">
        <v>36</v>
      </c>
      <c r="AC83" s="22" t="s">
        <v>36</v>
      </c>
      <c r="AD83" s="22" t="s">
        <v>36</v>
      </c>
      <c r="AE83" s="22" t="s">
        <v>36</v>
      </c>
      <c r="AF83" s="22" t="s">
        <v>36</v>
      </c>
      <c r="AG83" s="22" t="s">
        <v>36</v>
      </c>
      <c r="AH83" s="22" t="s">
        <v>36</v>
      </c>
      <c r="AI83" s="22" t="s">
        <v>36</v>
      </c>
      <c r="AJ83" s="22" t="s">
        <v>36</v>
      </c>
      <c r="AK83" s="22" t="s">
        <v>36</v>
      </c>
      <c r="AL83" s="22" t="s">
        <v>36</v>
      </c>
      <c r="AM83" s="22" t="s">
        <v>36</v>
      </c>
      <c r="AN83" s="22" t="s">
        <v>36</v>
      </c>
      <c r="AO83" s="22" t="s">
        <v>36</v>
      </c>
      <c r="AP83" s="22" t="s">
        <v>36</v>
      </c>
    </row>
    <row r="84" spans="1:43" hidden="1" outlineLevel="1" x14ac:dyDescent="0.2">
      <c r="A84" s="15"/>
      <c r="B84" s="84"/>
      <c r="C84" s="35">
        <v>0</v>
      </c>
      <c r="D84" s="35">
        <v>0</v>
      </c>
      <c r="E84" s="35">
        <v>0</v>
      </c>
      <c r="F84" s="35">
        <v>0</v>
      </c>
      <c r="G84" s="76">
        <v>68</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v>0</v>
      </c>
      <c r="Z84" s="22">
        <v>0</v>
      </c>
      <c r="AA84" s="22">
        <v>0</v>
      </c>
      <c r="AB84" s="22" t="s">
        <v>36</v>
      </c>
      <c r="AC84" s="22" t="s">
        <v>36</v>
      </c>
      <c r="AD84" s="22" t="s">
        <v>36</v>
      </c>
      <c r="AE84" s="22" t="s">
        <v>36</v>
      </c>
      <c r="AF84" s="22" t="s">
        <v>36</v>
      </c>
      <c r="AG84" s="22" t="s">
        <v>36</v>
      </c>
      <c r="AH84" s="22" t="s">
        <v>36</v>
      </c>
      <c r="AI84" s="22" t="s">
        <v>36</v>
      </c>
      <c r="AJ84" s="22" t="s">
        <v>36</v>
      </c>
      <c r="AK84" s="22" t="s">
        <v>36</v>
      </c>
      <c r="AL84" s="22" t="s">
        <v>36</v>
      </c>
      <c r="AM84" s="22" t="s">
        <v>36</v>
      </c>
      <c r="AN84" s="22" t="s">
        <v>36</v>
      </c>
      <c r="AO84" s="22" t="s">
        <v>36</v>
      </c>
      <c r="AP84" s="22" t="s">
        <v>36</v>
      </c>
    </row>
    <row r="85" spans="1:43" hidden="1" outlineLevel="1" x14ac:dyDescent="0.2">
      <c r="A85" s="15"/>
      <c r="B85" s="84"/>
      <c r="C85" s="35">
        <v>0</v>
      </c>
      <c r="D85" s="35">
        <v>0</v>
      </c>
      <c r="E85" s="35">
        <v>0</v>
      </c>
      <c r="F85" s="35">
        <v>0</v>
      </c>
      <c r="G85" s="77">
        <v>69</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t="s">
        <v>36</v>
      </c>
      <c r="AC85" s="22" t="s">
        <v>36</v>
      </c>
      <c r="AD85" s="22" t="s">
        <v>36</v>
      </c>
      <c r="AE85" s="22" t="s">
        <v>36</v>
      </c>
      <c r="AF85" s="22" t="s">
        <v>36</v>
      </c>
      <c r="AG85" s="22" t="s">
        <v>36</v>
      </c>
      <c r="AH85" s="22" t="s">
        <v>36</v>
      </c>
      <c r="AI85" s="22" t="s">
        <v>36</v>
      </c>
      <c r="AJ85" s="22" t="s">
        <v>36</v>
      </c>
      <c r="AK85" s="22" t="s">
        <v>36</v>
      </c>
      <c r="AL85" s="22" t="s">
        <v>36</v>
      </c>
      <c r="AM85" s="22" t="s">
        <v>36</v>
      </c>
      <c r="AN85" s="22" t="s">
        <v>36</v>
      </c>
      <c r="AO85" s="22" t="s">
        <v>36</v>
      </c>
      <c r="AP85" s="22" t="s">
        <v>36</v>
      </c>
    </row>
    <row r="86" spans="1:43" hidden="1" outlineLevel="1" x14ac:dyDescent="0.2">
      <c r="A86" s="15"/>
      <c r="B86" s="84"/>
      <c r="C86" s="35">
        <v>0</v>
      </c>
      <c r="D86" s="35">
        <v>0</v>
      </c>
      <c r="E86" s="35">
        <v>0</v>
      </c>
      <c r="F86" s="35">
        <v>0</v>
      </c>
      <c r="G86" s="77">
        <v>70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t="s">
        <v>36</v>
      </c>
      <c r="AC86" s="22" t="s">
        <v>36</v>
      </c>
      <c r="AD86" s="22" t="s">
        <v>36</v>
      </c>
      <c r="AE86" s="22" t="s">
        <v>36</v>
      </c>
      <c r="AF86" s="22" t="s">
        <v>36</v>
      </c>
      <c r="AG86" s="22" t="s">
        <v>36</v>
      </c>
      <c r="AH86" s="22" t="s">
        <v>36</v>
      </c>
      <c r="AI86" s="22" t="s">
        <v>36</v>
      </c>
      <c r="AJ86" s="22" t="s">
        <v>36</v>
      </c>
      <c r="AK86" s="22" t="s">
        <v>36</v>
      </c>
      <c r="AL86" s="22" t="s">
        <v>36</v>
      </c>
      <c r="AM86" s="22" t="s">
        <v>36</v>
      </c>
      <c r="AN86" s="22" t="s">
        <v>36</v>
      </c>
      <c r="AO86" s="22" t="s">
        <v>36</v>
      </c>
      <c r="AP86" s="22" t="s">
        <v>36</v>
      </c>
    </row>
    <row r="87" spans="1:43" hidden="1" outlineLevel="1" x14ac:dyDescent="0.2">
      <c r="A87" s="15"/>
      <c r="B87" s="84"/>
      <c r="C87" s="35">
        <v>0</v>
      </c>
      <c r="D87" s="35">
        <v>0</v>
      </c>
      <c r="E87" s="35">
        <v>0</v>
      </c>
      <c r="F87" s="35">
        <v>0</v>
      </c>
      <c r="G87" s="77">
        <v>71</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t="s">
        <v>36</v>
      </c>
      <c r="AC87" s="22" t="s">
        <v>36</v>
      </c>
      <c r="AD87" s="22" t="s">
        <v>36</v>
      </c>
      <c r="AE87" s="22" t="s">
        <v>36</v>
      </c>
      <c r="AF87" s="22" t="s">
        <v>36</v>
      </c>
      <c r="AG87" s="22" t="s">
        <v>36</v>
      </c>
      <c r="AH87" s="22" t="s">
        <v>36</v>
      </c>
      <c r="AI87" s="22" t="s">
        <v>36</v>
      </c>
      <c r="AJ87" s="22" t="s">
        <v>36</v>
      </c>
      <c r="AK87" s="22" t="s">
        <v>36</v>
      </c>
      <c r="AL87" s="22" t="s">
        <v>36</v>
      </c>
      <c r="AM87" s="22" t="s">
        <v>36</v>
      </c>
      <c r="AN87" s="22" t="s">
        <v>36</v>
      </c>
      <c r="AO87" s="22" t="s">
        <v>36</v>
      </c>
      <c r="AP87" s="22" t="s">
        <v>36</v>
      </c>
    </row>
    <row r="88" spans="1:43" hidden="1" outlineLevel="1" x14ac:dyDescent="0.2">
      <c r="A88" s="15"/>
      <c r="B88" s="84"/>
      <c r="C88" s="35">
        <v>0</v>
      </c>
      <c r="D88" s="35">
        <v>0</v>
      </c>
      <c r="E88" s="35">
        <v>0</v>
      </c>
      <c r="F88" s="35">
        <v>0</v>
      </c>
      <c r="G88" s="76">
        <v>72</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v>0</v>
      </c>
      <c r="Z88" s="22">
        <v>0</v>
      </c>
      <c r="AA88" s="22">
        <v>0</v>
      </c>
      <c r="AB88" s="22" t="s">
        <v>36</v>
      </c>
      <c r="AC88" s="22" t="s">
        <v>36</v>
      </c>
      <c r="AD88" s="22" t="s">
        <v>36</v>
      </c>
      <c r="AE88" s="22" t="s">
        <v>36</v>
      </c>
      <c r="AF88" s="22" t="s">
        <v>36</v>
      </c>
      <c r="AG88" s="22" t="s">
        <v>36</v>
      </c>
      <c r="AH88" s="22" t="s">
        <v>36</v>
      </c>
      <c r="AI88" s="22" t="s">
        <v>36</v>
      </c>
      <c r="AJ88" s="22" t="s">
        <v>36</v>
      </c>
      <c r="AK88" s="22" t="s">
        <v>36</v>
      </c>
      <c r="AL88" s="22" t="s">
        <v>36</v>
      </c>
      <c r="AM88" s="22" t="s">
        <v>36</v>
      </c>
      <c r="AN88" s="22" t="s">
        <v>36</v>
      </c>
      <c r="AO88" s="22" t="s">
        <v>36</v>
      </c>
      <c r="AP88" s="22" t="s">
        <v>36</v>
      </c>
    </row>
    <row r="89" spans="1:43" hidden="1" outlineLevel="1" x14ac:dyDescent="0.2">
      <c r="A89" s="15"/>
      <c r="B89" s="84"/>
      <c r="C89" s="35">
        <v>0</v>
      </c>
      <c r="D89" s="35">
        <v>0</v>
      </c>
      <c r="E89" s="35">
        <v>0</v>
      </c>
      <c r="F89" s="35">
        <v>0</v>
      </c>
      <c r="G89" s="77">
        <v>73</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v>0</v>
      </c>
      <c r="Z89" s="22">
        <v>0</v>
      </c>
      <c r="AA89" s="22">
        <v>0</v>
      </c>
      <c r="AB89" s="22" t="s">
        <v>36</v>
      </c>
      <c r="AC89" s="22" t="s">
        <v>36</v>
      </c>
      <c r="AD89" s="22" t="s">
        <v>36</v>
      </c>
      <c r="AE89" s="22" t="s">
        <v>36</v>
      </c>
      <c r="AF89" s="22" t="s">
        <v>36</v>
      </c>
      <c r="AG89" s="22" t="s">
        <v>36</v>
      </c>
      <c r="AH89" s="22" t="s">
        <v>36</v>
      </c>
      <c r="AI89" s="22" t="s">
        <v>36</v>
      </c>
      <c r="AJ89" s="22" t="s">
        <v>36</v>
      </c>
      <c r="AK89" s="22" t="s">
        <v>36</v>
      </c>
      <c r="AL89" s="22" t="s">
        <v>36</v>
      </c>
      <c r="AM89" s="22" t="s">
        <v>36</v>
      </c>
      <c r="AN89" s="22" t="s">
        <v>36</v>
      </c>
      <c r="AO89" s="22" t="s">
        <v>36</v>
      </c>
      <c r="AP89" s="22" t="s">
        <v>36</v>
      </c>
    </row>
    <row r="90" spans="1:43" hidden="1" outlineLevel="1" x14ac:dyDescent="0.2">
      <c r="A90" s="15"/>
      <c r="B90" s="84"/>
      <c r="C90" s="35">
        <v>0</v>
      </c>
      <c r="D90" s="35">
        <v>0</v>
      </c>
      <c r="E90" s="35">
        <v>0</v>
      </c>
      <c r="F90" s="35">
        <v>0</v>
      </c>
      <c r="G90" s="77">
        <v>74</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t="s">
        <v>36</v>
      </c>
      <c r="AC90" s="22" t="s">
        <v>36</v>
      </c>
      <c r="AD90" s="22" t="s">
        <v>36</v>
      </c>
      <c r="AE90" s="22" t="s">
        <v>36</v>
      </c>
      <c r="AF90" s="22" t="s">
        <v>36</v>
      </c>
      <c r="AG90" s="22" t="s">
        <v>36</v>
      </c>
      <c r="AH90" s="22" t="s">
        <v>36</v>
      </c>
      <c r="AI90" s="22" t="s">
        <v>36</v>
      </c>
      <c r="AJ90" s="22" t="s">
        <v>36</v>
      </c>
      <c r="AK90" s="22" t="s">
        <v>36</v>
      </c>
      <c r="AL90" s="22" t="s">
        <v>36</v>
      </c>
      <c r="AM90" s="22" t="s">
        <v>36</v>
      </c>
      <c r="AN90" s="22" t="s">
        <v>36</v>
      </c>
      <c r="AO90" s="22" t="s">
        <v>36</v>
      </c>
      <c r="AP90" s="22" t="s">
        <v>36</v>
      </c>
    </row>
    <row r="91" spans="1:43" collapsed="1" x14ac:dyDescent="0.2">
      <c r="A91" s="15"/>
      <c r="B91" s="84"/>
      <c r="C91" s="82"/>
      <c r="D91" s="82"/>
      <c r="E91" s="82"/>
      <c r="F91" s="82"/>
      <c r="G91" s="25"/>
      <c r="H91" s="79"/>
      <c r="I91" s="79"/>
      <c r="J91" s="80"/>
      <c r="K91" s="79"/>
      <c r="L91" s="79"/>
      <c r="M91" s="80"/>
      <c r="N91" s="79"/>
      <c r="O91" s="79"/>
      <c r="P91" s="80"/>
      <c r="Q91" s="79"/>
      <c r="R91" s="79"/>
      <c r="S91" s="80"/>
      <c r="T91" s="79"/>
      <c r="U91" s="79"/>
      <c r="V91" s="80"/>
      <c r="W91" s="79"/>
      <c r="X91" s="79"/>
      <c r="Y91" s="80"/>
      <c r="Z91" s="79"/>
      <c r="AA91" s="79"/>
      <c r="AB91" s="79"/>
      <c r="AC91" s="79"/>
      <c r="AD91" s="79"/>
      <c r="AE91" s="79"/>
      <c r="AF91" s="79"/>
      <c r="AG91" s="79"/>
      <c r="AH91" s="79"/>
      <c r="AI91" s="79"/>
      <c r="AJ91" s="79"/>
      <c r="AK91" s="79"/>
      <c r="AL91" s="79"/>
      <c r="AM91" s="79"/>
      <c r="AN91" s="79"/>
      <c r="AO91" s="79"/>
      <c r="AP91" s="79"/>
    </row>
    <row r="92" spans="1:43" x14ac:dyDescent="0.2">
      <c r="A92" s="11"/>
      <c r="B92" s="134" t="str">
        <f>"AusNet Services "&amp;LEFT($L$3,7)&amp;" network prices"</f>
        <v>AusNet Services 2026–27 network prices</v>
      </c>
      <c r="C92" s="134"/>
      <c r="D92" s="105" t="s">
        <v>20</v>
      </c>
      <c r="E92" s="105" t="s">
        <v>36</v>
      </c>
      <c r="F92" s="105" t="s">
        <v>36</v>
      </c>
      <c r="G92" s="66" t="s">
        <v>30</v>
      </c>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row>
    <row r="93" spans="1:43" hidden="1" outlineLevel="1" x14ac:dyDescent="0.2">
      <c r="A93" s="15"/>
      <c r="B93" s="15"/>
      <c r="C93" s="81"/>
      <c r="D93" s="81"/>
      <c r="E93" s="81"/>
      <c r="F93" s="81"/>
      <c r="G93" s="17"/>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row>
    <row r="94" spans="1:43" hidden="1" outlineLevel="1" x14ac:dyDescent="0.2">
      <c r="A94" s="15"/>
      <c r="B94" s="15"/>
      <c r="C94" s="21"/>
      <c r="D94" s="21"/>
      <c r="E94" s="21"/>
      <c r="F94" s="21"/>
      <c r="G94" s="17"/>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17"/>
      <c r="AH94" s="17"/>
      <c r="AI94" s="17"/>
      <c r="AJ94" s="17"/>
      <c r="AK94" s="17"/>
      <c r="AL94" s="17"/>
      <c r="AM94" s="17"/>
      <c r="AN94" s="17"/>
      <c r="AO94" s="17"/>
      <c r="AP94" s="17"/>
    </row>
    <row r="95" spans="1:43" hidden="1" outlineLevel="1" x14ac:dyDescent="0.2">
      <c r="A95" s="15"/>
      <c r="B95" s="84"/>
      <c r="C95" s="35"/>
      <c r="D95" s="35"/>
      <c r="E95" s="35"/>
      <c r="F95" s="35"/>
      <c r="G95" s="76"/>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row>
    <row r="96" spans="1:43" s="26" customFormat="1" hidden="1" outlineLevel="1" x14ac:dyDescent="0.2">
      <c r="A96" s="23"/>
      <c r="B96" s="84"/>
      <c r="C96" s="35"/>
      <c r="D96" s="35"/>
      <c r="E96" s="35"/>
      <c r="F96" s="35"/>
      <c r="G96" s="77"/>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row>
    <row r="97" spans="1:42" hidden="1" outlineLevel="1" x14ac:dyDescent="0.2">
      <c r="A97" s="15"/>
      <c r="B97" s="84"/>
      <c r="C97" s="35"/>
      <c r="D97" s="35"/>
      <c r="E97" s="35"/>
      <c r="F97" s="35"/>
      <c r="G97" s="77"/>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row>
    <row r="98" spans="1:42" hidden="1" outlineLevel="1" x14ac:dyDescent="0.2">
      <c r="A98" s="15"/>
      <c r="B98" s="84"/>
      <c r="C98" s="35"/>
      <c r="D98" s="35"/>
      <c r="E98" s="35"/>
      <c r="F98" s="35"/>
      <c r="G98" s="77"/>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row>
    <row r="99" spans="1:42" hidden="1" outlineLevel="1" x14ac:dyDescent="0.2">
      <c r="A99" s="15"/>
      <c r="B99" s="84"/>
      <c r="C99" s="35"/>
      <c r="D99" s="35"/>
      <c r="E99" s="35"/>
      <c r="F99" s="35"/>
      <c r="G99" s="76"/>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row>
    <row r="100" spans="1:42" hidden="1" outlineLevel="1" x14ac:dyDescent="0.2">
      <c r="A100" s="15"/>
      <c r="B100" s="84"/>
      <c r="C100" s="35"/>
      <c r="D100" s="35"/>
      <c r="E100" s="35"/>
      <c r="F100" s="35"/>
      <c r="G100" s="77"/>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row>
    <row r="101" spans="1:42" hidden="1" outlineLevel="1" x14ac:dyDescent="0.2">
      <c r="A101" s="15"/>
      <c r="B101" s="84"/>
      <c r="C101" s="35"/>
      <c r="D101" s="35"/>
      <c r="E101" s="35"/>
      <c r="F101" s="35"/>
      <c r="G101" s="77"/>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row>
    <row r="102" spans="1:42" hidden="1" outlineLevel="1" x14ac:dyDescent="0.2">
      <c r="A102" s="15"/>
      <c r="B102" s="84"/>
      <c r="C102" s="35"/>
      <c r="D102" s="35"/>
      <c r="E102" s="35"/>
      <c r="F102" s="35"/>
      <c r="G102" s="77"/>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row>
    <row r="103" spans="1:42" hidden="1" outlineLevel="1" x14ac:dyDescent="0.2">
      <c r="A103" s="15"/>
      <c r="B103" s="84"/>
      <c r="C103" s="35"/>
      <c r="D103" s="35"/>
      <c r="E103" s="35"/>
      <c r="F103" s="35"/>
      <c r="G103" s="76"/>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row>
    <row r="104" spans="1:42" hidden="1" outlineLevel="1" x14ac:dyDescent="0.2">
      <c r="A104" s="15"/>
      <c r="B104" s="84"/>
      <c r="C104" s="35"/>
      <c r="D104" s="35"/>
      <c r="E104" s="35"/>
      <c r="F104" s="35"/>
      <c r="G104" s="77"/>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row>
    <row r="105" spans="1:42" hidden="1" outlineLevel="1" x14ac:dyDescent="0.2">
      <c r="A105" s="15"/>
      <c r="B105" s="84"/>
      <c r="C105" s="35"/>
      <c r="D105" s="35"/>
      <c r="E105" s="35"/>
      <c r="F105" s="35"/>
      <c r="G105" s="77"/>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row>
    <row r="106" spans="1:42" hidden="1" outlineLevel="1" x14ac:dyDescent="0.2">
      <c r="A106" s="15"/>
      <c r="B106" s="84"/>
      <c r="C106" s="35"/>
      <c r="D106" s="35"/>
      <c r="E106" s="35"/>
      <c r="F106" s="35"/>
      <c r="G106" s="77"/>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row>
    <row r="107" spans="1:42" hidden="1" outlineLevel="1" x14ac:dyDescent="0.2">
      <c r="A107" s="15"/>
      <c r="B107" s="84"/>
      <c r="C107" s="35"/>
      <c r="D107" s="35"/>
      <c r="E107" s="35"/>
      <c r="F107" s="35"/>
      <c r="G107" s="76"/>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row>
    <row r="108" spans="1:42" hidden="1" outlineLevel="1" x14ac:dyDescent="0.2">
      <c r="A108" s="15"/>
      <c r="B108" s="84"/>
      <c r="C108" s="35"/>
      <c r="D108" s="35"/>
      <c r="E108" s="35"/>
      <c r="F108" s="35"/>
      <c r="G108" s="77"/>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row>
    <row r="109" spans="1:42" hidden="1" outlineLevel="1" x14ac:dyDescent="0.2">
      <c r="A109" s="15"/>
      <c r="B109" s="84"/>
      <c r="C109" s="35"/>
      <c r="D109" s="35"/>
      <c r="E109" s="35"/>
      <c r="F109" s="35"/>
      <c r="G109" s="77"/>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row>
    <row r="110" spans="1:42" hidden="1" outlineLevel="1" x14ac:dyDescent="0.2">
      <c r="A110" s="15"/>
      <c r="B110" s="84"/>
      <c r="C110" s="35"/>
      <c r="D110" s="35"/>
      <c r="E110" s="35"/>
      <c r="F110" s="35"/>
      <c r="G110" s="77"/>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row>
    <row r="111" spans="1:42" hidden="1" outlineLevel="1" x14ac:dyDescent="0.2">
      <c r="A111" s="15"/>
      <c r="B111" s="84"/>
      <c r="C111" s="35"/>
      <c r="D111" s="35"/>
      <c r="E111" s="35"/>
      <c r="F111" s="35"/>
      <c r="G111" s="76"/>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row>
    <row r="112" spans="1:42" hidden="1" outlineLevel="1" x14ac:dyDescent="0.2">
      <c r="A112" s="15"/>
      <c r="B112" s="84"/>
      <c r="C112" s="35"/>
      <c r="D112" s="35"/>
      <c r="E112" s="35"/>
      <c r="F112" s="35"/>
      <c r="G112" s="77"/>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row>
    <row r="113" spans="1:42" hidden="1" outlineLevel="1" x14ac:dyDescent="0.2">
      <c r="A113" s="15"/>
      <c r="B113" s="84"/>
      <c r="C113" s="35"/>
      <c r="D113" s="35"/>
      <c r="E113" s="35"/>
      <c r="F113" s="35"/>
      <c r="G113" s="77"/>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row>
    <row r="114" spans="1:42" hidden="1" outlineLevel="1" x14ac:dyDescent="0.2">
      <c r="A114" s="15"/>
      <c r="B114" s="84"/>
      <c r="C114" s="35"/>
      <c r="D114" s="35"/>
      <c r="E114" s="35"/>
      <c r="F114" s="35"/>
      <c r="G114" s="77"/>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row>
    <row r="115" spans="1:42" hidden="1" outlineLevel="1" x14ac:dyDescent="0.2">
      <c r="A115" s="15"/>
      <c r="B115" s="84"/>
      <c r="C115" s="35"/>
      <c r="D115" s="35"/>
      <c r="E115" s="35"/>
      <c r="F115" s="35"/>
      <c r="G115" s="76"/>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row>
    <row r="116" spans="1:42" hidden="1" outlineLevel="1" x14ac:dyDescent="0.2">
      <c r="A116" s="15"/>
      <c r="B116" s="84"/>
      <c r="C116" s="35"/>
      <c r="D116" s="35"/>
      <c r="E116" s="35"/>
      <c r="F116" s="35"/>
      <c r="G116" s="77"/>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row>
    <row r="117" spans="1:42" hidden="1" outlineLevel="1" x14ac:dyDescent="0.2">
      <c r="A117" s="15"/>
      <c r="B117" s="84"/>
      <c r="C117" s="35"/>
      <c r="D117" s="35"/>
      <c r="E117" s="35"/>
      <c r="F117" s="35"/>
      <c r="G117" s="77"/>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row>
    <row r="118" spans="1:42" hidden="1" outlineLevel="1" x14ac:dyDescent="0.2">
      <c r="A118" s="15"/>
      <c r="B118" s="84"/>
      <c r="C118" s="35"/>
      <c r="D118" s="35"/>
      <c r="E118" s="35"/>
      <c r="F118" s="35"/>
      <c r="G118" s="77"/>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row>
    <row r="119" spans="1:42" hidden="1" outlineLevel="1" x14ac:dyDescent="0.2">
      <c r="A119" s="15"/>
      <c r="B119" s="84"/>
      <c r="C119" s="35"/>
      <c r="D119" s="35"/>
      <c r="E119" s="35"/>
      <c r="F119" s="35"/>
      <c r="G119" s="76"/>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row>
    <row r="120" spans="1:42" ht="11.25" hidden="1" customHeight="1" outlineLevel="1" x14ac:dyDescent="0.2">
      <c r="A120" s="15"/>
      <c r="B120" s="84"/>
      <c r="C120" s="35"/>
      <c r="D120" s="35"/>
      <c r="E120" s="35"/>
      <c r="F120" s="35"/>
      <c r="G120" s="77"/>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row>
    <row r="121" spans="1:42" ht="11.25" hidden="1" customHeight="1" outlineLevel="1" x14ac:dyDescent="0.2">
      <c r="A121" s="15"/>
      <c r="B121" s="84"/>
      <c r="C121" s="35"/>
      <c r="D121" s="35"/>
      <c r="E121" s="35"/>
      <c r="F121" s="35"/>
      <c r="G121" s="77"/>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row>
    <row r="122" spans="1:42" ht="11.25" hidden="1" customHeight="1" outlineLevel="1" x14ac:dyDescent="0.2">
      <c r="A122" s="15"/>
      <c r="B122" s="84"/>
      <c r="C122" s="35"/>
      <c r="D122" s="35"/>
      <c r="E122" s="35"/>
      <c r="F122" s="35"/>
      <c r="G122" s="77"/>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row>
    <row r="123" spans="1:42" ht="11.25" hidden="1" customHeight="1" outlineLevel="1" x14ac:dyDescent="0.2">
      <c r="A123" s="15"/>
      <c r="B123" s="84"/>
      <c r="C123" s="35"/>
      <c r="D123" s="35"/>
      <c r="E123" s="35"/>
      <c r="F123" s="35"/>
      <c r="G123" s="76"/>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row>
    <row r="124" spans="1:42" ht="11.25" hidden="1" customHeight="1" outlineLevel="1" x14ac:dyDescent="0.2">
      <c r="A124" s="15"/>
      <c r="B124" s="84"/>
      <c r="C124" s="35"/>
      <c r="D124" s="35"/>
      <c r="E124" s="35"/>
      <c r="F124" s="35"/>
      <c r="G124" s="77"/>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row>
    <row r="125" spans="1:42" ht="11.25" hidden="1" customHeight="1" outlineLevel="1" x14ac:dyDescent="0.2">
      <c r="A125" s="15"/>
      <c r="B125" s="84"/>
      <c r="C125" s="35"/>
      <c r="D125" s="35"/>
      <c r="E125" s="35"/>
      <c r="F125" s="35"/>
      <c r="G125" s="77"/>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row>
    <row r="126" spans="1:42" ht="11.25" hidden="1" customHeight="1" outlineLevel="1" x14ac:dyDescent="0.2">
      <c r="A126" s="15"/>
      <c r="B126" s="84"/>
      <c r="C126" s="35"/>
      <c r="D126" s="35"/>
      <c r="E126" s="35"/>
      <c r="F126" s="35"/>
      <c r="G126" s="77"/>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row>
    <row r="127" spans="1:42" ht="11.25" hidden="1" customHeight="1" outlineLevel="1" x14ac:dyDescent="0.2">
      <c r="A127" s="15"/>
      <c r="B127" s="84"/>
      <c r="C127" s="35"/>
      <c r="D127" s="35"/>
      <c r="E127" s="35"/>
      <c r="F127" s="35"/>
      <c r="G127" s="76"/>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row>
    <row r="128" spans="1:42" ht="11.25" hidden="1" customHeight="1" outlineLevel="1" x14ac:dyDescent="0.2">
      <c r="A128" s="15"/>
      <c r="B128" s="84"/>
      <c r="C128" s="35"/>
      <c r="D128" s="35"/>
      <c r="E128" s="35"/>
      <c r="F128" s="35"/>
      <c r="G128" s="77"/>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row>
    <row r="129" spans="1:42" ht="11.25" hidden="1" customHeight="1" outlineLevel="1" x14ac:dyDescent="0.2">
      <c r="A129" s="15"/>
      <c r="B129" s="84"/>
      <c r="C129" s="35"/>
      <c r="D129" s="35"/>
      <c r="E129" s="35"/>
      <c r="F129" s="35"/>
      <c r="G129" s="77"/>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row>
    <row r="130" spans="1:42" ht="11.25" hidden="1" customHeight="1" outlineLevel="1" x14ac:dyDescent="0.2">
      <c r="A130" s="15"/>
      <c r="B130" s="84"/>
      <c r="C130" s="35"/>
      <c r="D130" s="35"/>
      <c r="E130" s="35"/>
      <c r="F130" s="35"/>
      <c r="G130" s="77"/>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row>
    <row r="131" spans="1:42" ht="11.25" hidden="1" customHeight="1" outlineLevel="1" x14ac:dyDescent="0.2">
      <c r="A131" s="15"/>
      <c r="B131" s="84"/>
      <c r="C131" s="35"/>
      <c r="D131" s="35"/>
      <c r="E131" s="35"/>
      <c r="F131" s="35"/>
      <c r="G131" s="76"/>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row>
    <row r="132" spans="1:42" ht="11.25" hidden="1" customHeight="1" outlineLevel="1" x14ac:dyDescent="0.2">
      <c r="A132" s="15"/>
      <c r="B132" s="84"/>
      <c r="C132" s="35"/>
      <c r="D132" s="35"/>
      <c r="E132" s="35"/>
      <c r="F132" s="35"/>
      <c r="G132" s="77"/>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row>
    <row r="133" spans="1:42" ht="11.25" hidden="1" customHeight="1" outlineLevel="1" x14ac:dyDescent="0.2">
      <c r="A133" s="15"/>
      <c r="B133" s="84"/>
      <c r="C133" s="35"/>
      <c r="D133" s="35"/>
      <c r="E133" s="35"/>
      <c r="F133" s="35"/>
      <c r="G133" s="77"/>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row>
    <row r="134" spans="1:42" ht="11.25" hidden="1" customHeight="1" outlineLevel="1" x14ac:dyDescent="0.2">
      <c r="A134" s="15"/>
      <c r="B134" s="84"/>
      <c r="C134" s="35"/>
      <c r="D134" s="35"/>
      <c r="E134" s="35"/>
      <c r="F134" s="35"/>
      <c r="G134" s="77"/>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row>
    <row r="135" spans="1:42" ht="11.25" hidden="1" customHeight="1" outlineLevel="1" x14ac:dyDescent="0.2">
      <c r="A135" s="15"/>
      <c r="B135" s="84"/>
      <c r="C135" s="35"/>
      <c r="D135" s="35"/>
      <c r="E135" s="35"/>
      <c r="F135" s="35"/>
      <c r="G135" s="76"/>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row>
    <row r="136" spans="1:42" ht="11.25" hidden="1" customHeight="1" outlineLevel="1" x14ac:dyDescent="0.2">
      <c r="A136" s="15"/>
      <c r="B136" s="84"/>
      <c r="C136" s="35"/>
      <c r="D136" s="35"/>
      <c r="E136" s="35"/>
      <c r="F136" s="35"/>
      <c r="G136" s="77"/>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row>
    <row r="137" spans="1:42" ht="11.25" hidden="1" customHeight="1" outlineLevel="1" x14ac:dyDescent="0.2">
      <c r="A137" s="15"/>
      <c r="B137" s="84"/>
      <c r="C137" s="35"/>
      <c r="D137" s="35"/>
      <c r="E137" s="35"/>
      <c r="F137" s="35"/>
      <c r="G137" s="77"/>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row>
    <row r="138" spans="1:42" ht="11.25" hidden="1" customHeight="1" outlineLevel="1" x14ac:dyDescent="0.2">
      <c r="A138" s="15"/>
      <c r="B138" s="84"/>
      <c r="C138" s="35"/>
      <c r="D138" s="35"/>
      <c r="E138" s="35"/>
      <c r="F138" s="35"/>
      <c r="G138" s="77"/>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row>
    <row r="139" spans="1:42" ht="11.25" hidden="1" customHeight="1" outlineLevel="1" x14ac:dyDescent="0.2">
      <c r="A139" s="15"/>
      <c r="B139" s="84"/>
      <c r="C139" s="35"/>
      <c r="D139" s="35"/>
      <c r="E139" s="35"/>
      <c r="F139" s="35"/>
      <c r="G139" s="76"/>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row>
    <row r="140" spans="1:42" ht="11.25" hidden="1" customHeight="1" outlineLevel="1" x14ac:dyDescent="0.2">
      <c r="A140" s="15"/>
      <c r="B140" s="84"/>
      <c r="C140" s="35"/>
      <c r="D140" s="35"/>
      <c r="E140" s="35"/>
      <c r="F140" s="35"/>
      <c r="G140" s="77"/>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row>
    <row r="141" spans="1:42" ht="11.25" hidden="1" customHeight="1" outlineLevel="1" x14ac:dyDescent="0.2">
      <c r="A141" s="15"/>
      <c r="B141" s="84"/>
      <c r="C141" s="35">
        <v>0</v>
      </c>
      <c r="D141" s="35">
        <v>0</v>
      </c>
      <c r="E141" s="35">
        <v>0</v>
      </c>
      <c r="F141" s="35">
        <v>0</v>
      </c>
      <c r="G141" s="77">
        <v>46</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t="s">
        <v>36</v>
      </c>
      <c r="AC141" s="22" t="s">
        <v>36</v>
      </c>
      <c r="AD141" s="22" t="s">
        <v>36</v>
      </c>
      <c r="AE141" s="22" t="s">
        <v>36</v>
      </c>
      <c r="AF141" s="22" t="s">
        <v>36</v>
      </c>
      <c r="AG141" s="22" t="s">
        <v>36</v>
      </c>
      <c r="AH141" s="22" t="s">
        <v>36</v>
      </c>
      <c r="AI141" s="22" t="s">
        <v>36</v>
      </c>
      <c r="AJ141" s="22" t="s">
        <v>36</v>
      </c>
      <c r="AK141" s="22" t="s">
        <v>36</v>
      </c>
      <c r="AL141" s="22" t="s">
        <v>36</v>
      </c>
      <c r="AM141" s="22" t="s">
        <v>36</v>
      </c>
      <c r="AN141" s="22" t="s">
        <v>36</v>
      </c>
      <c r="AO141" s="22" t="s">
        <v>36</v>
      </c>
      <c r="AP141" s="22" t="s">
        <v>36</v>
      </c>
    </row>
    <row r="142" spans="1:42" ht="11.25" hidden="1" customHeight="1" outlineLevel="1" x14ac:dyDescent="0.2">
      <c r="A142" s="15"/>
      <c r="B142" s="84"/>
      <c r="C142" s="35">
        <v>0</v>
      </c>
      <c r="D142" s="35">
        <v>0</v>
      </c>
      <c r="E142" s="35">
        <v>0</v>
      </c>
      <c r="F142" s="35">
        <v>0</v>
      </c>
      <c r="G142" s="77">
        <v>47</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v>0</v>
      </c>
      <c r="Z142" s="22">
        <v>0</v>
      </c>
      <c r="AA142" s="22">
        <v>0</v>
      </c>
      <c r="AB142" s="22" t="s">
        <v>36</v>
      </c>
      <c r="AC142" s="22" t="s">
        <v>36</v>
      </c>
      <c r="AD142" s="22" t="s">
        <v>36</v>
      </c>
      <c r="AE142" s="22" t="s">
        <v>36</v>
      </c>
      <c r="AF142" s="22" t="s">
        <v>36</v>
      </c>
      <c r="AG142" s="22" t="s">
        <v>36</v>
      </c>
      <c r="AH142" s="22" t="s">
        <v>36</v>
      </c>
      <c r="AI142" s="22" t="s">
        <v>36</v>
      </c>
      <c r="AJ142" s="22" t="s">
        <v>36</v>
      </c>
      <c r="AK142" s="22" t="s">
        <v>36</v>
      </c>
      <c r="AL142" s="22" t="s">
        <v>36</v>
      </c>
      <c r="AM142" s="22" t="s">
        <v>36</v>
      </c>
      <c r="AN142" s="22" t="s">
        <v>36</v>
      </c>
      <c r="AO142" s="22" t="s">
        <v>36</v>
      </c>
      <c r="AP142" s="22" t="s">
        <v>36</v>
      </c>
    </row>
    <row r="143" spans="1:42" ht="11.25" hidden="1" customHeight="1" outlineLevel="1" x14ac:dyDescent="0.2">
      <c r="A143" s="15"/>
      <c r="B143" s="84"/>
      <c r="C143" s="35">
        <v>0</v>
      </c>
      <c r="D143" s="35">
        <v>0</v>
      </c>
      <c r="E143" s="35">
        <v>0</v>
      </c>
      <c r="F143" s="35">
        <v>0</v>
      </c>
      <c r="G143" s="76">
        <v>48</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t="s">
        <v>36</v>
      </c>
      <c r="AC143" s="22" t="s">
        <v>36</v>
      </c>
      <c r="AD143" s="22" t="s">
        <v>36</v>
      </c>
      <c r="AE143" s="22" t="s">
        <v>36</v>
      </c>
      <c r="AF143" s="22" t="s">
        <v>36</v>
      </c>
      <c r="AG143" s="22" t="s">
        <v>36</v>
      </c>
      <c r="AH143" s="22" t="s">
        <v>36</v>
      </c>
      <c r="AI143" s="22" t="s">
        <v>36</v>
      </c>
      <c r="AJ143" s="22" t="s">
        <v>36</v>
      </c>
      <c r="AK143" s="22" t="s">
        <v>36</v>
      </c>
      <c r="AL143" s="22" t="s">
        <v>36</v>
      </c>
      <c r="AM143" s="22" t="s">
        <v>36</v>
      </c>
      <c r="AN143" s="22" t="s">
        <v>36</v>
      </c>
      <c r="AO143" s="22" t="s">
        <v>36</v>
      </c>
      <c r="AP143" s="22" t="s">
        <v>36</v>
      </c>
    </row>
    <row r="144" spans="1:42" ht="11.25" hidden="1" customHeight="1" outlineLevel="1" x14ac:dyDescent="0.2">
      <c r="A144" s="15"/>
      <c r="B144" s="84"/>
      <c r="C144" s="35">
        <v>0</v>
      </c>
      <c r="D144" s="35">
        <v>0</v>
      </c>
      <c r="E144" s="35">
        <v>0</v>
      </c>
      <c r="F144" s="35">
        <v>0</v>
      </c>
      <c r="G144" s="77">
        <v>49</v>
      </c>
      <c r="H144" s="22">
        <v>0</v>
      </c>
      <c r="I144" s="22">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t="s">
        <v>36</v>
      </c>
      <c r="AC144" s="22" t="s">
        <v>36</v>
      </c>
      <c r="AD144" s="22" t="s">
        <v>36</v>
      </c>
      <c r="AE144" s="22" t="s">
        <v>36</v>
      </c>
      <c r="AF144" s="22" t="s">
        <v>36</v>
      </c>
      <c r="AG144" s="22" t="s">
        <v>36</v>
      </c>
      <c r="AH144" s="22" t="s">
        <v>36</v>
      </c>
      <c r="AI144" s="22" t="s">
        <v>36</v>
      </c>
      <c r="AJ144" s="22" t="s">
        <v>36</v>
      </c>
      <c r="AK144" s="22" t="s">
        <v>36</v>
      </c>
      <c r="AL144" s="22" t="s">
        <v>36</v>
      </c>
      <c r="AM144" s="22" t="s">
        <v>36</v>
      </c>
      <c r="AN144" s="22" t="s">
        <v>36</v>
      </c>
      <c r="AO144" s="22" t="s">
        <v>36</v>
      </c>
      <c r="AP144" s="22" t="s">
        <v>36</v>
      </c>
    </row>
    <row r="145" spans="1:42" ht="11.25" hidden="1" customHeight="1" outlineLevel="1" x14ac:dyDescent="0.2">
      <c r="A145" s="15"/>
      <c r="B145" s="84"/>
      <c r="C145" s="35">
        <v>0</v>
      </c>
      <c r="D145" s="35">
        <v>0</v>
      </c>
      <c r="E145" s="35">
        <v>0</v>
      </c>
      <c r="F145" s="35">
        <v>0</v>
      </c>
      <c r="G145" s="77">
        <v>50</v>
      </c>
      <c r="H145" s="22">
        <v>0</v>
      </c>
      <c r="I145" s="22">
        <v>0</v>
      </c>
      <c r="J145" s="22">
        <v>0</v>
      </c>
      <c r="K145" s="22">
        <v>0</v>
      </c>
      <c r="L145" s="22">
        <v>0</v>
      </c>
      <c r="M145" s="22">
        <v>0</v>
      </c>
      <c r="N145" s="22">
        <v>0</v>
      </c>
      <c r="O145" s="22">
        <v>0</v>
      </c>
      <c r="P145" s="22">
        <v>0</v>
      </c>
      <c r="Q145" s="22">
        <v>0</v>
      </c>
      <c r="R145" s="22">
        <v>0</v>
      </c>
      <c r="S145" s="22">
        <v>0</v>
      </c>
      <c r="T145" s="22">
        <v>0</v>
      </c>
      <c r="U145" s="22">
        <v>0</v>
      </c>
      <c r="V145" s="22">
        <v>0</v>
      </c>
      <c r="W145" s="22">
        <v>0</v>
      </c>
      <c r="X145" s="22">
        <v>0</v>
      </c>
      <c r="Y145" s="22">
        <v>0</v>
      </c>
      <c r="Z145" s="22">
        <v>0</v>
      </c>
      <c r="AA145" s="22">
        <v>0</v>
      </c>
      <c r="AB145" s="22" t="s">
        <v>36</v>
      </c>
      <c r="AC145" s="22" t="s">
        <v>36</v>
      </c>
      <c r="AD145" s="22" t="s">
        <v>36</v>
      </c>
      <c r="AE145" s="22" t="s">
        <v>36</v>
      </c>
      <c r="AF145" s="22" t="s">
        <v>36</v>
      </c>
      <c r="AG145" s="22" t="s">
        <v>36</v>
      </c>
      <c r="AH145" s="22" t="s">
        <v>36</v>
      </c>
      <c r="AI145" s="22" t="s">
        <v>36</v>
      </c>
      <c r="AJ145" s="22" t="s">
        <v>36</v>
      </c>
      <c r="AK145" s="22" t="s">
        <v>36</v>
      </c>
      <c r="AL145" s="22" t="s">
        <v>36</v>
      </c>
      <c r="AM145" s="22" t="s">
        <v>36</v>
      </c>
      <c r="AN145" s="22" t="s">
        <v>36</v>
      </c>
      <c r="AO145" s="22" t="s">
        <v>36</v>
      </c>
      <c r="AP145" s="22" t="s">
        <v>36</v>
      </c>
    </row>
    <row r="146" spans="1:42" ht="11.25" hidden="1" customHeight="1" outlineLevel="1" x14ac:dyDescent="0.2">
      <c r="A146" s="15"/>
      <c r="B146" s="84"/>
      <c r="C146" s="35">
        <v>0</v>
      </c>
      <c r="D146" s="35">
        <v>0</v>
      </c>
      <c r="E146" s="35">
        <v>0</v>
      </c>
      <c r="F146" s="35">
        <v>0</v>
      </c>
      <c r="G146" s="77">
        <v>51</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0</v>
      </c>
      <c r="Y146" s="22">
        <v>0</v>
      </c>
      <c r="Z146" s="22">
        <v>0</v>
      </c>
      <c r="AA146" s="22">
        <v>0</v>
      </c>
      <c r="AB146" s="22" t="s">
        <v>36</v>
      </c>
      <c r="AC146" s="22" t="s">
        <v>36</v>
      </c>
      <c r="AD146" s="22" t="s">
        <v>36</v>
      </c>
      <c r="AE146" s="22" t="s">
        <v>36</v>
      </c>
      <c r="AF146" s="22" t="s">
        <v>36</v>
      </c>
      <c r="AG146" s="22" t="s">
        <v>36</v>
      </c>
      <c r="AH146" s="22" t="s">
        <v>36</v>
      </c>
      <c r="AI146" s="22" t="s">
        <v>36</v>
      </c>
      <c r="AJ146" s="22" t="s">
        <v>36</v>
      </c>
      <c r="AK146" s="22" t="s">
        <v>36</v>
      </c>
      <c r="AL146" s="22" t="s">
        <v>36</v>
      </c>
      <c r="AM146" s="22" t="s">
        <v>36</v>
      </c>
      <c r="AN146" s="22" t="s">
        <v>36</v>
      </c>
      <c r="AO146" s="22" t="s">
        <v>36</v>
      </c>
      <c r="AP146" s="22" t="s">
        <v>36</v>
      </c>
    </row>
    <row r="147" spans="1:42" ht="11.25" hidden="1" customHeight="1" outlineLevel="1" x14ac:dyDescent="0.2">
      <c r="A147" s="15"/>
      <c r="B147" s="84"/>
      <c r="C147" s="35">
        <v>0</v>
      </c>
      <c r="D147" s="35">
        <v>0</v>
      </c>
      <c r="E147" s="35">
        <v>0</v>
      </c>
      <c r="F147" s="35">
        <v>0</v>
      </c>
      <c r="G147" s="76">
        <v>52</v>
      </c>
      <c r="H147" s="22">
        <v>0</v>
      </c>
      <c r="I147" s="22">
        <v>0</v>
      </c>
      <c r="J147" s="22">
        <v>0</v>
      </c>
      <c r="K147" s="22">
        <v>0</v>
      </c>
      <c r="L147" s="22">
        <v>0</v>
      </c>
      <c r="M147" s="22">
        <v>0</v>
      </c>
      <c r="N147" s="22">
        <v>0</v>
      </c>
      <c r="O147" s="22">
        <v>0</v>
      </c>
      <c r="P147" s="22">
        <v>0</v>
      </c>
      <c r="Q147" s="22">
        <v>0</v>
      </c>
      <c r="R147" s="22">
        <v>0</v>
      </c>
      <c r="S147" s="22">
        <v>0</v>
      </c>
      <c r="T147" s="22">
        <v>0</v>
      </c>
      <c r="U147" s="22">
        <v>0</v>
      </c>
      <c r="V147" s="22">
        <v>0</v>
      </c>
      <c r="W147" s="22">
        <v>0</v>
      </c>
      <c r="X147" s="22">
        <v>0</v>
      </c>
      <c r="Y147" s="22">
        <v>0</v>
      </c>
      <c r="Z147" s="22">
        <v>0</v>
      </c>
      <c r="AA147" s="22">
        <v>0</v>
      </c>
      <c r="AB147" s="22" t="s">
        <v>36</v>
      </c>
      <c r="AC147" s="22" t="s">
        <v>36</v>
      </c>
      <c r="AD147" s="22" t="s">
        <v>36</v>
      </c>
      <c r="AE147" s="22" t="s">
        <v>36</v>
      </c>
      <c r="AF147" s="22" t="s">
        <v>36</v>
      </c>
      <c r="AG147" s="22" t="s">
        <v>36</v>
      </c>
      <c r="AH147" s="22" t="s">
        <v>36</v>
      </c>
      <c r="AI147" s="22" t="s">
        <v>36</v>
      </c>
      <c r="AJ147" s="22" t="s">
        <v>36</v>
      </c>
      <c r="AK147" s="22" t="s">
        <v>36</v>
      </c>
      <c r="AL147" s="22" t="s">
        <v>36</v>
      </c>
      <c r="AM147" s="22" t="s">
        <v>36</v>
      </c>
      <c r="AN147" s="22" t="s">
        <v>36</v>
      </c>
      <c r="AO147" s="22" t="s">
        <v>36</v>
      </c>
      <c r="AP147" s="22" t="s">
        <v>36</v>
      </c>
    </row>
    <row r="148" spans="1:42" ht="11.25" hidden="1" customHeight="1" outlineLevel="1" x14ac:dyDescent="0.2">
      <c r="A148" s="15"/>
      <c r="B148" s="84"/>
      <c r="C148" s="35">
        <v>0</v>
      </c>
      <c r="D148" s="35">
        <v>0</v>
      </c>
      <c r="E148" s="35">
        <v>0</v>
      </c>
      <c r="F148" s="35">
        <v>0</v>
      </c>
      <c r="G148" s="77">
        <v>53</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22">
        <v>0</v>
      </c>
      <c r="X148" s="22">
        <v>0</v>
      </c>
      <c r="Y148" s="22">
        <v>0</v>
      </c>
      <c r="Z148" s="22">
        <v>0</v>
      </c>
      <c r="AA148" s="22">
        <v>0</v>
      </c>
      <c r="AB148" s="22" t="s">
        <v>36</v>
      </c>
      <c r="AC148" s="22" t="s">
        <v>36</v>
      </c>
      <c r="AD148" s="22" t="s">
        <v>36</v>
      </c>
      <c r="AE148" s="22" t="s">
        <v>36</v>
      </c>
      <c r="AF148" s="22" t="s">
        <v>36</v>
      </c>
      <c r="AG148" s="22" t="s">
        <v>36</v>
      </c>
      <c r="AH148" s="22" t="s">
        <v>36</v>
      </c>
      <c r="AI148" s="22" t="s">
        <v>36</v>
      </c>
      <c r="AJ148" s="22" t="s">
        <v>36</v>
      </c>
      <c r="AK148" s="22" t="s">
        <v>36</v>
      </c>
      <c r="AL148" s="22" t="s">
        <v>36</v>
      </c>
      <c r="AM148" s="22" t="s">
        <v>36</v>
      </c>
      <c r="AN148" s="22" t="s">
        <v>36</v>
      </c>
      <c r="AO148" s="22" t="s">
        <v>36</v>
      </c>
      <c r="AP148" s="22" t="s">
        <v>36</v>
      </c>
    </row>
    <row r="149" spans="1:42" ht="11.25" hidden="1" customHeight="1" outlineLevel="1" x14ac:dyDescent="0.2">
      <c r="A149" s="15"/>
      <c r="B149" s="84"/>
      <c r="C149" s="35">
        <v>0</v>
      </c>
      <c r="D149" s="35">
        <v>0</v>
      </c>
      <c r="E149" s="35">
        <v>0</v>
      </c>
      <c r="F149" s="35">
        <v>0</v>
      </c>
      <c r="G149" s="77">
        <v>54</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22">
        <v>0</v>
      </c>
      <c r="X149" s="22">
        <v>0</v>
      </c>
      <c r="Y149" s="22">
        <v>0</v>
      </c>
      <c r="Z149" s="22">
        <v>0</v>
      </c>
      <c r="AA149" s="22">
        <v>0</v>
      </c>
      <c r="AB149" s="22" t="s">
        <v>36</v>
      </c>
      <c r="AC149" s="22" t="s">
        <v>36</v>
      </c>
      <c r="AD149" s="22" t="s">
        <v>36</v>
      </c>
      <c r="AE149" s="22" t="s">
        <v>36</v>
      </c>
      <c r="AF149" s="22" t="s">
        <v>36</v>
      </c>
      <c r="AG149" s="22" t="s">
        <v>36</v>
      </c>
      <c r="AH149" s="22" t="s">
        <v>36</v>
      </c>
      <c r="AI149" s="22" t="s">
        <v>36</v>
      </c>
      <c r="AJ149" s="22" t="s">
        <v>36</v>
      </c>
      <c r="AK149" s="22" t="s">
        <v>36</v>
      </c>
      <c r="AL149" s="22" t="s">
        <v>36</v>
      </c>
      <c r="AM149" s="22" t="s">
        <v>36</v>
      </c>
      <c r="AN149" s="22" t="s">
        <v>36</v>
      </c>
      <c r="AO149" s="22" t="s">
        <v>36</v>
      </c>
      <c r="AP149" s="22" t="s">
        <v>36</v>
      </c>
    </row>
    <row r="150" spans="1:42" ht="11.25" hidden="1" customHeight="1" outlineLevel="1" x14ac:dyDescent="0.2">
      <c r="A150" s="15"/>
      <c r="B150" s="84"/>
      <c r="C150" s="35">
        <v>0</v>
      </c>
      <c r="D150" s="35">
        <v>0</v>
      </c>
      <c r="E150" s="35">
        <v>0</v>
      </c>
      <c r="F150" s="35">
        <v>0</v>
      </c>
      <c r="G150" s="77">
        <v>55</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22">
        <v>0</v>
      </c>
      <c r="X150" s="22">
        <v>0</v>
      </c>
      <c r="Y150" s="22">
        <v>0</v>
      </c>
      <c r="Z150" s="22">
        <v>0</v>
      </c>
      <c r="AA150" s="22">
        <v>0</v>
      </c>
      <c r="AB150" s="22" t="s">
        <v>36</v>
      </c>
      <c r="AC150" s="22" t="s">
        <v>36</v>
      </c>
      <c r="AD150" s="22" t="s">
        <v>36</v>
      </c>
      <c r="AE150" s="22" t="s">
        <v>36</v>
      </c>
      <c r="AF150" s="22" t="s">
        <v>36</v>
      </c>
      <c r="AG150" s="22" t="s">
        <v>36</v>
      </c>
      <c r="AH150" s="22" t="s">
        <v>36</v>
      </c>
      <c r="AI150" s="22" t="s">
        <v>36</v>
      </c>
      <c r="AJ150" s="22" t="s">
        <v>36</v>
      </c>
      <c r="AK150" s="22" t="s">
        <v>36</v>
      </c>
      <c r="AL150" s="22" t="s">
        <v>36</v>
      </c>
      <c r="AM150" s="22" t="s">
        <v>36</v>
      </c>
      <c r="AN150" s="22" t="s">
        <v>36</v>
      </c>
      <c r="AO150" s="22" t="s">
        <v>36</v>
      </c>
      <c r="AP150" s="22" t="s">
        <v>36</v>
      </c>
    </row>
    <row r="151" spans="1:42" ht="11.25" hidden="1" customHeight="1" outlineLevel="1" x14ac:dyDescent="0.2">
      <c r="A151" s="15"/>
      <c r="B151" s="84"/>
      <c r="C151" s="35">
        <v>0</v>
      </c>
      <c r="D151" s="35">
        <v>0</v>
      </c>
      <c r="E151" s="35">
        <v>0</v>
      </c>
      <c r="F151" s="35">
        <v>0</v>
      </c>
      <c r="G151" s="76">
        <v>56</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22">
        <v>0</v>
      </c>
      <c r="X151" s="22">
        <v>0</v>
      </c>
      <c r="Y151" s="22">
        <v>0</v>
      </c>
      <c r="Z151" s="22">
        <v>0</v>
      </c>
      <c r="AA151" s="22">
        <v>0</v>
      </c>
      <c r="AB151" s="22" t="s">
        <v>36</v>
      </c>
      <c r="AC151" s="22" t="s">
        <v>36</v>
      </c>
      <c r="AD151" s="22" t="s">
        <v>36</v>
      </c>
      <c r="AE151" s="22" t="s">
        <v>36</v>
      </c>
      <c r="AF151" s="22" t="s">
        <v>36</v>
      </c>
      <c r="AG151" s="22" t="s">
        <v>36</v>
      </c>
      <c r="AH151" s="22" t="s">
        <v>36</v>
      </c>
      <c r="AI151" s="22" t="s">
        <v>36</v>
      </c>
      <c r="AJ151" s="22" t="s">
        <v>36</v>
      </c>
      <c r="AK151" s="22" t="s">
        <v>36</v>
      </c>
      <c r="AL151" s="22" t="s">
        <v>36</v>
      </c>
      <c r="AM151" s="22" t="s">
        <v>36</v>
      </c>
      <c r="AN151" s="22" t="s">
        <v>36</v>
      </c>
      <c r="AO151" s="22" t="s">
        <v>36</v>
      </c>
      <c r="AP151" s="22" t="s">
        <v>36</v>
      </c>
    </row>
    <row r="152" spans="1:42" ht="11.25" hidden="1" customHeight="1" outlineLevel="1" x14ac:dyDescent="0.2">
      <c r="A152" s="15"/>
      <c r="B152" s="84"/>
      <c r="C152" s="35">
        <v>0</v>
      </c>
      <c r="D152" s="35">
        <v>0</v>
      </c>
      <c r="E152" s="35">
        <v>0</v>
      </c>
      <c r="F152" s="35">
        <v>0</v>
      </c>
      <c r="G152" s="77">
        <v>57</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t="s">
        <v>36</v>
      </c>
      <c r="AC152" s="22" t="s">
        <v>36</v>
      </c>
      <c r="AD152" s="22" t="s">
        <v>36</v>
      </c>
      <c r="AE152" s="22" t="s">
        <v>36</v>
      </c>
      <c r="AF152" s="22" t="s">
        <v>36</v>
      </c>
      <c r="AG152" s="22" t="s">
        <v>36</v>
      </c>
      <c r="AH152" s="22" t="s">
        <v>36</v>
      </c>
      <c r="AI152" s="22" t="s">
        <v>36</v>
      </c>
      <c r="AJ152" s="22" t="s">
        <v>36</v>
      </c>
      <c r="AK152" s="22" t="s">
        <v>36</v>
      </c>
      <c r="AL152" s="22" t="s">
        <v>36</v>
      </c>
      <c r="AM152" s="22" t="s">
        <v>36</v>
      </c>
      <c r="AN152" s="22" t="s">
        <v>36</v>
      </c>
      <c r="AO152" s="22" t="s">
        <v>36</v>
      </c>
      <c r="AP152" s="22" t="s">
        <v>36</v>
      </c>
    </row>
    <row r="153" spans="1:42" ht="11.25" hidden="1" customHeight="1" outlineLevel="1" x14ac:dyDescent="0.2">
      <c r="A153" s="15"/>
      <c r="B153" s="84"/>
      <c r="C153" s="35">
        <v>0</v>
      </c>
      <c r="D153" s="35">
        <v>0</v>
      </c>
      <c r="E153" s="35">
        <v>0</v>
      </c>
      <c r="F153" s="35">
        <v>0</v>
      </c>
      <c r="G153" s="77">
        <v>58</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0</v>
      </c>
      <c r="X153" s="22">
        <v>0</v>
      </c>
      <c r="Y153" s="22">
        <v>0</v>
      </c>
      <c r="Z153" s="22">
        <v>0</v>
      </c>
      <c r="AA153" s="22">
        <v>0</v>
      </c>
      <c r="AB153" s="22" t="s">
        <v>36</v>
      </c>
      <c r="AC153" s="22" t="s">
        <v>36</v>
      </c>
      <c r="AD153" s="22" t="s">
        <v>36</v>
      </c>
      <c r="AE153" s="22" t="s">
        <v>36</v>
      </c>
      <c r="AF153" s="22" t="s">
        <v>36</v>
      </c>
      <c r="AG153" s="22" t="s">
        <v>36</v>
      </c>
      <c r="AH153" s="22" t="s">
        <v>36</v>
      </c>
      <c r="AI153" s="22" t="s">
        <v>36</v>
      </c>
      <c r="AJ153" s="22" t="s">
        <v>36</v>
      </c>
      <c r="AK153" s="22" t="s">
        <v>36</v>
      </c>
      <c r="AL153" s="22" t="s">
        <v>36</v>
      </c>
      <c r="AM153" s="22" t="s">
        <v>36</v>
      </c>
      <c r="AN153" s="22" t="s">
        <v>36</v>
      </c>
      <c r="AO153" s="22" t="s">
        <v>36</v>
      </c>
      <c r="AP153" s="22" t="s">
        <v>36</v>
      </c>
    </row>
    <row r="154" spans="1:42" ht="11.25" hidden="1" customHeight="1" outlineLevel="1" x14ac:dyDescent="0.2">
      <c r="A154" s="15"/>
      <c r="B154" s="84"/>
      <c r="C154" s="35">
        <v>0</v>
      </c>
      <c r="D154" s="35">
        <v>0</v>
      </c>
      <c r="E154" s="35">
        <v>0</v>
      </c>
      <c r="F154" s="35">
        <v>0</v>
      </c>
      <c r="G154" s="77">
        <v>59</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s="22">
        <v>0</v>
      </c>
      <c r="AB154" s="22" t="s">
        <v>36</v>
      </c>
      <c r="AC154" s="22" t="s">
        <v>36</v>
      </c>
      <c r="AD154" s="22" t="s">
        <v>36</v>
      </c>
      <c r="AE154" s="22" t="s">
        <v>36</v>
      </c>
      <c r="AF154" s="22" t="s">
        <v>36</v>
      </c>
      <c r="AG154" s="22" t="s">
        <v>36</v>
      </c>
      <c r="AH154" s="22" t="s">
        <v>36</v>
      </c>
      <c r="AI154" s="22" t="s">
        <v>36</v>
      </c>
      <c r="AJ154" s="22" t="s">
        <v>36</v>
      </c>
      <c r="AK154" s="22" t="s">
        <v>36</v>
      </c>
      <c r="AL154" s="22" t="s">
        <v>36</v>
      </c>
      <c r="AM154" s="22" t="s">
        <v>36</v>
      </c>
      <c r="AN154" s="22" t="s">
        <v>36</v>
      </c>
      <c r="AO154" s="22" t="s">
        <v>36</v>
      </c>
      <c r="AP154" s="22" t="s">
        <v>36</v>
      </c>
    </row>
    <row r="155" spans="1:42" ht="11.25" hidden="1" customHeight="1" outlineLevel="1" x14ac:dyDescent="0.2">
      <c r="A155" s="15"/>
      <c r="B155" s="84"/>
      <c r="C155" s="35">
        <v>0</v>
      </c>
      <c r="D155" s="35">
        <v>0</v>
      </c>
      <c r="E155" s="35">
        <v>0</v>
      </c>
      <c r="F155" s="35">
        <v>0</v>
      </c>
      <c r="G155" s="76">
        <v>60</v>
      </c>
      <c r="H155" s="22">
        <v>0</v>
      </c>
      <c r="I155" s="22">
        <v>0</v>
      </c>
      <c r="J155" s="22">
        <v>0</v>
      </c>
      <c r="K155" s="22">
        <v>0</v>
      </c>
      <c r="L155" s="22">
        <v>0</v>
      </c>
      <c r="M155" s="22">
        <v>0</v>
      </c>
      <c r="N155" s="22">
        <v>0</v>
      </c>
      <c r="O155" s="22">
        <v>0</v>
      </c>
      <c r="P155" s="22">
        <v>0</v>
      </c>
      <c r="Q155" s="22">
        <v>0</v>
      </c>
      <c r="R155" s="22">
        <v>0</v>
      </c>
      <c r="S155" s="22">
        <v>0</v>
      </c>
      <c r="T155" s="22">
        <v>0</v>
      </c>
      <c r="U155" s="22">
        <v>0</v>
      </c>
      <c r="V155" s="22">
        <v>0</v>
      </c>
      <c r="W155" s="22">
        <v>0</v>
      </c>
      <c r="X155" s="22">
        <v>0</v>
      </c>
      <c r="Y155" s="22">
        <v>0</v>
      </c>
      <c r="Z155" s="22">
        <v>0</v>
      </c>
      <c r="AA155" s="22">
        <v>0</v>
      </c>
      <c r="AB155" s="22" t="s">
        <v>36</v>
      </c>
      <c r="AC155" s="22" t="s">
        <v>36</v>
      </c>
      <c r="AD155" s="22" t="s">
        <v>36</v>
      </c>
      <c r="AE155" s="22" t="s">
        <v>36</v>
      </c>
      <c r="AF155" s="22" t="s">
        <v>36</v>
      </c>
      <c r="AG155" s="22" t="s">
        <v>36</v>
      </c>
      <c r="AH155" s="22" t="s">
        <v>36</v>
      </c>
      <c r="AI155" s="22" t="s">
        <v>36</v>
      </c>
      <c r="AJ155" s="22" t="s">
        <v>36</v>
      </c>
      <c r="AK155" s="22" t="s">
        <v>36</v>
      </c>
      <c r="AL155" s="22" t="s">
        <v>36</v>
      </c>
      <c r="AM155" s="22" t="s">
        <v>36</v>
      </c>
      <c r="AN155" s="22" t="s">
        <v>36</v>
      </c>
      <c r="AO155" s="22" t="s">
        <v>36</v>
      </c>
      <c r="AP155" s="22" t="s">
        <v>36</v>
      </c>
    </row>
    <row r="156" spans="1:42" ht="11.25" hidden="1" customHeight="1" outlineLevel="1" x14ac:dyDescent="0.2">
      <c r="A156" s="15"/>
      <c r="B156" s="84"/>
      <c r="C156" s="35">
        <v>0</v>
      </c>
      <c r="D156" s="35">
        <v>0</v>
      </c>
      <c r="E156" s="35">
        <v>0</v>
      </c>
      <c r="F156" s="35">
        <v>0</v>
      </c>
      <c r="G156" s="77">
        <v>61</v>
      </c>
      <c r="H156" s="22">
        <v>0</v>
      </c>
      <c r="I156" s="22">
        <v>0</v>
      </c>
      <c r="J156" s="22">
        <v>0</v>
      </c>
      <c r="K156" s="22">
        <v>0</v>
      </c>
      <c r="L156" s="22">
        <v>0</v>
      </c>
      <c r="M156" s="22">
        <v>0</v>
      </c>
      <c r="N156" s="22">
        <v>0</v>
      </c>
      <c r="O156" s="22">
        <v>0</v>
      </c>
      <c r="P156" s="22">
        <v>0</v>
      </c>
      <c r="Q156" s="22">
        <v>0</v>
      </c>
      <c r="R156" s="22">
        <v>0</v>
      </c>
      <c r="S156" s="22">
        <v>0</v>
      </c>
      <c r="T156" s="22">
        <v>0</v>
      </c>
      <c r="U156" s="22">
        <v>0</v>
      </c>
      <c r="V156" s="22">
        <v>0</v>
      </c>
      <c r="W156" s="22">
        <v>0</v>
      </c>
      <c r="X156" s="22">
        <v>0</v>
      </c>
      <c r="Y156" s="22">
        <v>0</v>
      </c>
      <c r="Z156" s="22">
        <v>0</v>
      </c>
      <c r="AA156" s="22">
        <v>0</v>
      </c>
      <c r="AB156" s="22" t="s">
        <v>36</v>
      </c>
      <c r="AC156" s="22" t="s">
        <v>36</v>
      </c>
      <c r="AD156" s="22" t="s">
        <v>36</v>
      </c>
      <c r="AE156" s="22" t="s">
        <v>36</v>
      </c>
      <c r="AF156" s="22" t="s">
        <v>36</v>
      </c>
      <c r="AG156" s="22" t="s">
        <v>36</v>
      </c>
      <c r="AH156" s="22" t="s">
        <v>36</v>
      </c>
      <c r="AI156" s="22" t="s">
        <v>36</v>
      </c>
      <c r="AJ156" s="22" t="s">
        <v>36</v>
      </c>
      <c r="AK156" s="22" t="s">
        <v>36</v>
      </c>
      <c r="AL156" s="22" t="s">
        <v>36</v>
      </c>
      <c r="AM156" s="22" t="s">
        <v>36</v>
      </c>
      <c r="AN156" s="22" t="s">
        <v>36</v>
      </c>
      <c r="AO156" s="22" t="s">
        <v>36</v>
      </c>
      <c r="AP156" s="22" t="s">
        <v>36</v>
      </c>
    </row>
    <row r="157" spans="1:42" ht="11.25" hidden="1" customHeight="1" outlineLevel="1" x14ac:dyDescent="0.2">
      <c r="A157" s="15"/>
      <c r="B157" s="84"/>
      <c r="C157" s="35">
        <v>0</v>
      </c>
      <c r="D157" s="35">
        <v>0</v>
      </c>
      <c r="E157" s="35">
        <v>0</v>
      </c>
      <c r="F157" s="35">
        <v>0</v>
      </c>
      <c r="G157" s="77">
        <v>62</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0</v>
      </c>
      <c r="Z157" s="22">
        <v>0</v>
      </c>
      <c r="AA157" s="22">
        <v>0</v>
      </c>
      <c r="AB157" s="22" t="s">
        <v>36</v>
      </c>
      <c r="AC157" s="22" t="s">
        <v>36</v>
      </c>
      <c r="AD157" s="22" t="s">
        <v>36</v>
      </c>
      <c r="AE157" s="22" t="s">
        <v>36</v>
      </c>
      <c r="AF157" s="22" t="s">
        <v>36</v>
      </c>
      <c r="AG157" s="22" t="s">
        <v>36</v>
      </c>
      <c r="AH157" s="22" t="s">
        <v>36</v>
      </c>
      <c r="AI157" s="22" t="s">
        <v>36</v>
      </c>
      <c r="AJ157" s="22" t="s">
        <v>36</v>
      </c>
      <c r="AK157" s="22" t="s">
        <v>36</v>
      </c>
      <c r="AL157" s="22" t="s">
        <v>36</v>
      </c>
      <c r="AM157" s="22" t="s">
        <v>36</v>
      </c>
      <c r="AN157" s="22" t="s">
        <v>36</v>
      </c>
      <c r="AO157" s="22" t="s">
        <v>36</v>
      </c>
      <c r="AP157" s="22" t="s">
        <v>36</v>
      </c>
    </row>
    <row r="158" spans="1:42" ht="11.25" hidden="1" customHeight="1" outlineLevel="1" x14ac:dyDescent="0.2">
      <c r="A158" s="15"/>
      <c r="B158" s="84"/>
      <c r="C158" s="35">
        <v>0</v>
      </c>
      <c r="D158" s="35">
        <v>0</v>
      </c>
      <c r="E158" s="35">
        <v>0</v>
      </c>
      <c r="F158" s="35">
        <v>0</v>
      </c>
      <c r="G158" s="77">
        <v>63</v>
      </c>
      <c r="H158" s="22">
        <v>0</v>
      </c>
      <c r="I158" s="22">
        <v>0</v>
      </c>
      <c r="J158" s="22">
        <v>0</v>
      </c>
      <c r="K158" s="22">
        <v>0</v>
      </c>
      <c r="L158" s="22">
        <v>0</v>
      </c>
      <c r="M158" s="22">
        <v>0</v>
      </c>
      <c r="N158" s="22">
        <v>0</v>
      </c>
      <c r="O158" s="22">
        <v>0</v>
      </c>
      <c r="P158" s="22">
        <v>0</v>
      </c>
      <c r="Q158" s="22">
        <v>0</v>
      </c>
      <c r="R158" s="22">
        <v>0</v>
      </c>
      <c r="S158" s="22">
        <v>0</v>
      </c>
      <c r="T158" s="22">
        <v>0</v>
      </c>
      <c r="U158" s="22">
        <v>0</v>
      </c>
      <c r="V158" s="22">
        <v>0</v>
      </c>
      <c r="W158" s="22">
        <v>0</v>
      </c>
      <c r="X158" s="22">
        <v>0</v>
      </c>
      <c r="Y158" s="22">
        <v>0</v>
      </c>
      <c r="Z158" s="22">
        <v>0</v>
      </c>
      <c r="AA158" s="22">
        <v>0</v>
      </c>
      <c r="AB158" s="22" t="s">
        <v>36</v>
      </c>
      <c r="AC158" s="22" t="s">
        <v>36</v>
      </c>
      <c r="AD158" s="22" t="s">
        <v>36</v>
      </c>
      <c r="AE158" s="22" t="s">
        <v>36</v>
      </c>
      <c r="AF158" s="22" t="s">
        <v>36</v>
      </c>
      <c r="AG158" s="22" t="s">
        <v>36</v>
      </c>
      <c r="AH158" s="22" t="s">
        <v>36</v>
      </c>
      <c r="AI158" s="22" t="s">
        <v>36</v>
      </c>
      <c r="AJ158" s="22" t="s">
        <v>36</v>
      </c>
      <c r="AK158" s="22" t="s">
        <v>36</v>
      </c>
      <c r="AL158" s="22" t="s">
        <v>36</v>
      </c>
      <c r="AM158" s="22" t="s">
        <v>36</v>
      </c>
      <c r="AN158" s="22" t="s">
        <v>36</v>
      </c>
      <c r="AO158" s="22" t="s">
        <v>36</v>
      </c>
      <c r="AP158" s="22" t="s">
        <v>36</v>
      </c>
    </row>
    <row r="159" spans="1:42" ht="11.25" hidden="1" customHeight="1" outlineLevel="1" x14ac:dyDescent="0.2">
      <c r="A159" s="15"/>
      <c r="B159" s="84"/>
      <c r="C159" s="35">
        <v>0</v>
      </c>
      <c r="D159" s="35">
        <v>0</v>
      </c>
      <c r="E159" s="35">
        <v>0</v>
      </c>
      <c r="F159" s="35">
        <v>0</v>
      </c>
      <c r="G159" s="76">
        <v>64</v>
      </c>
      <c r="H159" s="22">
        <v>0</v>
      </c>
      <c r="I159" s="22">
        <v>0</v>
      </c>
      <c r="J159" s="22">
        <v>0</v>
      </c>
      <c r="K159" s="22">
        <v>0</v>
      </c>
      <c r="L159" s="22">
        <v>0</v>
      </c>
      <c r="M159" s="22">
        <v>0</v>
      </c>
      <c r="N159" s="22">
        <v>0</v>
      </c>
      <c r="O159" s="22">
        <v>0</v>
      </c>
      <c r="P159" s="22">
        <v>0</v>
      </c>
      <c r="Q159" s="22">
        <v>0</v>
      </c>
      <c r="R159" s="22">
        <v>0</v>
      </c>
      <c r="S159" s="22">
        <v>0</v>
      </c>
      <c r="T159" s="22">
        <v>0</v>
      </c>
      <c r="U159" s="22">
        <v>0</v>
      </c>
      <c r="V159" s="22">
        <v>0</v>
      </c>
      <c r="W159" s="22">
        <v>0</v>
      </c>
      <c r="X159" s="22">
        <v>0</v>
      </c>
      <c r="Y159" s="22">
        <v>0</v>
      </c>
      <c r="Z159" s="22">
        <v>0</v>
      </c>
      <c r="AA159" s="22">
        <v>0</v>
      </c>
      <c r="AB159" s="22" t="s">
        <v>36</v>
      </c>
      <c r="AC159" s="22" t="s">
        <v>36</v>
      </c>
      <c r="AD159" s="22" t="s">
        <v>36</v>
      </c>
      <c r="AE159" s="22" t="s">
        <v>36</v>
      </c>
      <c r="AF159" s="22" t="s">
        <v>36</v>
      </c>
      <c r="AG159" s="22" t="s">
        <v>36</v>
      </c>
      <c r="AH159" s="22" t="s">
        <v>36</v>
      </c>
      <c r="AI159" s="22" t="s">
        <v>36</v>
      </c>
      <c r="AJ159" s="22" t="s">
        <v>36</v>
      </c>
      <c r="AK159" s="22" t="s">
        <v>36</v>
      </c>
      <c r="AL159" s="22" t="s">
        <v>36</v>
      </c>
      <c r="AM159" s="22" t="s">
        <v>36</v>
      </c>
      <c r="AN159" s="22" t="s">
        <v>36</v>
      </c>
      <c r="AO159" s="22" t="s">
        <v>36</v>
      </c>
      <c r="AP159" s="22" t="s">
        <v>36</v>
      </c>
    </row>
    <row r="160" spans="1:42" hidden="1" outlineLevel="1" x14ac:dyDescent="0.2">
      <c r="A160" s="15"/>
      <c r="B160" s="84"/>
      <c r="C160" s="35">
        <v>0</v>
      </c>
      <c r="D160" s="35">
        <v>0</v>
      </c>
      <c r="E160" s="35">
        <v>0</v>
      </c>
      <c r="F160" s="35">
        <v>0</v>
      </c>
      <c r="G160" s="77">
        <v>65</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v>0</v>
      </c>
      <c r="Z160" s="22">
        <v>0</v>
      </c>
      <c r="AA160" s="22">
        <v>0</v>
      </c>
      <c r="AB160" s="22" t="s">
        <v>36</v>
      </c>
      <c r="AC160" s="22" t="s">
        <v>36</v>
      </c>
      <c r="AD160" s="22" t="s">
        <v>36</v>
      </c>
      <c r="AE160" s="22" t="s">
        <v>36</v>
      </c>
      <c r="AF160" s="22" t="s">
        <v>36</v>
      </c>
      <c r="AG160" s="22" t="s">
        <v>36</v>
      </c>
      <c r="AH160" s="22" t="s">
        <v>36</v>
      </c>
      <c r="AI160" s="22" t="s">
        <v>36</v>
      </c>
      <c r="AJ160" s="22" t="s">
        <v>36</v>
      </c>
      <c r="AK160" s="22" t="s">
        <v>36</v>
      </c>
      <c r="AL160" s="22" t="s">
        <v>36</v>
      </c>
      <c r="AM160" s="22" t="s">
        <v>36</v>
      </c>
      <c r="AN160" s="22" t="s">
        <v>36</v>
      </c>
      <c r="AO160" s="22" t="s">
        <v>36</v>
      </c>
      <c r="AP160" s="22" t="s">
        <v>36</v>
      </c>
    </row>
    <row r="161" spans="1:43" hidden="1" outlineLevel="1" x14ac:dyDescent="0.2">
      <c r="A161" s="15"/>
      <c r="B161" s="84"/>
      <c r="C161" s="35">
        <v>0</v>
      </c>
      <c r="D161" s="35">
        <v>0</v>
      </c>
      <c r="E161" s="35">
        <v>0</v>
      </c>
      <c r="F161" s="35">
        <v>0</v>
      </c>
      <c r="G161" s="77">
        <v>66</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0</v>
      </c>
      <c r="Y161" s="22">
        <v>0</v>
      </c>
      <c r="Z161" s="22">
        <v>0</v>
      </c>
      <c r="AA161" s="22">
        <v>0</v>
      </c>
      <c r="AB161" s="22" t="s">
        <v>36</v>
      </c>
      <c r="AC161" s="22" t="s">
        <v>36</v>
      </c>
      <c r="AD161" s="22" t="s">
        <v>36</v>
      </c>
      <c r="AE161" s="22" t="s">
        <v>36</v>
      </c>
      <c r="AF161" s="22" t="s">
        <v>36</v>
      </c>
      <c r="AG161" s="22" t="s">
        <v>36</v>
      </c>
      <c r="AH161" s="22" t="s">
        <v>36</v>
      </c>
      <c r="AI161" s="22" t="s">
        <v>36</v>
      </c>
      <c r="AJ161" s="22" t="s">
        <v>36</v>
      </c>
      <c r="AK161" s="22" t="s">
        <v>36</v>
      </c>
      <c r="AL161" s="22" t="s">
        <v>36</v>
      </c>
      <c r="AM161" s="22" t="s">
        <v>36</v>
      </c>
      <c r="AN161" s="22" t="s">
        <v>36</v>
      </c>
      <c r="AO161" s="22" t="s">
        <v>36</v>
      </c>
      <c r="AP161" s="22" t="s">
        <v>36</v>
      </c>
    </row>
    <row r="162" spans="1:43" hidden="1" outlineLevel="1" x14ac:dyDescent="0.2">
      <c r="A162" s="15"/>
      <c r="B162" s="84"/>
      <c r="C162" s="35">
        <v>0</v>
      </c>
      <c r="D162" s="35">
        <v>0</v>
      </c>
      <c r="E162" s="35">
        <v>0</v>
      </c>
      <c r="F162" s="35">
        <v>0</v>
      </c>
      <c r="G162" s="77">
        <v>67</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0</v>
      </c>
      <c r="Z162" s="22">
        <v>0</v>
      </c>
      <c r="AA162" s="22">
        <v>0</v>
      </c>
      <c r="AB162" s="22" t="s">
        <v>36</v>
      </c>
      <c r="AC162" s="22" t="s">
        <v>36</v>
      </c>
      <c r="AD162" s="22" t="s">
        <v>36</v>
      </c>
      <c r="AE162" s="22" t="s">
        <v>36</v>
      </c>
      <c r="AF162" s="22" t="s">
        <v>36</v>
      </c>
      <c r="AG162" s="22" t="s">
        <v>36</v>
      </c>
      <c r="AH162" s="22" t="s">
        <v>36</v>
      </c>
      <c r="AI162" s="22" t="s">
        <v>36</v>
      </c>
      <c r="AJ162" s="22" t="s">
        <v>36</v>
      </c>
      <c r="AK162" s="22" t="s">
        <v>36</v>
      </c>
      <c r="AL162" s="22" t="s">
        <v>36</v>
      </c>
      <c r="AM162" s="22" t="s">
        <v>36</v>
      </c>
      <c r="AN162" s="22" t="s">
        <v>36</v>
      </c>
      <c r="AO162" s="22" t="s">
        <v>36</v>
      </c>
      <c r="AP162" s="22" t="s">
        <v>36</v>
      </c>
    </row>
    <row r="163" spans="1:43" hidden="1" outlineLevel="1" x14ac:dyDescent="0.2">
      <c r="A163" s="15"/>
      <c r="B163" s="84"/>
      <c r="C163" s="35">
        <v>0</v>
      </c>
      <c r="D163" s="35">
        <v>0</v>
      </c>
      <c r="E163" s="35">
        <v>0</v>
      </c>
      <c r="F163" s="35">
        <v>0</v>
      </c>
      <c r="G163" s="76">
        <v>68</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0</v>
      </c>
      <c r="Z163" s="22">
        <v>0</v>
      </c>
      <c r="AA163" s="22">
        <v>0</v>
      </c>
      <c r="AB163" s="22" t="s">
        <v>36</v>
      </c>
      <c r="AC163" s="22" t="s">
        <v>36</v>
      </c>
      <c r="AD163" s="22" t="s">
        <v>36</v>
      </c>
      <c r="AE163" s="22" t="s">
        <v>36</v>
      </c>
      <c r="AF163" s="22" t="s">
        <v>36</v>
      </c>
      <c r="AG163" s="22" t="s">
        <v>36</v>
      </c>
      <c r="AH163" s="22" t="s">
        <v>36</v>
      </c>
      <c r="AI163" s="22" t="s">
        <v>36</v>
      </c>
      <c r="AJ163" s="22" t="s">
        <v>36</v>
      </c>
      <c r="AK163" s="22" t="s">
        <v>36</v>
      </c>
      <c r="AL163" s="22" t="s">
        <v>36</v>
      </c>
      <c r="AM163" s="22" t="s">
        <v>36</v>
      </c>
      <c r="AN163" s="22" t="s">
        <v>36</v>
      </c>
      <c r="AO163" s="22" t="s">
        <v>36</v>
      </c>
      <c r="AP163" s="22" t="s">
        <v>36</v>
      </c>
    </row>
    <row r="164" spans="1:43" hidden="1" outlineLevel="1" x14ac:dyDescent="0.2">
      <c r="A164" s="15"/>
      <c r="B164" s="84"/>
      <c r="C164" s="35">
        <v>0</v>
      </c>
      <c r="D164" s="35">
        <v>0</v>
      </c>
      <c r="E164" s="35">
        <v>0</v>
      </c>
      <c r="F164" s="35">
        <v>0</v>
      </c>
      <c r="G164" s="77">
        <v>69</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t="s">
        <v>36</v>
      </c>
      <c r="AC164" s="22" t="s">
        <v>36</v>
      </c>
      <c r="AD164" s="22" t="s">
        <v>36</v>
      </c>
      <c r="AE164" s="22" t="s">
        <v>36</v>
      </c>
      <c r="AF164" s="22" t="s">
        <v>36</v>
      </c>
      <c r="AG164" s="22" t="s">
        <v>36</v>
      </c>
      <c r="AH164" s="22" t="s">
        <v>36</v>
      </c>
      <c r="AI164" s="22" t="s">
        <v>36</v>
      </c>
      <c r="AJ164" s="22" t="s">
        <v>36</v>
      </c>
      <c r="AK164" s="22" t="s">
        <v>36</v>
      </c>
      <c r="AL164" s="22" t="s">
        <v>36</v>
      </c>
      <c r="AM164" s="22" t="s">
        <v>36</v>
      </c>
      <c r="AN164" s="22" t="s">
        <v>36</v>
      </c>
      <c r="AO164" s="22" t="s">
        <v>36</v>
      </c>
      <c r="AP164" s="22" t="s">
        <v>36</v>
      </c>
    </row>
    <row r="165" spans="1:43" hidden="1" outlineLevel="1" x14ac:dyDescent="0.2">
      <c r="A165" s="15"/>
      <c r="B165" s="84"/>
      <c r="C165" s="35">
        <v>0</v>
      </c>
      <c r="D165" s="35">
        <v>0</v>
      </c>
      <c r="E165" s="35">
        <v>0</v>
      </c>
      <c r="F165" s="35">
        <v>0</v>
      </c>
      <c r="G165" s="77">
        <v>70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v>0</v>
      </c>
      <c r="Z165" s="22">
        <v>0</v>
      </c>
      <c r="AA165" s="22">
        <v>0</v>
      </c>
      <c r="AB165" s="22" t="s">
        <v>36</v>
      </c>
      <c r="AC165" s="22" t="s">
        <v>36</v>
      </c>
      <c r="AD165" s="22" t="s">
        <v>36</v>
      </c>
      <c r="AE165" s="22" t="s">
        <v>36</v>
      </c>
      <c r="AF165" s="22" t="s">
        <v>36</v>
      </c>
      <c r="AG165" s="22" t="s">
        <v>36</v>
      </c>
      <c r="AH165" s="22" t="s">
        <v>36</v>
      </c>
      <c r="AI165" s="22" t="s">
        <v>36</v>
      </c>
      <c r="AJ165" s="22" t="s">
        <v>36</v>
      </c>
      <c r="AK165" s="22" t="s">
        <v>36</v>
      </c>
      <c r="AL165" s="22" t="s">
        <v>36</v>
      </c>
      <c r="AM165" s="22" t="s">
        <v>36</v>
      </c>
      <c r="AN165" s="22" t="s">
        <v>36</v>
      </c>
      <c r="AO165" s="22" t="s">
        <v>36</v>
      </c>
      <c r="AP165" s="22" t="s">
        <v>36</v>
      </c>
    </row>
    <row r="166" spans="1:43" hidden="1" outlineLevel="1" x14ac:dyDescent="0.2">
      <c r="A166" s="15"/>
      <c r="B166" s="84"/>
      <c r="C166" s="35">
        <v>0</v>
      </c>
      <c r="D166" s="35">
        <v>0</v>
      </c>
      <c r="E166" s="35">
        <v>0</v>
      </c>
      <c r="F166" s="35">
        <v>0</v>
      </c>
      <c r="G166" s="77">
        <v>71</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v>0</v>
      </c>
      <c r="Z166" s="22">
        <v>0</v>
      </c>
      <c r="AA166" s="22">
        <v>0</v>
      </c>
      <c r="AB166" s="22" t="s">
        <v>36</v>
      </c>
      <c r="AC166" s="22" t="s">
        <v>36</v>
      </c>
      <c r="AD166" s="22" t="s">
        <v>36</v>
      </c>
      <c r="AE166" s="22" t="s">
        <v>36</v>
      </c>
      <c r="AF166" s="22" t="s">
        <v>36</v>
      </c>
      <c r="AG166" s="22" t="s">
        <v>36</v>
      </c>
      <c r="AH166" s="22" t="s">
        <v>36</v>
      </c>
      <c r="AI166" s="22" t="s">
        <v>36</v>
      </c>
      <c r="AJ166" s="22" t="s">
        <v>36</v>
      </c>
      <c r="AK166" s="22" t="s">
        <v>36</v>
      </c>
      <c r="AL166" s="22" t="s">
        <v>36</v>
      </c>
      <c r="AM166" s="22" t="s">
        <v>36</v>
      </c>
      <c r="AN166" s="22" t="s">
        <v>36</v>
      </c>
      <c r="AO166" s="22" t="s">
        <v>36</v>
      </c>
      <c r="AP166" s="22" t="s">
        <v>36</v>
      </c>
    </row>
    <row r="167" spans="1:43" hidden="1" outlineLevel="1" x14ac:dyDescent="0.2">
      <c r="A167" s="15"/>
      <c r="B167" s="84"/>
      <c r="C167" s="35">
        <v>0</v>
      </c>
      <c r="D167" s="35">
        <v>0</v>
      </c>
      <c r="E167" s="35">
        <v>0</v>
      </c>
      <c r="F167" s="35">
        <v>0</v>
      </c>
      <c r="G167" s="76">
        <v>72</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v>0</v>
      </c>
      <c r="Z167" s="22">
        <v>0</v>
      </c>
      <c r="AA167" s="22">
        <v>0</v>
      </c>
      <c r="AB167" s="22" t="s">
        <v>36</v>
      </c>
      <c r="AC167" s="22" t="s">
        <v>36</v>
      </c>
      <c r="AD167" s="22" t="s">
        <v>36</v>
      </c>
      <c r="AE167" s="22" t="s">
        <v>36</v>
      </c>
      <c r="AF167" s="22" t="s">
        <v>36</v>
      </c>
      <c r="AG167" s="22" t="s">
        <v>36</v>
      </c>
      <c r="AH167" s="22" t="s">
        <v>36</v>
      </c>
      <c r="AI167" s="22" t="s">
        <v>36</v>
      </c>
      <c r="AJ167" s="22" t="s">
        <v>36</v>
      </c>
      <c r="AK167" s="22" t="s">
        <v>36</v>
      </c>
      <c r="AL167" s="22" t="s">
        <v>36</v>
      </c>
      <c r="AM167" s="22" t="s">
        <v>36</v>
      </c>
      <c r="AN167" s="22" t="s">
        <v>36</v>
      </c>
      <c r="AO167" s="22" t="s">
        <v>36</v>
      </c>
      <c r="AP167" s="22" t="s">
        <v>36</v>
      </c>
    </row>
    <row r="168" spans="1:43" hidden="1" outlineLevel="1" x14ac:dyDescent="0.2">
      <c r="A168" s="15"/>
      <c r="B168" s="84"/>
      <c r="C168" s="35">
        <v>0</v>
      </c>
      <c r="D168" s="35">
        <v>0</v>
      </c>
      <c r="E168" s="35">
        <v>0</v>
      </c>
      <c r="F168" s="35">
        <v>0</v>
      </c>
      <c r="G168" s="77">
        <v>73</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v>0</v>
      </c>
      <c r="Z168" s="22">
        <v>0</v>
      </c>
      <c r="AA168" s="22">
        <v>0</v>
      </c>
      <c r="AB168" s="22" t="s">
        <v>36</v>
      </c>
      <c r="AC168" s="22" t="s">
        <v>36</v>
      </c>
      <c r="AD168" s="22" t="s">
        <v>36</v>
      </c>
      <c r="AE168" s="22" t="s">
        <v>36</v>
      </c>
      <c r="AF168" s="22" t="s">
        <v>36</v>
      </c>
      <c r="AG168" s="22" t="s">
        <v>36</v>
      </c>
      <c r="AH168" s="22" t="s">
        <v>36</v>
      </c>
      <c r="AI168" s="22" t="s">
        <v>36</v>
      </c>
      <c r="AJ168" s="22" t="s">
        <v>36</v>
      </c>
      <c r="AK168" s="22" t="s">
        <v>36</v>
      </c>
      <c r="AL168" s="22" t="s">
        <v>36</v>
      </c>
      <c r="AM168" s="22" t="s">
        <v>36</v>
      </c>
      <c r="AN168" s="22" t="s">
        <v>36</v>
      </c>
      <c r="AO168" s="22" t="s">
        <v>36</v>
      </c>
      <c r="AP168" s="22" t="s">
        <v>36</v>
      </c>
    </row>
    <row r="169" spans="1:43" hidden="1" outlineLevel="1" x14ac:dyDescent="0.2">
      <c r="A169" s="15"/>
      <c r="B169" s="84"/>
      <c r="C169" s="35">
        <v>0</v>
      </c>
      <c r="D169" s="35">
        <v>0</v>
      </c>
      <c r="E169" s="35">
        <v>0</v>
      </c>
      <c r="F169" s="35">
        <v>0</v>
      </c>
      <c r="G169" s="77">
        <v>74</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v>0</v>
      </c>
      <c r="Z169" s="22">
        <v>0</v>
      </c>
      <c r="AA169" s="22">
        <v>0</v>
      </c>
      <c r="AB169" s="22" t="s">
        <v>36</v>
      </c>
      <c r="AC169" s="22" t="s">
        <v>36</v>
      </c>
      <c r="AD169" s="22" t="s">
        <v>36</v>
      </c>
      <c r="AE169" s="22" t="s">
        <v>36</v>
      </c>
      <c r="AF169" s="22" t="s">
        <v>36</v>
      </c>
      <c r="AG169" s="22" t="s">
        <v>36</v>
      </c>
      <c r="AH169" s="22" t="s">
        <v>36</v>
      </c>
      <c r="AI169" s="22" t="s">
        <v>36</v>
      </c>
      <c r="AJ169" s="22" t="s">
        <v>36</v>
      </c>
      <c r="AK169" s="22" t="s">
        <v>36</v>
      </c>
      <c r="AL169" s="22" t="s">
        <v>36</v>
      </c>
      <c r="AM169" s="22" t="s">
        <v>36</v>
      </c>
      <c r="AN169" s="22" t="s">
        <v>36</v>
      </c>
      <c r="AO169" s="22" t="s">
        <v>36</v>
      </c>
      <c r="AP169" s="22" t="s">
        <v>36</v>
      </c>
    </row>
    <row r="170" spans="1:43" collapsed="1" x14ac:dyDescent="0.2">
      <c r="A170" s="15"/>
      <c r="B170" s="84"/>
      <c r="C170" s="82"/>
      <c r="D170" s="82"/>
      <c r="E170" s="82"/>
      <c r="F170" s="82"/>
      <c r="G170" s="25"/>
      <c r="H170" s="79"/>
      <c r="I170" s="79"/>
      <c r="J170" s="80"/>
      <c r="K170" s="79"/>
      <c r="L170" s="79"/>
      <c r="M170" s="80"/>
      <c r="N170" s="79"/>
      <c r="O170" s="79"/>
      <c r="P170" s="80"/>
      <c r="Q170" s="79"/>
      <c r="R170" s="79"/>
      <c r="S170" s="80"/>
      <c r="T170" s="79"/>
      <c r="U170" s="79"/>
      <c r="V170" s="80"/>
      <c r="W170" s="79"/>
      <c r="X170" s="79"/>
      <c r="Y170" s="80"/>
      <c r="Z170" s="79"/>
      <c r="AA170" s="79"/>
      <c r="AB170" s="79"/>
      <c r="AC170" s="79"/>
      <c r="AD170" s="79"/>
      <c r="AE170" s="79"/>
      <c r="AF170" s="79"/>
      <c r="AG170" s="79"/>
      <c r="AH170" s="79"/>
      <c r="AI170" s="79"/>
      <c r="AJ170" s="79"/>
      <c r="AK170" s="79"/>
      <c r="AL170" s="79"/>
      <c r="AM170" s="79"/>
      <c r="AN170" s="79"/>
      <c r="AO170" s="79"/>
      <c r="AP170" s="79"/>
    </row>
    <row r="171" spans="1:43" x14ac:dyDescent="0.2">
      <c r="A171" s="11"/>
      <c r="B171" s="134" t="str">
        <f>"CitiPower "&amp;LEFT($L$3,7)&amp;" network prices"</f>
        <v>CitiPower 2026–27 network prices</v>
      </c>
      <c r="C171" s="134"/>
      <c r="D171" s="105" t="s">
        <v>20</v>
      </c>
      <c r="E171" s="105" t="s">
        <v>36</v>
      </c>
      <c r="F171" s="105" t="s">
        <v>36</v>
      </c>
      <c r="G171" s="66" t="s">
        <v>30</v>
      </c>
      <c r="H171" s="78"/>
      <c r="I171" s="78"/>
      <c r="J171" s="78"/>
      <c r="K171" s="78"/>
      <c r="L171" s="78"/>
      <c r="M171" s="78"/>
      <c r="N171" s="78"/>
      <c r="O171" s="78"/>
      <c r="P171" s="78"/>
      <c r="Q171" s="78"/>
      <c r="R171" s="78"/>
      <c r="S171" s="78"/>
      <c r="T171" s="78"/>
      <c r="U171" s="78"/>
      <c r="V171" s="78"/>
      <c r="W171" s="78">
        <v>0</v>
      </c>
      <c r="X171" s="78">
        <v>0</v>
      </c>
      <c r="Y171" s="78">
        <v>0</v>
      </c>
      <c r="Z171" s="78">
        <v>0</v>
      </c>
      <c r="AA171" s="78">
        <v>0</v>
      </c>
      <c r="AB171" s="78"/>
      <c r="AC171" s="78"/>
      <c r="AD171" s="78"/>
      <c r="AE171" s="78"/>
      <c r="AF171" s="78"/>
      <c r="AG171" s="78"/>
      <c r="AH171" s="78"/>
      <c r="AI171" s="78"/>
      <c r="AJ171" s="78"/>
      <c r="AK171" s="78"/>
      <c r="AL171" s="78"/>
      <c r="AM171" s="78"/>
      <c r="AN171" s="78"/>
      <c r="AO171" s="78"/>
      <c r="AP171" s="78"/>
      <c r="AQ171" s="78"/>
    </row>
    <row r="172" spans="1:43" hidden="1" outlineLevel="1" x14ac:dyDescent="0.2">
      <c r="A172" s="15"/>
      <c r="B172" s="15"/>
      <c r="C172" s="81"/>
      <c r="D172" s="81"/>
      <c r="E172" s="81"/>
      <c r="F172" s="81"/>
      <c r="G172" s="17"/>
      <c r="H172" s="20"/>
      <c r="I172" s="20"/>
      <c r="J172" s="20"/>
      <c r="K172" s="20"/>
      <c r="L172" s="20"/>
      <c r="M172" s="20"/>
      <c r="N172" s="20"/>
      <c r="O172" s="20"/>
      <c r="P172" s="20"/>
      <c r="Q172" s="20"/>
      <c r="R172" s="20"/>
      <c r="S172" s="20"/>
      <c r="T172" s="20"/>
      <c r="U172" s="20"/>
      <c r="V172" s="20"/>
      <c r="W172" s="20" t="s">
        <v>36</v>
      </c>
      <c r="X172" s="20" t="s">
        <v>36</v>
      </c>
      <c r="Y172" s="20" t="s">
        <v>36</v>
      </c>
      <c r="Z172" s="20" t="s">
        <v>36</v>
      </c>
      <c r="AA172" s="20" t="s">
        <v>36</v>
      </c>
      <c r="AB172" s="20"/>
      <c r="AC172" s="20"/>
      <c r="AD172" s="20"/>
      <c r="AE172" s="20"/>
      <c r="AF172" s="20"/>
      <c r="AG172" s="20"/>
      <c r="AH172" s="20"/>
      <c r="AI172" s="20"/>
      <c r="AJ172" s="20"/>
      <c r="AK172" s="20"/>
      <c r="AL172" s="20"/>
      <c r="AM172" s="20"/>
      <c r="AN172" s="20"/>
      <c r="AO172" s="20"/>
      <c r="AP172" s="20"/>
    </row>
    <row r="173" spans="1:43" hidden="1" outlineLevel="1" x14ac:dyDescent="0.2">
      <c r="A173" s="15"/>
      <c r="B173" s="15"/>
      <c r="C173" s="21"/>
      <c r="D173" s="21"/>
      <c r="E173" s="21"/>
      <c r="F173" s="21"/>
      <c r="G173" s="17"/>
      <c r="H173" s="36"/>
      <c r="I173" s="36"/>
      <c r="J173" s="36"/>
      <c r="K173" s="36"/>
      <c r="L173" s="36"/>
      <c r="M173" s="36"/>
      <c r="N173" s="36"/>
      <c r="O173" s="36"/>
      <c r="P173" s="36"/>
      <c r="Q173" s="36"/>
      <c r="R173" s="36"/>
      <c r="S173" s="36"/>
      <c r="T173" s="85"/>
      <c r="U173" s="85"/>
      <c r="V173" s="85"/>
      <c r="W173" s="85"/>
      <c r="X173" s="85"/>
      <c r="Y173" s="85"/>
      <c r="Z173" s="85"/>
      <c r="AA173" s="17"/>
      <c r="AB173" s="17"/>
      <c r="AC173" s="17"/>
      <c r="AD173" s="17"/>
      <c r="AE173" s="17"/>
      <c r="AF173" s="17"/>
      <c r="AG173" s="17"/>
      <c r="AH173" s="17"/>
      <c r="AI173" s="17"/>
      <c r="AJ173" s="17"/>
      <c r="AK173" s="17"/>
      <c r="AL173" s="17"/>
      <c r="AM173" s="17"/>
      <c r="AN173" s="17"/>
      <c r="AO173" s="17"/>
      <c r="AP173" s="17"/>
    </row>
    <row r="174" spans="1:43" hidden="1" outlineLevel="1" x14ac:dyDescent="0.2">
      <c r="A174" s="15"/>
      <c r="B174" s="84"/>
      <c r="C174" s="35"/>
      <c r="D174" s="35"/>
      <c r="E174" s="35"/>
      <c r="F174" s="35"/>
      <c r="G174" s="76"/>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row>
    <row r="175" spans="1:43" s="26" customFormat="1" hidden="1" outlineLevel="1" x14ac:dyDescent="0.2">
      <c r="A175" s="23"/>
      <c r="B175" s="84"/>
      <c r="C175" s="35"/>
      <c r="D175" s="35"/>
      <c r="E175" s="35"/>
      <c r="F175" s="35"/>
      <c r="G175" s="77"/>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row>
    <row r="176" spans="1:43" hidden="1" outlineLevel="1" x14ac:dyDescent="0.2">
      <c r="A176" s="15"/>
      <c r="B176" s="84"/>
      <c r="C176" s="35"/>
      <c r="D176" s="35"/>
      <c r="E176" s="35"/>
      <c r="F176" s="35"/>
      <c r="G176" s="77"/>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row>
    <row r="177" spans="1:42" hidden="1" outlineLevel="1" x14ac:dyDescent="0.2">
      <c r="A177" s="15"/>
      <c r="B177" s="84"/>
      <c r="C177" s="35"/>
      <c r="D177" s="35"/>
      <c r="E177" s="35"/>
      <c r="F177" s="35"/>
      <c r="G177" s="77"/>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row>
    <row r="178" spans="1:42" hidden="1" outlineLevel="1" x14ac:dyDescent="0.2">
      <c r="A178" s="15"/>
      <c r="B178" s="84"/>
      <c r="C178" s="35"/>
      <c r="D178" s="35"/>
      <c r="E178" s="35"/>
      <c r="F178" s="35"/>
      <c r="G178" s="76"/>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row>
    <row r="179" spans="1:42" ht="11.25" hidden="1" customHeight="1" outlineLevel="1" x14ac:dyDescent="0.2">
      <c r="A179" s="15"/>
      <c r="B179" s="84"/>
      <c r="C179" s="35"/>
      <c r="D179" s="35"/>
      <c r="E179" s="35"/>
      <c r="F179" s="35"/>
      <c r="G179" s="77"/>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row>
    <row r="180" spans="1:42" ht="11.25" hidden="1" customHeight="1" outlineLevel="1" x14ac:dyDescent="0.2">
      <c r="A180" s="15"/>
      <c r="B180" s="84"/>
      <c r="C180" s="35"/>
      <c r="D180" s="35"/>
      <c r="E180" s="35"/>
      <c r="F180" s="35"/>
      <c r="G180" s="77"/>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row>
    <row r="181" spans="1:42" ht="11.25" hidden="1" customHeight="1" outlineLevel="1" x14ac:dyDescent="0.2">
      <c r="A181" s="15"/>
      <c r="B181" s="84"/>
      <c r="C181" s="35"/>
      <c r="D181" s="35"/>
      <c r="E181" s="35"/>
      <c r="F181" s="35"/>
      <c r="G181" s="77"/>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row>
    <row r="182" spans="1:42" ht="11.25" hidden="1" customHeight="1" outlineLevel="1" x14ac:dyDescent="0.2">
      <c r="A182" s="15"/>
      <c r="B182" s="84"/>
      <c r="C182" s="35"/>
      <c r="D182" s="35"/>
      <c r="E182" s="35"/>
      <c r="F182" s="35"/>
      <c r="G182" s="76"/>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row>
    <row r="183" spans="1:42" ht="11.25" hidden="1" customHeight="1" outlineLevel="1" x14ac:dyDescent="0.2">
      <c r="A183" s="15"/>
      <c r="B183" s="84"/>
      <c r="C183" s="35"/>
      <c r="D183" s="35"/>
      <c r="E183" s="35"/>
      <c r="F183" s="35"/>
      <c r="G183" s="77"/>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row>
    <row r="184" spans="1:42" ht="11.25" hidden="1" customHeight="1" outlineLevel="1" x14ac:dyDescent="0.2">
      <c r="A184" s="15"/>
      <c r="B184" s="84"/>
      <c r="C184" s="35"/>
      <c r="D184" s="35"/>
      <c r="E184" s="35"/>
      <c r="F184" s="35"/>
      <c r="G184" s="77"/>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row>
    <row r="185" spans="1:42" hidden="1" outlineLevel="1" x14ac:dyDescent="0.2">
      <c r="A185" s="15"/>
      <c r="B185" s="84"/>
      <c r="C185" s="35"/>
      <c r="D185" s="35"/>
      <c r="E185" s="35"/>
      <c r="F185" s="35"/>
      <c r="G185" s="77"/>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row>
    <row r="186" spans="1:42" hidden="1" outlineLevel="1" x14ac:dyDescent="0.2">
      <c r="A186" s="15"/>
      <c r="B186" s="84"/>
      <c r="C186" s="35"/>
      <c r="D186" s="35"/>
      <c r="E186" s="35"/>
      <c r="F186" s="35"/>
      <c r="G186" s="76"/>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row>
    <row r="187" spans="1:42" hidden="1" outlineLevel="1" x14ac:dyDescent="0.2">
      <c r="A187" s="15"/>
      <c r="B187" s="84"/>
      <c r="C187" s="35"/>
      <c r="D187" s="35"/>
      <c r="E187" s="35"/>
      <c r="F187" s="35"/>
      <c r="G187" s="77"/>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row>
    <row r="188" spans="1:42" hidden="1" outlineLevel="1" x14ac:dyDescent="0.2">
      <c r="A188" s="15"/>
      <c r="B188" s="84"/>
      <c r="C188" s="35"/>
      <c r="D188" s="35"/>
      <c r="E188" s="35"/>
      <c r="F188" s="35"/>
      <c r="G188" s="77"/>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row>
    <row r="189" spans="1:42" hidden="1" outlineLevel="1" x14ac:dyDescent="0.2">
      <c r="A189" s="15"/>
      <c r="B189" s="84"/>
      <c r="C189" s="35"/>
      <c r="D189" s="35"/>
      <c r="E189" s="35"/>
      <c r="F189" s="35"/>
      <c r="G189" s="77"/>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row>
    <row r="190" spans="1:42" hidden="1" outlineLevel="1" x14ac:dyDescent="0.2">
      <c r="A190" s="15"/>
      <c r="B190" s="84"/>
      <c r="C190" s="35"/>
      <c r="D190" s="35"/>
      <c r="E190" s="35"/>
      <c r="F190" s="35"/>
      <c r="G190" s="76"/>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row>
    <row r="191" spans="1:42" hidden="1" outlineLevel="1" x14ac:dyDescent="0.2">
      <c r="A191" s="15"/>
      <c r="B191" s="84"/>
      <c r="C191" s="35"/>
      <c r="D191" s="35"/>
      <c r="E191" s="35"/>
      <c r="F191" s="35"/>
      <c r="G191" s="77"/>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row>
    <row r="192" spans="1:42" hidden="1" outlineLevel="1" x14ac:dyDescent="0.2">
      <c r="A192" s="15"/>
      <c r="B192" s="84"/>
      <c r="C192" s="35"/>
      <c r="D192" s="35"/>
      <c r="E192" s="35"/>
      <c r="F192" s="35"/>
      <c r="G192" s="77"/>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row>
    <row r="193" spans="1:42" hidden="1" outlineLevel="1" x14ac:dyDescent="0.2">
      <c r="A193" s="15"/>
      <c r="B193" s="84"/>
      <c r="C193" s="35"/>
      <c r="D193" s="35"/>
      <c r="E193" s="35"/>
      <c r="F193" s="35"/>
      <c r="G193" s="77"/>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row>
    <row r="194" spans="1:42" hidden="1" outlineLevel="1" x14ac:dyDescent="0.2">
      <c r="A194" s="15"/>
      <c r="B194" s="84"/>
      <c r="C194" s="35"/>
      <c r="D194" s="35"/>
      <c r="E194" s="35"/>
      <c r="F194" s="35"/>
      <c r="G194" s="76"/>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row>
    <row r="195" spans="1:42" hidden="1" outlineLevel="1" x14ac:dyDescent="0.2">
      <c r="A195" s="15"/>
      <c r="B195" s="84"/>
      <c r="C195" s="35"/>
      <c r="D195" s="35"/>
      <c r="E195" s="35"/>
      <c r="F195" s="35"/>
      <c r="G195" s="77"/>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row>
    <row r="196" spans="1:42" hidden="1" outlineLevel="1" x14ac:dyDescent="0.2">
      <c r="A196" s="15"/>
      <c r="B196" s="84"/>
      <c r="C196" s="35"/>
      <c r="D196" s="35"/>
      <c r="E196" s="35"/>
      <c r="F196" s="35"/>
      <c r="G196" s="77"/>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row>
    <row r="197" spans="1:42" hidden="1" outlineLevel="1" x14ac:dyDescent="0.2">
      <c r="A197" s="15"/>
      <c r="B197" s="84"/>
      <c r="C197" s="35"/>
      <c r="D197" s="35"/>
      <c r="E197" s="35"/>
      <c r="F197" s="35"/>
      <c r="G197" s="77"/>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row>
    <row r="198" spans="1:42" hidden="1" outlineLevel="1" x14ac:dyDescent="0.2">
      <c r="A198" s="15"/>
      <c r="B198" s="84"/>
      <c r="C198" s="35"/>
      <c r="D198" s="35"/>
      <c r="E198" s="35"/>
      <c r="F198" s="35"/>
      <c r="G198" s="76"/>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row>
    <row r="199" spans="1:42" hidden="1" outlineLevel="1" x14ac:dyDescent="0.2">
      <c r="A199" s="15"/>
      <c r="B199" s="84"/>
      <c r="C199" s="35"/>
      <c r="D199" s="35"/>
      <c r="E199" s="35"/>
      <c r="F199" s="35"/>
      <c r="G199" s="77"/>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row>
    <row r="200" spans="1:42" hidden="1" outlineLevel="1" x14ac:dyDescent="0.2">
      <c r="A200" s="15"/>
      <c r="B200" s="84"/>
      <c r="C200" s="35"/>
      <c r="D200" s="35"/>
      <c r="E200" s="35"/>
      <c r="F200" s="35"/>
      <c r="G200" s="77"/>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row>
    <row r="201" spans="1:42" hidden="1" outlineLevel="1" x14ac:dyDescent="0.2">
      <c r="A201" s="15"/>
      <c r="B201" s="84"/>
      <c r="C201" s="35"/>
      <c r="D201" s="35"/>
      <c r="E201" s="35"/>
      <c r="F201" s="35"/>
      <c r="G201" s="77"/>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row>
    <row r="202" spans="1:42" hidden="1" outlineLevel="1" x14ac:dyDescent="0.2">
      <c r="A202" s="15"/>
      <c r="B202" s="84"/>
      <c r="C202" s="35"/>
      <c r="D202" s="35"/>
      <c r="E202" s="35"/>
      <c r="F202" s="35"/>
      <c r="G202" s="76"/>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row>
    <row r="203" spans="1:42" hidden="1" outlineLevel="1" x14ac:dyDescent="0.2">
      <c r="A203" s="15"/>
      <c r="B203" s="84"/>
      <c r="C203" s="35"/>
      <c r="D203" s="35"/>
      <c r="E203" s="35"/>
      <c r="F203" s="35"/>
      <c r="G203" s="77"/>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row>
    <row r="204" spans="1:42" hidden="1" outlineLevel="1" x14ac:dyDescent="0.2">
      <c r="A204" s="15"/>
      <c r="B204" s="84"/>
      <c r="C204" s="35"/>
      <c r="D204" s="35"/>
      <c r="E204" s="35"/>
      <c r="F204" s="35"/>
      <c r="G204" s="77"/>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row>
    <row r="205" spans="1:42" hidden="1" outlineLevel="1" x14ac:dyDescent="0.2">
      <c r="A205" s="15"/>
      <c r="B205" s="84"/>
      <c r="C205" s="35"/>
      <c r="D205" s="35"/>
      <c r="E205" s="35"/>
      <c r="F205" s="35"/>
      <c r="G205" s="77"/>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row>
    <row r="206" spans="1:42" hidden="1" outlineLevel="1" x14ac:dyDescent="0.2">
      <c r="A206" s="15"/>
      <c r="B206" s="84"/>
      <c r="C206" s="35"/>
      <c r="D206" s="35"/>
      <c r="E206" s="35"/>
      <c r="F206" s="35"/>
      <c r="G206" s="76"/>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row>
    <row r="207" spans="1:42" hidden="1" outlineLevel="1" x14ac:dyDescent="0.2">
      <c r="A207" s="15"/>
      <c r="B207" s="84"/>
      <c r="C207" s="35"/>
      <c r="D207" s="35"/>
      <c r="E207" s="35"/>
      <c r="F207" s="35"/>
      <c r="G207" s="77"/>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row>
    <row r="208" spans="1:42" hidden="1" outlineLevel="1" x14ac:dyDescent="0.2">
      <c r="A208" s="15"/>
      <c r="B208" s="84"/>
      <c r="C208" s="35"/>
      <c r="D208" s="35"/>
      <c r="E208" s="35"/>
      <c r="F208" s="35"/>
      <c r="G208" s="77"/>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row>
    <row r="209" spans="1:42" hidden="1" outlineLevel="1" x14ac:dyDescent="0.2">
      <c r="A209" s="15"/>
      <c r="B209" s="84"/>
      <c r="C209" s="35"/>
      <c r="D209" s="35"/>
      <c r="E209" s="35"/>
      <c r="F209" s="35"/>
      <c r="G209" s="77"/>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row>
    <row r="210" spans="1:42" hidden="1" outlineLevel="1" x14ac:dyDescent="0.2">
      <c r="A210" s="15"/>
      <c r="B210" s="84"/>
      <c r="C210" s="35"/>
      <c r="D210" s="35"/>
      <c r="E210" s="35"/>
      <c r="F210" s="35"/>
      <c r="G210" s="76"/>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row>
    <row r="211" spans="1:42" hidden="1" outlineLevel="1" x14ac:dyDescent="0.2">
      <c r="A211" s="15"/>
      <c r="B211" s="84"/>
      <c r="C211" s="35"/>
      <c r="D211" s="35"/>
      <c r="E211" s="35"/>
      <c r="F211" s="35"/>
      <c r="G211" s="77"/>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row>
    <row r="212" spans="1:42" hidden="1" outlineLevel="1" x14ac:dyDescent="0.2">
      <c r="A212" s="15"/>
      <c r="B212" s="84"/>
      <c r="C212" s="35"/>
      <c r="D212" s="35"/>
      <c r="E212" s="35"/>
      <c r="F212" s="35"/>
      <c r="G212" s="77"/>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row>
    <row r="213" spans="1:42" hidden="1" outlineLevel="1" x14ac:dyDescent="0.2">
      <c r="A213" s="15"/>
      <c r="B213" s="84"/>
      <c r="C213" s="35"/>
      <c r="D213" s="35"/>
      <c r="E213" s="35"/>
      <c r="F213" s="35"/>
      <c r="G213" s="77"/>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row>
    <row r="214" spans="1:42" hidden="1" outlineLevel="1" x14ac:dyDescent="0.2">
      <c r="A214" s="15"/>
      <c r="B214" s="84"/>
      <c r="C214" s="35"/>
      <c r="D214" s="35"/>
      <c r="E214" s="35"/>
      <c r="F214" s="35"/>
      <c r="G214" s="76"/>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row>
    <row r="215" spans="1:42" hidden="1" outlineLevel="1" x14ac:dyDescent="0.2">
      <c r="A215" s="15"/>
      <c r="B215" s="84"/>
      <c r="C215" s="35"/>
      <c r="D215" s="35"/>
      <c r="E215" s="35"/>
      <c r="F215" s="35"/>
      <c r="G215" s="77"/>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row>
    <row r="216" spans="1:42" hidden="1" outlineLevel="1" x14ac:dyDescent="0.2">
      <c r="A216" s="15"/>
      <c r="B216" s="84"/>
      <c r="C216" s="35"/>
      <c r="D216" s="35"/>
      <c r="E216" s="35"/>
      <c r="F216" s="35"/>
      <c r="G216" s="77"/>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row>
    <row r="217" spans="1:42" hidden="1" outlineLevel="1" x14ac:dyDescent="0.2">
      <c r="A217" s="15"/>
      <c r="B217" s="84"/>
      <c r="C217" s="35"/>
      <c r="D217" s="35"/>
      <c r="E217" s="35"/>
      <c r="F217" s="35"/>
      <c r="G217" s="77"/>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row>
    <row r="218" spans="1:42" hidden="1" outlineLevel="1" x14ac:dyDescent="0.2">
      <c r="A218" s="15"/>
      <c r="B218" s="84"/>
      <c r="C218" s="35"/>
      <c r="D218" s="35"/>
      <c r="E218" s="35"/>
      <c r="F218" s="35"/>
      <c r="G218" s="76"/>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row>
    <row r="219" spans="1:42" hidden="1" outlineLevel="1" x14ac:dyDescent="0.2">
      <c r="A219" s="15"/>
      <c r="B219" s="84"/>
      <c r="C219" s="35"/>
      <c r="D219" s="35"/>
      <c r="E219" s="35"/>
      <c r="F219" s="35"/>
      <c r="G219" s="77"/>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row>
    <row r="220" spans="1:42" hidden="1" outlineLevel="1" x14ac:dyDescent="0.2">
      <c r="A220" s="15"/>
      <c r="B220" s="84"/>
      <c r="C220" s="35"/>
      <c r="D220" s="35"/>
      <c r="E220" s="35"/>
      <c r="F220" s="35"/>
      <c r="G220" s="77"/>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row>
    <row r="221" spans="1:42" hidden="1" outlineLevel="1" x14ac:dyDescent="0.2">
      <c r="A221" s="15"/>
      <c r="B221" s="84"/>
      <c r="C221" s="35"/>
      <c r="D221" s="35"/>
      <c r="E221" s="35"/>
      <c r="F221" s="35"/>
      <c r="G221" s="77"/>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row>
    <row r="222" spans="1:42" hidden="1" outlineLevel="1" x14ac:dyDescent="0.2">
      <c r="A222" s="15"/>
      <c r="B222" s="84"/>
      <c r="C222" s="35"/>
      <c r="D222" s="35"/>
      <c r="E222" s="35"/>
      <c r="F222" s="35"/>
      <c r="G222" s="76"/>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row>
    <row r="223" spans="1:42" hidden="1" outlineLevel="1" x14ac:dyDescent="0.2">
      <c r="A223" s="15"/>
      <c r="B223" s="84"/>
      <c r="C223" s="35"/>
      <c r="D223" s="35"/>
      <c r="E223" s="35"/>
      <c r="F223" s="35"/>
      <c r="G223" s="77"/>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row>
    <row r="224" spans="1:42" hidden="1" outlineLevel="1" x14ac:dyDescent="0.2">
      <c r="A224" s="15"/>
      <c r="B224" s="84"/>
      <c r="C224" s="35"/>
      <c r="D224" s="35"/>
      <c r="E224" s="35"/>
      <c r="F224" s="35"/>
      <c r="G224" s="77"/>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row>
    <row r="225" spans="1:42" hidden="1" outlineLevel="1" x14ac:dyDescent="0.2">
      <c r="A225" s="15"/>
      <c r="B225" s="84"/>
      <c r="C225" s="35"/>
      <c r="D225" s="35"/>
      <c r="E225" s="35"/>
      <c r="F225" s="35"/>
      <c r="G225" s="77"/>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row>
    <row r="226" spans="1:42" hidden="1" outlineLevel="1" x14ac:dyDescent="0.2">
      <c r="A226" s="15"/>
      <c r="B226" s="84"/>
      <c r="C226" s="35"/>
      <c r="D226" s="35"/>
      <c r="E226" s="35"/>
      <c r="F226" s="35"/>
      <c r="G226" s="76"/>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row>
    <row r="227" spans="1:42" hidden="1" outlineLevel="1" x14ac:dyDescent="0.2">
      <c r="A227" s="15"/>
      <c r="B227" s="84"/>
      <c r="C227" s="35"/>
      <c r="D227" s="35"/>
      <c r="E227" s="35"/>
      <c r="F227" s="35"/>
      <c r="G227" s="77"/>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row>
    <row r="228" spans="1:42" hidden="1" outlineLevel="1" x14ac:dyDescent="0.2">
      <c r="A228" s="15"/>
      <c r="B228" s="84"/>
      <c r="C228" s="35"/>
      <c r="D228" s="35"/>
      <c r="E228" s="35"/>
      <c r="F228" s="35"/>
      <c r="G228" s="77"/>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row>
    <row r="229" spans="1:42" hidden="1" outlineLevel="1" x14ac:dyDescent="0.2">
      <c r="A229" s="15"/>
      <c r="B229" s="84"/>
      <c r="C229" s="35"/>
      <c r="D229" s="35"/>
      <c r="E229" s="35"/>
      <c r="F229" s="35"/>
      <c r="G229" s="77"/>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row>
    <row r="230" spans="1:42" hidden="1" outlineLevel="1" x14ac:dyDescent="0.2">
      <c r="A230" s="15"/>
      <c r="B230" s="84"/>
      <c r="C230" s="35"/>
      <c r="D230" s="35"/>
      <c r="E230" s="35"/>
      <c r="F230" s="35"/>
      <c r="G230" s="76"/>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row>
    <row r="231" spans="1:42" hidden="1" outlineLevel="1" x14ac:dyDescent="0.2">
      <c r="A231" s="15"/>
      <c r="B231" s="84"/>
      <c r="C231" s="35"/>
      <c r="D231" s="35"/>
      <c r="E231" s="35"/>
      <c r="F231" s="35"/>
      <c r="G231" s="77"/>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row>
    <row r="232" spans="1:42" hidden="1" outlineLevel="1" x14ac:dyDescent="0.2">
      <c r="A232" s="15"/>
      <c r="B232" s="84"/>
      <c r="C232" s="35"/>
      <c r="D232" s="35"/>
      <c r="E232" s="35"/>
      <c r="F232" s="35"/>
      <c r="G232" s="77"/>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row>
    <row r="233" spans="1:42" hidden="1" outlineLevel="1" x14ac:dyDescent="0.2">
      <c r="A233" s="15"/>
      <c r="B233" s="84"/>
      <c r="C233" s="35"/>
      <c r="D233" s="35"/>
      <c r="E233" s="35"/>
      <c r="F233" s="35"/>
      <c r="G233" s="77"/>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row>
    <row r="234" spans="1:42" hidden="1" outlineLevel="1" x14ac:dyDescent="0.2">
      <c r="A234" s="15"/>
      <c r="B234" s="84"/>
      <c r="C234" s="35"/>
      <c r="D234" s="35"/>
      <c r="E234" s="35"/>
      <c r="F234" s="35"/>
      <c r="G234" s="76"/>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row>
    <row r="235" spans="1:42" hidden="1" outlineLevel="1" x14ac:dyDescent="0.2">
      <c r="A235" s="15"/>
      <c r="B235" s="84"/>
      <c r="C235" s="35"/>
      <c r="D235" s="35"/>
      <c r="E235" s="35"/>
      <c r="F235" s="35"/>
      <c r="G235" s="77"/>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row>
    <row r="236" spans="1:42" hidden="1" outlineLevel="1" x14ac:dyDescent="0.2">
      <c r="A236" s="15"/>
      <c r="B236" s="84"/>
      <c r="C236" s="35"/>
      <c r="D236" s="35"/>
      <c r="E236" s="35"/>
      <c r="F236" s="35"/>
      <c r="G236" s="77"/>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row>
    <row r="237" spans="1:42" hidden="1" outlineLevel="1" x14ac:dyDescent="0.2">
      <c r="A237" s="15"/>
      <c r="B237" s="84"/>
      <c r="C237" s="35"/>
      <c r="D237" s="35"/>
      <c r="E237" s="35"/>
      <c r="F237" s="35"/>
      <c r="G237" s="77"/>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row>
    <row r="238" spans="1:42" hidden="1" outlineLevel="1" x14ac:dyDescent="0.2">
      <c r="A238" s="15"/>
      <c r="B238" s="84"/>
      <c r="C238" s="35"/>
      <c r="D238" s="35"/>
      <c r="E238" s="35"/>
      <c r="F238" s="35"/>
      <c r="G238" s="76"/>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row>
    <row r="239" spans="1:42" hidden="1" outlineLevel="1" x14ac:dyDescent="0.2">
      <c r="A239" s="15"/>
      <c r="B239" s="84"/>
      <c r="C239" s="35"/>
      <c r="D239" s="35"/>
      <c r="E239" s="35"/>
      <c r="F239" s="35"/>
      <c r="G239" s="77"/>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row>
    <row r="240" spans="1:42" hidden="1" outlineLevel="1" x14ac:dyDescent="0.2">
      <c r="A240" s="15"/>
      <c r="B240" s="84"/>
      <c r="C240" s="35"/>
      <c r="D240" s="35"/>
      <c r="E240" s="35"/>
      <c r="F240" s="35"/>
      <c r="G240" s="77"/>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row>
    <row r="241" spans="1:43" hidden="1" outlineLevel="1" x14ac:dyDescent="0.2">
      <c r="A241" s="15"/>
      <c r="B241" s="84"/>
      <c r="C241" s="35"/>
      <c r="D241" s="35"/>
      <c r="E241" s="35"/>
      <c r="F241" s="35"/>
      <c r="G241" s="77"/>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row>
    <row r="242" spans="1:43" hidden="1" outlineLevel="1" x14ac:dyDescent="0.2">
      <c r="A242" s="15"/>
      <c r="B242" s="84"/>
      <c r="C242" s="35"/>
      <c r="D242" s="35"/>
      <c r="E242" s="35"/>
      <c r="F242" s="35"/>
      <c r="G242" s="76"/>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row>
    <row r="243" spans="1:43" hidden="1" outlineLevel="1" x14ac:dyDescent="0.2">
      <c r="A243" s="15"/>
      <c r="B243" s="84"/>
      <c r="C243" s="35"/>
      <c r="D243" s="35"/>
      <c r="E243" s="35"/>
      <c r="F243" s="35"/>
      <c r="G243" s="77"/>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row>
    <row r="244" spans="1:43" hidden="1" outlineLevel="1" x14ac:dyDescent="0.2">
      <c r="A244" s="15"/>
      <c r="B244" s="84"/>
      <c r="C244" s="35"/>
      <c r="D244" s="35"/>
      <c r="E244" s="35"/>
      <c r="F244" s="35"/>
      <c r="G244" s="77"/>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row>
    <row r="245" spans="1:43" hidden="1" outlineLevel="1" x14ac:dyDescent="0.2">
      <c r="A245" s="15"/>
      <c r="B245" s="84"/>
      <c r="C245" s="35"/>
      <c r="D245" s="35"/>
      <c r="E245" s="35"/>
      <c r="F245" s="35"/>
      <c r="G245" s="77"/>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row>
    <row r="246" spans="1:43" hidden="1" outlineLevel="1" x14ac:dyDescent="0.2">
      <c r="A246" s="15"/>
      <c r="B246" s="84"/>
      <c r="C246" s="35"/>
      <c r="D246" s="35"/>
      <c r="E246" s="35"/>
      <c r="F246" s="35"/>
      <c r="G246" s="76"/>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row>
    <row r="247" spans="1:43" hidden="1" outlineLevel="1" x14ac:dyDescent="0.2">
      <c r="A247" s="15"/>
      <c r="B247" s="84"/>
      <c r="C247" s="35"/>
      <c r="D247" s="35"/>
      <c r="E247" s="35"/>
      <c r="F247" s="35"/>
      <c r="G247" s="77"/>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row>
    <row r="248" spans="1:43" hidden="1" outlineLevel="1" x14ac:dyDescent="0.2">
      <c r="A248" s="15"/>
      <c r="B248" s="84"/>
      <c r="C248" s="35"/>
      <c r="D248" s="35"/>
      <c r="E248" s="35"/>
      <c r="F248" s="35"/>
      <c r="G248" s="77"/>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row>
    <row r="249" spans="1:43" collapsed="1" x14ac:dyDescent="0.2">
      <c r="A249" s="15"/>
      <c r="B249" s="84"/>
      <c r="C249" s="82"/>
      <c r="D249" s="82"/>
      <c r="E249" s="82"/>
      <c r="F249" s="82"/>
      <c r="G249" s="25"/>
      <c r="H249" s="79"/>
      <c r="I249" s="79"/>
      <c r="J249" s="80"/>
      <c r="K249" s="79"/>
      <c r="L249" s="79"/>
      <c r="M249" s="80"/>
      <c r="N249" s="79"/>
      <c r="O249" s="79"/>
      <c r="P249" s="80"/>
      <c r="Q249" s="79"/>
      <c r="R249" s="79"/>
      <c r="S249" s="80"/>
      <c r="T249" s="79"/>
      <c r="U249" s="79"/>
      <c r="V249" s="80"/>
      <c r="W249" s="79"/>
      <c r="X249" s="79"/>
      <c r="Y249" s="80"/>
      <c r="Z249" s="79"/>
      <c r="AA249" s="79"/>
      <c r="AB249" s="79"/>
      <c r="AC249" s="79"/>
      <c r="AD249" s="79"/>
      <c r="AE249" s="79"/>
      <c r="AF249" s="79"/>
      <c r="AG249" s="79"/>
      <c r="AH249" s="79"/>
      <c r="AI249" s="79"/>
      <c r="AJ249" s="79"/>
      <c r="AK249" s="79"/>
      <c r="AL249" s="79"/>
      <c r="AM249" s="79"/>
      <c r="AN249" s="79"/>
      <c r="AO249" s="79"/>
      <c r="AP249" s="79"/>
    </row>
    <row r="250" spans="1:43" ht="31.5" x14ac:dyDescent="0.2">
      <c r="A250" s="11"/>
      <c r="B250" s="134" t="str">
        <f>"Endeavour Energy "&amp;LEFT($L$3,7)&amp;" network prices"</f>
        <v>Endeavour Energy 2026–27 network prices</v>
      </c>
      <c r="C250" s="134"/>
      <c r="D250" s="105" t="s">
        <v>20</v>
      </c>
      <c r="E250" s="105" t="s">
        <v>36</v>
      </c>
      <c r="F250" s="105" t="s">
        <v>36</v>
      </c>
      <c r="G250" s="66" t="s">
        <v>30</v>
      </c>
      <c r="H250" s="78" t="s">
        <v>154</v>
      </c>
      <c r="I250" s="78" t="s">
        <v>155</v>
      </c>
      <c r="J250" s="78" t="s">
        <v>156</v>
      </c>
      <c r="K250" s="78" t="s">
        <v>157</v>
      </c>
      <c r="L250" s="78" t="s">
        <v>68</v>
      </c>
      <c r="M250" s="78" t="s">
        <v>158</v>
      </c>
      <c r="N250" s="78" t="s">
        <v>159</v>
      </c>
      <c r="O250" s="78" t="s">
        <v>160</v>
      </c>
      <c r="P250" s="78" t="s">
        <v>161</v>
      </c>
      <c r="Q250" s="78" t="s">
        <v>162</v>
      </c>
      <c r="R250" s="78" t="s">
        <v>163</v>
      </c>
      <c r="S250" s="78" t="s">
        <v>164</v>
      </c>
      <c r="T250" s="78">
        <v>0</v>
      </c>
      <c r="U250" s="78" t="s">
        <v>165</v>
      </c>
      <c r="V250" s="78" t="s">
        <v>166</v>
      </c>
      <c r="W250" s="78" t="s">
        <v>167</v>
      </c>
      <c r="X250" s="78" t="s">
        <v>168</v>
      </c>
      <c r="Y250" s="78" t="s">
        <v>169</v>
      </c>
      <c r="Z250" s="78">
        <v>0</v>
      </c>
      <c r="AA250" s="78">
        <v>0</v>
      </c>
      <c r="AB250" s="78"/>
      <c r="AC250" s="78"/>
      <c r="AD250" s="78"/>
      <c r="AE250" s="78"/>
      <c r="AF250" s="78"/>
      <c r="AG250" s="78"/>
      <c r="AH250" s="78"/>
      <c r="AI250" s="78"/>
      <c r="AJ250" s="78"/>
      <c r="AK250" s="78"/>
      <c r="AL250" s="78"/>
      <c r="AM250" s="78"/>
      <c r="AN250" s="78"/>
      <c r="AO250" s="78"/>
      <c r="AP250" s="78"/>
      <c r="AQ250" s="78"/>
    </row>
    <row r="251" spans="1:43" x14ac:dyDescent="0.2">
      <c r="A251" s="15"/>
      <c r="B251" s="15"/>
      <c r="C251" s="81"/>
      <c r="D251" s="81"/>
      <c r="E251" s="81"/>
      <c r="F251" s="81"/>
      <c r="G251" s="17"/>
      <c r="H251" s="20" t="s">
        <v>79</v>
      </c>
      <c r="I251" s="20" t="s">
        <v>80</v>
      </c>
      <c r="J251" s="20" t="s">
        <v>80</v>
      </c>
      <c r="K251" s="20" t="s">
        <v>80</v>
      </c>
      <c r="L251" s="20" t="s">
        <v>80</v>
      </c>
      <c r="M251" s="20" t="s">
        <v>80</v>
      </c>
      <c r="N251" s="20" t="s">
        <v>80</v>
      </c>
      <c r="O251" s="20" t="s">
        <v>80</v>
      </c>
      <c r="P251" s="20" t="s">
        <v>81</v>
      </c>
      <c r="Q251" s="20" t="s">
        <v>84</v>
      </c>
      <c r="R251" s="20" t="s">
        <v>177</v>
      </c>
      <c r="S251" s="20" t="s">
        <v>178</v>
      </c>
      <c r="T251" s="20" t="s">
        <v>36</v>
      </c>
      <c r="U251" s="20" t="s">
        <v>80</v>
      </c>
      <c r="V251" s="20" t="s">
        <v>80</v>
      </c>
      <c r="W251" s="20" t="s">
        <v>80</v>
      </c>
      <c r="X251" s="20" t="s">
        <v>80</v>
      </c>
      <c r="Y251" s="20" t="s">
        <v>80</v>
      </c>
      <c r="Z251" s="20" t="s">
        <v>36</v>
      </c>
      <c r="AA251" s="20" t="s">
        <v>36</v>
      </c>
      <c r="AB251" s="20"/>
      <c r="AC251" s="20"/>
      <c r="AD251" s="20"/>
      <c r="AE251" s="20"/>
      <c r="AF251" s="20"/>
      <c r="AG251" s="20"/>
      <c r="AH251" s="20"/>
      <c r="AI251" s="20"/>
      <c r="AJ251" s="20"/>
      <c r="AK251" s="20"/>
      <c r="AL251" s="20"/>
      <c r="AM251" s="20"/>
      <c r="AN251" s="20"/>
      <c r="AO251" s="20"/>
      <c r="AP251" s="20"/>
    </row>
    <row r="252" spans="1:43" x14ac:dyDescent="0.2">
      <c r="A252" s="15"/>
      <c r="B252" s="15"/>
      <c r="C252" s="21"/>
      <c r="D252" s="21"/>
      <c r="E252" s="21"/>
      <c r="F252" s="21"/>
      <c r="G252" s="17"/>
      <c r="H252" s="36"/>
      <c r="I252" s="36"/>
      <c r="J252" s="36"/>
      <c r="K252" s="36"/>
      <c r="L252" s="36"/>
      <c r="M252" s="36"/>
      <c r="N252" s="36"/>
      <c r="O252" s="36"/>
      <c r="P252" s="36"/>
      <c r="Q252" s="36"/>
      <c r="R252" s="36"/>
      <c r="S252" s="36"/>
      <c r="T252" s="36"/>
      <c r="U252" s="36"/>
      <c r="V252" s="36"/>
      <c r="W252" s="36"/>
      <c r="X252" s="36"/>
      <c r="Y252" s="36"/>
      <c r="Z252" s="36"/>
      <c r="AA252" s="17"/>
      <c r="AB252" s="17"/>
      <c r="AC252" s="17"/>
      <c r="AD252" s="17"/>
      <c r="AE252" s="17"/>
      <c r="AF252" s="17"/>
      <c r="AG252" s="17"/>
      <c r="AH252" s="17"/>
      <c r="AI252" s="17"/>
      <c r="AJ252" s="17"/>
      <c r="AK252" s="17"/>
      <c r="AL252" s="17"/>
      <c r="AM252" s="17"/>
      <c r="AN252" s="17"/>
      <c r="AO252" s="17"/>
      <c r="AP252" s="17"/>
    </row>
    <row r="253" spans="1:43" x14ac:dyDescent="0.2">
      <c r="A253" s="15"/>
      <c r="B253" s="84"/>
      <c r="C253" s="35" t="s">
        <v>179</v>
      </c>
      <c r="D253" s="35" t="s">
        <v>180</v>
      </c>
      <c r="E253" s="35">
        <v>0</v>
      </c>
      <c r="F253" s="35">
        <v>0</v>
      </c>
      <c r="G253" s="76">
        <v>0</v>
      </c>
      <c r="H253" s="22">
        <v>66.599999999999994</v>
      </c>
      <c r="I253" s="22">
        <v>0</v>
      </c>
      <c r="J253" s="22">
        <v>0</v>
      </c>
      <c r="K253" s="22">
        <v>0</v>
      </c>
      <c r="L253" s="22">
        <v>0</v>
      </c>
      <c r="M253" s="22">
        <v>12.034799999999999</v>
      </c>
      <c r="N253" s="22">
        <v>0</v>
      </c>
      <c r="O253" s="22">
        <v>0</v>
      </c>
      <c r="P253" s="22">
        <v>0</v>
      </c>
      <c r="Q253" s="22">
        <v>0</v>
      </c>
      <c r="R253" s="22">
        <v>0</v>
      </c>
      <c r="S253" s="22">
        <v>0</v>
      </c>
      <c r="T253" s="22">
        <v>0</v>
      </c>
      <c r="U253" s="22">
        <v>0</v>
      </c>
      <c r="V253" s="22">
        <v>0</v>
      </c>
      <c r="W253" s="22">
        <v>0</v>
      </c>
      <c r="X253" s="22">
        <v>0</v>
      </c>
      <c r="Y253" s="22">
        <v>0</v>
      </c>
      <c r="Z253" s="22">
        <v>0</v>
      </c>
      <c r="AA253" s="22">
        <v>0</v>
      </c>
      <c r="AB253" s="22"/>
      <c r="AC253" s="22"/>
      <c r="AD253" s="22"/>
      <c r="AE253" s="22"/>
      <c r="AF253" s="22"/>
      <c r="AG253" s="22"/>
      <c r="AH253" s="22"/>
      <c r="AI253" s="22"/>
      <c r="AJ253" s="22"/>
      <c r="AK253" s="22"/>
      <c r="AL253" s="22"/>
      <c r="AM253" s="22"/>
      <c r="AN253" s="22"/>
      <c r="AO253" s="22"/>
      <c r="AP253" s="22"/>
    </row>
    <row r="254" spans="1:43" s="26" customFormat="1" x14ac:dyDescent="0.2">
      <c r="A254" s="23"/>
      <c r="B254" s="84"/>
      <c r="C254" s="35" t="s">
        <v>181</v>
      </c>
      <c r="D254" s="35" t="s">
        <v>182</v>
      </c>
      <c r="E254" s="35">
        <v>0</v>
      </c>
      <c r="F254" s="35">
        <v>0</v>
      </c>
      <c r="G254" s="77">
        <v>1</v>
      </c>
      <c r="H254" s="22">
        <v>66.599999999999994</v>
      </c>
      <c r="I254" s="22">
        <v>23.447100000000002</v>
      </c>
      <c r="J254" s="22">
        <v>15.204199999999998</v>
      </c>
      <c r="K254" s="22">
        <v>4.5354999999999999</v>
      </c>
      <c r="L254" s="22">
        <v>11.734</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c r="AN254" s="22">
        <v>0</v>
      </c>
      <c r="AO254" s="22">
        <v>0</v>
      </c>
      <c r="AP254" s="22">
        <v>0</v>
      </c>
    </row>
    <row r="255" spans="1:43" x14ac:dyDescent="0.2">
      <c r="A255" s="15"/>
      <c r="B255" s="84"/>
      <c r="C255" s="35">
        <v>0</v>
      </c>
      <c r="D255" s="35">
        <v>0</v>
      </c>
      <c r="E255" s="35">
        <v>0</v>
      </c>
      <c r="F255" s="35">
        <v>0</v>
      </c>
      <c r="G255" s="77">
        <v>2</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2">
        <v>0</v>
      </c>
      <c r="AF255" s="22">
        <v>0</v>
      </c>
      <c r="AG255" s="22">
        <v>0</v>
      </c>
      <c r="AH255" s="22">
        <v>0</v>
      </c>
      <c r="AI255" s="22">
        <v>0</v>
      </c>
      <c r="AJ255" s="22">
        <v>0</v>
      </c>
      <c r="AK255" s="22">
        <v>0</v>
      </c>
      <c r="AL255" s="22">
        <v>0</v>
      </c>
      <c r="AM255" s="22">
        <v>0</v>
      </c>
      <c r="AN255" s="22">
        <v>0</v>
      </c>
      <c r="AO255" s="22">
        <v>0</v>
      </c>
      <c r="AP255" s="22">
        <v>0</v>
      </c>
    </row>
    <row r="256" spans="1:43" x14ac:dyDescent="0.2">
      <c r="A256" s="15"/>
      <c r="B256" s="84"/>
      <c r="C256" s="35" t="s">
        <v>90</v>
      </c>
      <c r="D256" s="35" t="s">
        <v>183</v>
      </c>
      <c r="E256" s="35">
        <v>0</v>
      </c>
      <c r="F256" s="35">
        <v>0</v>
      </c>
      <c r="G256" s="77">
        <v>3</v>
      </c>
      <c r="H256" s="22">
        <v>66.599999999999994</v>
      </c>
      <c r="I256" s="22">
        <v>0</v>
      </c>
      <c r="J256" s="22">
        <v>0</v>
      </c>
      <c r="K256" s="22">
        <v>4.5354999999999999</v>
      </c>
      <c r="L256" s="22">
        <v>0</v>
      </c>
      <c r="M256" s="22">
        <v>10.146599999999999</v>
      </c>
      <c r="N256" s="22">
        <v>0</v>
      </c>
      <c r="O256" s="22">
        <v>0</v>
      </c>
      <c r="P256" s="22">
        <v>18.18</v>
      </c>
      <c r="Q256" s="22">
        <v>9.27</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c r="AN256" s="22">
        <v>0</v>
      </c>
      <c r="AO256" s="22">
        <v>0</v>
      </c>
      <c r="AP256" s="22">
        <v>0</v>
      </c>
    </row>
    <row r="257" spans="1:42" x14ac:dyDescent="0.2">
      <c r="A257" s="15"/>
      <c r="B257" s="84"/>
      <c r="C257" s="35" t="s">
        <v>184</v>
      </c>
      <c r="D257" s="35" t="s">
        <v>185</v>
      </c>
      <c r="E257" s="35">
        <v>0</v>
      </c>
      <c r="F257" s="35">
        <v>0</v>
      </c>
      <c r="G257" s="76">
        <v>4</v>
      </c>
      <c r="H257" s="22">
        <v>66.599999999999994</v>
      </c>
      <c r="I257" s="22">
        <v>0</v>
      </c>
      <c r="J257" s="22">
        <v>0</v>
      </c>
      <c r="K257" s="22">
        <v>4.5354999999999999</v>
      </c>
      <c r="L257" s="22">
        <v>0</v>
      </c>
      <c r="M257" s="22">
        <v>10.905999999999999</v>
      </c>
      <c r="N257" s="22">
        <v>0</v>
      </c>
      <c r="O257" s="22">
        <v>0</v>
      </c>
      <c r="P257" s="22">
        <v>16.36</v>
      </c>
      <c r="Q257" s="22">
        <v>8.34</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c r="AN257" s="22">
        <v>0</v>
      </c>
      <c r="AO257" s="22">
        <v>0</v>
      </c>
      <c r="AP257" s="22">
        <v>0</v>
      </c>
    </row>
    <row r="258" spans="1:42" x14ac:dyDescent="0.2">
      <c r="A258" s="15"/>
      <c r="B258" s="84"/>
      <c r="C258" s="35" t="s">
        <v>186</v>
      </c>
      <c r="D258" s="35" t="s">
        <v>187</v>
      </c>
      <c r="E258" s="35">
        <v>0</v>
      </c>
      <c r="F258" s="35">
        <v>0</v>
      </c>
      <c r="G258" s="77">
        <v>5</v>
      </c>
      <c r="H258" s="22">
        <v>95.31</v>
      </c>
      <c r="I258" s="22">
        <v>0</v>
      </c>
      <c r="J258" s="22">
        <v>0</v>
      </c>
      <c r="K258" s="22">
        <v>0</v>
      </c>
      <c r="L258" s="22">
        <v>0</v>
      </c>
      <c r="M258" s="22">
        <v>12.5753</v>
      </c>
      <c r="N258" s="22">
        <v>15.010299999999999</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c r="AN258" s="22">
        <v>0</v>
      </c>
      <c r="AO258" s="22">
        <v>0</v>
      </c>
      <c r="AP258" s="22">
        <v>0</v>
      </c>
    </row>
    <row r="259" spans="1:42" x14ac:dyDescent="0.2">
      <c r="A259" s="15"/>
      <c r="B259" s="84"/>
      <c r="C259" s="35" t="s">
        <v>188</v>
      </c>
      <c r="D259" s="35" t="s">
        <v>189</v>
      </c>
      <c r="E259" s="35">
        <v>0</v>
      </c>
      <c r="F259" s="35">
        <v>0</v>
      </c>
      <c r="G259" s="77">
        <v>6</v>
      </c>
      <c r="H259" s="22">
        <v>95.31</v>
      </c>
      <c r="I259" s="22">
        <v>25.155200000000004</v>
      </c>
      <c r="J259" s="22">
        <v>16.912299999999998</v>
      </c>
      <c r="K259" s="22">
        <v>5.1696</v>
      </c>
      <c r="L259" s="22">
        <v>13.4421</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c r="AN259" s="22">
        <v>0</v>
      </c>
      <c r="AO259" s="22">
        <v>0</v>
      </c>
      <c r="AP259" s="22">
        <v>0</v>
      </c>
    </row>
    <row r="260" spans="1:42" x14ac:dyDescent="0.2">
      <c r="A260" s="15"/>
      <c r="B260" s="84"/>
      <c r="C260" s="35">
        <v>0</v>
      </c>
      <c r="D260" s="35">
        <v>0</v>
      </c>
      <c r="E260" s="35">
        <v>0</v>
      </c>
      <c r="F260" s="35">
        <v>0</v>
      </c>
      <c r="G260" s="77">
        <v>7</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2">
        <v>0</v>
      </c>
      <c r="AF260" s="22">
        <v>0</v>
      </c>
      <c r="AG260" s="22">
        <v>0</v>
      </c>
      <c r="AH260" s="22">
        <v>0</v>
      </c>
      <c r="AI260" s="22">
        <v>0</v>
      </c>
      <c r="AJ260" s="22">
        <v>0</v>
      </c>
      <c r="AK260" s="22">
        <v>0</v>
      </c>
      <c r="AL260" s="22">
        <v>0</v>
      </c>
      <c r="AM260" s="22">
        <v>0</v>
      </c>
      <c r="AN260" s="22">
        <v>0</v>
      </c>
      <c r="AO260" s="22">
        <v>0</v>
      </c>
      <c r="AP260" s="22">
        <v>0</v>
      </c>
    </row>
    <row r="261" spans="1:42" x14ac:dyDescent="0.2">
      <c r="A261" s="15"/>
      <c r="B261" s="84"/>
      <c r="C261" s="35" t="s">
        <v>190</v>
      </c>
      <c r="D261" s="35" t="s">
        <v>191</v>
      </c>
      <c r="E261" s="35">
        <v>0</v>
      </c>
      <c r="F261" s="35">
        <v>0</v>
      </c>
      <c r="G261" s="76">
        <v>8</v>
      </c>
      <c r="H261" s="22">
        <v>95.31</v>
      </c>
      <c r="I261" s="22">
        <v>0</v>
      </c>
      <c r="J261" s="22">
        <v>0</v>
      </c>
      <c r="K261" s="22">
        <v>5.1696</v>
      </c>
      <c r="L261" s="22">
        <v>0</v>
      </c>
      <c r="M261" s="22">
        <v>12.810499999999999</v>
      </c>
      <c r="N261" s="22">
        <v>0</v>
      </c>
      <c r="O261" s="22">
        <v>0</v>
      </c>
      <c r="P261" s="22">
        <v>24.18</v>
      </c>
      <c r="Q261" s="22">
        <v>11.92</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c r="AN261" s="22">
        <v>0</v>
      </c>
      <c r="AO261" s="22">
        <v>0</v>
      </c>
      <c r="AP261" s="22">
        <v>0</v>
      </c>
    </row>
    <row r="262" spans="1:42" x14ac:dyDescent="0.2">
      <c r="A262" s="15"/>
      <c r="B262" s="84"/>
      <c r="C262" s="35" t="s">
        <v>192</v>
      </c>
      <c r="D262" s="35" t="s">
        <v>193</v>
      </c>
      <c r="E262" s="35">
        <v>0</v>
      </c>
      <c r="F262" s="35">
        <v>0</v>
      </c>
      <c r="G262" s="77">
        <v>9</v>
      </c>
      <c r="H262" s="22">
        <v>95.31</v>
      </c>
      <c r="I262" s="22">
        <v>0</v>
      </c>
      <c r="J262" s="22">
        <v>0</v>
      </c>
      <c r="K262" s="22">
        <v>5.1696</v>
      </c>
      <c r="L262" s="22">
        <v>0</v>
      </c>
      <c r="M262" s="22">
        <v>13.330299999999999</v>
      </c>
      <c r="N262" s="22">
        <v>0</v>
      </c>
      <c r="O262" s="22">
        <v>0</v>
      </c>
      <c r="P262" s="22">
        <v>21.76</v>
      </c>
      <c r="Q262" s="22">
        <v>10.73</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c r="AN262" s="22">
        <v>0</v>
      </c>
      <c r="AO262" s="22">
        <v>0</v>
      </c>
      <c r="AP262" s="22">
        <v>0</v>
      </c>
    </row>
    <row r="263" spans="1:42" x14ac:dyDescent="0.2">
      <c r="A263" s="15"/>
      <c r="B263" s="84"/>
      <c r="C263" s="35" t="s">
        <v>92</v>
      </c>
      <c r="D263" s="35" t="s">
        <v>194</v>
      </c>
      <c r="E263" s="35">
        <v>0</v>
      </c>
      <c r="F263" s="35">
        <v>0</v>
      </c>
      <c r="G263" s="77">
        <v>10</v>
      </c>
      <c r="H263" s="22">
        <v>8.24</v>
      </c>
      <c r="I263" s="22">
        <v>0</v>
      </c>
      <c r="J263" s="22">
        <v>0</v>
      </c>
      <c r="K263" s="22">
        <v>0</v>
      </c>
      <c r="L263" s="22">
        <v>0</v>
      </c>
      <c r="M263" s="22">
        <v>0</v>
      </c>
      <c r="N263" s="22">
        <v>0</v>
      </c>
      <c r="O263" s="22">
        <v>4.819</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c r="AN263" s="22">
        <v>0</v>
      </c>
      <c r="AO263" s="22">
        <v>0</v>
      </c>
      <c r="AP263" s="22">
        <v>0</v>
      </c>
    </row>
    <row r="264" spans="1:42" x14ac:dyDescent="0.2">
      <c r="A264" s="15"/>
      <c r="B264" s="84"/>
      <c r="C264" s="35" t="s">
        <v>94</v>
      </c>
      <c r="D264" s="35" t="s">
        <v>195</v>
      </c>
      <c r="E264" s="35">
        <v>0</v>
      </c>
      <c r="F264" s="35">
        <v>0</v>
      </c>
      <c r="G264" s="77">
        <v>11</v>
      </c>
      <c r="H264" s="22">
        <v>8.24</v>
      </c>
      <c r="I264" s="22">
        <v>0</v>
      </c>
      <c r="J264" s="22">
        <v>0</v>
      </c>
      <c r="K264" s="22">
        <v>0</v>
      </c>
      <c r="L264" s="22">
        <v>0</v>
      </c>
      <c r="M264" s="22">
        <v>0</v>
      </c>
      <c r="N264" s="22">
        <v>0</v>
      </c>
      <c r="O264" s="22">
        <v>7.3807</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c r="AN264" s="22">
        <v>0</v>
      </c>
      <c r="AO264" s="22">
        <v>0</v>
      </c>
      <c r="AP264" s="22">
        <v>0</v>
      </c>
    </row>
    <row r="265" spans="1:42" x14ac:dyDescent="0.2">
      <c r="A265" s="15"/>
      <c r="B265" s="84"/>
      <c r="C265" s="35">
        <v>0</v>
      </c>
      <c r="D265" s="35">
        <v>0</v>
      </c>
      <c r="E265" s="35">
        <v>0</v>
      </c>
      <c r="F265" s="35">
        <v>0</v>
      </c>
      <c r="G265" s="76">
        <v>12</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2">
        <v>0</v>
      </c>
      <c r="AF265" s="22">
        <v>0</v>
      </c>
      <c r="AG265" s="22">
        <v>0</v>
      </c>
      <c r="AH265" s="22">
        <v>0</v>
      </c>
      <c r="AI265" s="22">
        <v>0</v>
      </c>
      <c r="AJ265" s="22">
        <v>0</v>
      </c>
      <c r="AK265" s="22">
        <v>0</v>
      </c>
      <c r="AL265" s="22">
        <v>0</v>
      </c>
      <c r="AM265" s="22">
        <v>0</v>
      </c>
      <c r="AN265" s="22">
        <v>0</v>
      </c>
      <c r="AO265" s="22">
        <v>0</v>
      </c>
      <c r="AP265" s="22">
        <v>0</v>
      </c>
    </row>
    <row r="266" spans="1:42" x14ac:dyDescent="0.2">
      <c r="A266" s="15"/>
      <c r="B266" s="84"/>
      <c r="C266" s="35">
        <v>0</v>
      </c>
      <c r="D266" s="35">
        <v>0</v>
      </c>
      <c r="E266" s="35">
        <v>0</v>
      </c>
      <c r="F266" s="35">
        <v>0</v>
      </c>
      <c r="G266" s="77">
        <v>13</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2">
        <v>0</v>
      </c>
      <c r="AF266" s="22">
        <v>0</v>
      </c>
      <c r="AG266" s="22">
        <v>0</v>
      </c>
      <c r="AH266" s="22">
        <v>0</v>
      </c>
      <c r="AI266" s="22">
        <v>0</v>
      </c>
      <c r="AJ266" s="22">
        <v>0</v>
      </c>
      <c r="AK266" s="22">
        <v>0</v>
      </c>
      <c r="AL266" s="22">
        <v>0</v>
      </c>
      <c r="AM266" s="22">
        <v>0</v>
      </c>
      <c r="AN266" s="22">
        <v>0</v>
      </c>
      <c r="AO266" s="22">
        <v>0</v>
      </c>
      <c r="AP266" s="22">
        <v>0</v>
      </c>
    </row>
    <row r="267" spans="1:42" x14ac:dyDescent="0.2">
      <c r="A267" s="15"/>
      <c r="B267" s="84"/>
      <c r="C267" s="35" t="s">
        <v>196</v>
      </c>
      <c r="D267" s="35" t="s">
        <v>173</v>
      </c>
      <c r="E267" s="35">
        <v>0</v>
      </c>
      <c r="F267" s="35">
        <v>0</v>
      </c>
      <c r="G267" s="77">
        <v>14</v>
      </c>
      <c r="H267" s="22">
        <v>0</v>
      </c>
      <c r="I267" s="22">
        <v>0</v>
      </c>
      <c r="J267" s="22">
        <v>0</v>
      </c>
      <c r="K267" s="22">
        <v>0</v>
      </c>
      <c r="L267" s="22">
        <v>0</v>
      </c>
      <c r="M267" s="22">
        <v>0</v>
      </c>
      <c r="N267" s="22">
        <v>0</v>
      </c>
      <c r="O267" s="22">
        <v>0</v>
      </c>
      <c r="P267" s="22">
        <v>0</v>
      </c>
      <c r="Q267" s="22">
        <v>0</v>
      </c>
      <c r="R267" s="22">
        <v>0</v>
      </c>
      <c r="S267" s="22">
        <v>0</v>
      </c>
      <c r="T267" s="22">
        <v>0</v>
      </c>
      <c r="U267" s="22">
        <v>-11.713100000000001</v>
      </c>
      <c r="V267" s="22">
        <v>-3.4702000000000002</v>
      </c>
      <c r="W267" s="22">
        <v>0</v>
      </c>
      <c r="X267" s="22">
        <v>0</v>
      </c>
      <c r="Y267" s="22">
        <v>1.86</v>
      </c>
      <c r="Z267" s="22">
        <v>0</v>
      </c>
      <c r="AA267" s="22">
        <v>0</v>
      </c>
      <c r="AB267" s="22">
        <v>0</v>
      </c>
      <c r="AC267" s="22">
        <v>0</v>
      </c>
      <c r="AD267" s="22">
        <v>0</v>
      </c>
      <c r="AE267" s="22">
        <v>0</v>
      </c>
      <c r="AF267" s="22">
        <v>0</v>
      </c>
      <c r="AG267" s="22">
        <v>0</v>
      </c>
      <c r="AH267" s="22">
        <v>0</v>
      </c>
      <c r="AI267" s="22">
        <v>0</v>
      </c>
      <c r="AJ267" s="22">
        <v>0</v>
      </c>
      <c r="AK267" s="22">
        <v>0</v>
      </c>
      <c r="AL267" s="22">
        <v>0</v>
      </c>
      <c r="AM267" s="22">
        <v>0</v>
      </c>
      <c r="AN267" s="22">
        <v>0</v>
      </c>
      <c r="AO267" s="22">
        <v>0</v>
      </c>
      <c r="AP267" s="22">
        <v>0</v>
      </c>
    </row>
    <row r="268" spans="1:42" x14ac:dyDescent="0.2">
      <c r="A268" s="15"/>
      <c r="B268" s="84"/>
      <c r="C268" s="35" t="s">
        <v>197</v>
      </c>
      <c r="D268" s="35" t="s">
        <v>174</v>
      </c>
      <c r="E268" s="35">
        <v>0</v>
      </c>
      <c r="F268" s="35">
        <v>0</v>
      </c>
      <c r="G268" s="77">
        <v>15</v>
      </c>
      <c r="H268" s="22">
        <v>169.76</v>
      </c>
      <c r="I268" s="22">
        <v>13.729400000000002</v>
      </c>
      <c r="J268" s="22">
        <v>5.4865000000000004</v>
      </c>
      <c r="K268" s="22">
        <v>0</v>
      </c>
      <c r="L268" s="22">
        <v>2.0163000000000002</v>
      </c>
      <c r="M268" s="22">
        <v>0</v>
      </c>
      <c r="N268" s="22">
        <v>0</v>
      </c>
      <c r="O268" s="22">
        <v>0</v>
      </c>
      <c r="P268" s="22">
        <v>0</v>
      </c>
      <c r="Q268" s="22">
        <v>0</v>
      </c>
      <c r="R268" s="22">
        <v>0</v>
      </c>
      <c r="S268" s="22">
        <v>0</v>
      </c>
      <c r="T268" s="22">
        <v>0</v>
      </c>
      <c r="U268" s="22">
        <v>-11.713100000000001</v>
      </c>
      <c r="V268" s="22">
        <v>-3.4702000000000002</v>
      </c>
      <c r="W268" s="22">
        <v>0</v>
      </c>
      <c r="X268" s="22">
        <v>0</v>
      </c>
      <c r="Y268" s="22">
        <v>1.86</v>
      </c>
      <c r="Z268" s="22">
        <v>0</v>
      </c>
      <c r="AA268" s="22">
        <v>0</v>
      </c>
      <c r="AB268" s="22">
        <v>0</v>
      </c>
      <c r="AC268" s="22">
        <v>0</v>
      </c>
      <c r="AD268" s="22">
        <v>0</v>
      </c>
      <c r="AE268" s="22">
        <v>0</v>
      </c>
      <c r="AF268" s="22">
        <v>0</v>
      </c>
      <c r="AG268" s="22">
        <v>0</v>
      </c>
      <c r="AH268" s="22">
        <v>0</v>
      </c>
      <c r="AI268" s="22">
        <v>0</v>
      </c>
      <c r="AJ268" s="22">
        <v>0</v>
      </c>
      <c r="AK268" s="22">
        <v>0</v>
      </c>
      <c r="AL268" s="22">
        <v>0</v>
      </c>
      <c r="AM268" s="22">
        <v>0</v>
      </c>
      <c r="AN268" s="22">
        <v>0</v>
      </c>
      <c r="AO268" s="22">
        <v>0</v>
      </c>
      <c r="AP268" s="22">
        <v>0</v>
      </c>
    </row>
    <row r="269" spans="1:42" x14ac:dyDescent="0.2">
      <c r="A269" s="15"/>
      <c r="B269" s="84"/>
      <c r="C269" s="35">
        <v>0</v>
      </c>
      <c r="D269" s="35">
        <v>0</v>
      </c>
      <c r="E269" s="35">
        <v>0</v>
      </c>
      <c r="F269" s="35">
        <v>0</v>
      </c>
      <c r="G269" s="76">
        <v>16</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2">
        <v>0</v>
      </c>
      <c r="AF269" s="22">
        <v>0</v>
      </c>
      <c r="AG269" s="22">
        <v>0</v>
      </c>
      <c r="AH269" s="22">
        <v>0</v>
      </c>
      <c r="AI269" s="22">
        <v>0</v>
      </c>
      <c r="AJ269" s="22">
        <v>0</v>
      </c>
      <c r="AK269" s="22">
        <v>0</v>
      </c>
      <c r="AL269" s="22">
        <v>0</v>
      </c>
      <c r="AM269" s="22">
        <v>0</v>
      </c>
      <c r="AN269" s="22">
        <v>0</v>
      </c>
      <c r="AO269" s="22">
        <v>0</v>
      </c>
      <c r="AP269" s="22">
        <v>0</v>
      </c>
    </row>
    <row r="270" spans="1:42" x14ac:dyDescent="0.2">
      <c r="A270" s="15"/>
      <c r="B270" s="84"/>
      <c r="C270" s="35">
        <v>0</v>
      </c>
      <c r="D270" s="35">
        <v>0</v>
      </c>
      <c r="E270" s="35">
        <v>0</v>
      </c>
      <c r="F270" s="35">
        <v>0</v>
      </c>
      <c r="G270" s="77">
        <v>17</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c r="AN270" s="22">
        <v>0</v>
      </c>
      <c r="AO270" s="22">
        <v>0</v>
      </c>
      <c r="AP270" s="22">
        <v>0</v>
      </c>
    </row>
    <row r="271" spans="1:42" x14ac:dyDescent="0.2">
      <c r="A271" s="15"/>
      <c r="B271" s="84"/>
      <c r="C271" s="35">
        <v>0</v>
      </c>
      <c r="D271" s="35">
        <v>0</v>
      </c>
      <c r="E271" s="35">
        <v>0</v>
      </c>
      <c r="F271" s="35">
        <v>0</v>
      </c>
      <c r="G271" s="77">
        <v>18</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t="s">
        <v>36</v>
      </c>
      <c r="AC271" s="22" t="s">
        <v>36</v>
      </c>
      <c r="AD271" s="22" t="s">
        <v>36</v>
      </c>
      <c r="AE271" s="22" t="s">
        <v>36</v>
      </c>
      <c r="AF271" s="22" t="s">
        <v>36</v>
      </c>
      <c r="AG271" s="22" t="s">
        <v>36</v>
      </c>
      <c r="AH271" s="22" t="s">
        <v>36</v>
      </c>
      <c r="AI271" s="22" t="s">
        <v>36</v>
      </c>
      <c r="AJ271" s="22" t="s">
        <v>36</v>
      </c>
      <c r="AK271" s="22" t="s">
        <v>36</v>
      </c>
      <c r="AL271" s="22" t="s">
        <v>36</v>
      </c>
      <c r="AM271" s="22" t="s">
        <v>36</v>
      </c>
      <c r="AN271" s="22" t="s">
        <v>36</v>
      </c>
      <c r="AO271" s="22" t="s">
        <v>36</v>
      </c>
      <c r="AP271" s="22" t="s">
        <v>36</v>
      </c>
    </row>
    <row r="272" spans="1:42" x14ac:dyDescent="0.2">
      <c r="A272" s="15"/>
      <c r="B272" s="84"/>
      <c r="C272" s="35">
        <v>0</v>
      </c>
      <c r="D272" s="35">
        <v>0</v>
      </c>
      <c r="E272" s="35">
        <v>0</v>
      </c>
      <c r="F272" s="35">
        <v>0</v>
      </c>
      <c r="G272" s="77">
        <v>19</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c r="AN272" s="22">
        <v>0</v>
      </c>
      <c r="AO272" s="22">
        <v>0</v>
      </c>
      <c r="AP272" s="22">
        <v>0</v>
      </c>
    </row>
    <row r="273" spans="1:42" x14ac:dyDescent="0.2">
      <c r="A273" s="15"/>
      <c r="B273" s="84"/>
      <c r="C273" s="35">
        <v>0</v>
      </c>
      <c r="D273" s="35">
        <v>0</v>
      </c>
      <c r="E273" s="35">
        <v>0</v>
      </c>
      <c r="F273" s="35">
        <v>0</v>
      </c>
      <c r="G273" s="76">
        <v>20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2">
        <v>0</v>
      </c>
      <c r="AF273" s="22">
        <v>0</v>
      </c>
      <c r="AG273" s="22">
        <v>0</v>
      </c>
      <c r="AH273" s="22">
        <v>0</v>
      </c>
      <c r="AI273" s="22">
        <v>0</v>
      </c>
      <c r="AJ273" s="22">
        <v>0</v>
      </c>
      <c r="AK273" s="22">
        <v>0</v>
      </c>
      <c r="AL273" s="22">
        <v>0</v>
      </c>
      <c r="AM273" s="22">
        <v>0</v>
      </c>
      <c r="AN273" s="22">
        <v>0</v>
      </c>
      <c r="AO273" s="22">
        <v>0</v>
      </c>
      <c r="AP273" s="22">
        <v>0</v>
      </c>
    </row>
    <row r="274" spans="1:42" x14ac:dyDescent="0.2">
      <c r="A274" s="15"/>
      <c r="B274" s="84"/>
      <c r="C274" s="35" t="s">
        <v>198</v>
      </c>
      <c r="D274" s="35" t="s">
        <v>199</v>
      </c>
      <c r="E274" s="35">
        <v>0</v>
      </c>
      <c r="F274" s="35">
        <v>0</v>
      </c>
      <c r="G274" s="77">
        <v>21</v>
      </c>
      <c r="H274" s="22">
        <v>2414</v>
      </c>
      <c r="I274" s="22">
        <v>6.1203000000000003</v>
      </c>
      <c r="J274" s="22">
        <v>5.5463000000000005</v>
      </c>
      <c r="K274" s="22">
        <v>0</v>
      </c>
      <c r="L274" s="22">
        <v>4.2610999999999999</v>
      </c>
      <c r="M274" s="22">
        <v>0</v>
      </c>
      <c r="N274" s="22">
        <v>0</v>
      </c>
      <c r="O274" s="22">
        <v>0</v>
      </c>
      <c r="P274" s="22">
        <v>0</v>
      </c>
      <c r="Q274" s="22">
        <v>0</v>
      </c>
      <c r="R274" s="22">
        <v>53.11</v>
      </c>
      <c r="S274" s="22">
        <v>48.33</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c r="AN274" s="22">
        <v>0</v>
      </c>
      <c r="AO274" s="22">
        <v>0</v>
      </c>
      <c r="AP274" s="22">
        <v>0</v>
      </c>
    </row>
    <row r="275" spans="1:42" x14ac:dyDescent="0.2">
      <c r="A275" s="15"/>
      <c r="B275" s="84"/>
      <c r="C275" s="35" t="s">
        <v>200</v>
      </c>
      <c r="D275" s="35" t="s">
        <v>201</v>
      </c>
      <c r="E275" s="35">
        <v>0</v>
      </c>
      <c r="F275" s="35">
        <v>0</v>
      </c>
      <c r="G275" s="77">
        <v>22</v>
      </c>
      <c r="H275" s="22">
        <v>2414</v>
      </c>
      <c r="I275" s="22">
        <v>6.1203000000000003</v>
      </c>
      <c r="J275" s="22">
        <v>5.5463000000000005</v>
      </c>
      <c r="K275" s="22">
        <v>0</v>
      </c>
      <c r="L275" s="22">
        <v>4.2610999999999999</v>
      </c>
      <c r="M275" s="22">
        <v>0</v>
      </c>
      <c r="N275" s="22">
        <v>0</v>
      </c>
      <c r="O275" s="22">
        <v>0</v>
      </c>
      <c r="P275" s="22">
        <v>0</v>
      </c>
      <c r="Q275" s="22">
        <v>0</v>
      </c>
      <c r="R275" s="22">
        <v>53.11</v>
      </c>
      <c r="S275" s="22">
        <v>48.33</v>
      </c>
      <c r="T275" s="22">
        <v>0</v>
      </c>
      <c r="U275" s="22">
        <v>0</v>
      </c>
      <c r="V275" s="22">
        <v>0</v>
      </c>
      <c r="W275" s="22">
        <v>0</v>
      </c>
      <c r="X275" s="22">
        <v>0</v>
      </c>
      <c r="Y275" s="22">
        <v>0</v>
      </c>
      <c r="Z275" s="22">
        <v>0</v>
      </c>
      <c r="AA275" s="22">
        <v>0</v>
      </c>
      <c r="AB275" s="22">
        <v>0</v>
      </c>
      <c r="AC275" s="22">
        <v>0</v>
      </c>
      <c r="AD275" s="22">
        <v>0</v>
      </c>
      <c r="AE275" s="22">
        <v>0</v>
      </c>
      <c r="AF275" s="22">
        <v>0</v>
      </c>
      <c r="AG275" s="22">
        <v>0</v>
      </c>
      <c r="AH275" s="22">
        <v>0</v>
      </c>
      <c r="AI275" s="22">
        <v>0</v>
      </c>
      <c r="AJ275" s="22">
        <v>0</v>
      </c>
      <c r="AK275" s="22">
        <v>0</v>
      </c>
      <c r="AL275" s="22">
        <v>0</v>
      </c>
      <c r="AM275" s="22">
        <v>0</v>
      </c>
      <c r="AN275" s="22">
        <v>0</v>
      </c>
      <c r="AO275" s="22">
        <v>0</v>
      </c>
      <c r="AP275" s="22">
        <v>0</v>
      </c>
    </row>
    <row r="276" spans="1:42" x14ac:dyDescent="0.2">
      <c r="A276" s="15"/>
      <c r="B276" s="84"/>
      <c r="C276" s="35" t="s">
        <v>202</v>
      </c>
      <c r="D276" s="35" t="s">
        <v>203</v>
      </c>
      <c r="E276" s="35">
        <v>0</v>
      </c>
      <c r="F276" s="35">
        <v>0</v>
      </c>
      <c r="G276" s="77">
        <v>23</v>
      </c>
      <c r="H276" s="22">
        <v>2414</v>
      </c>
      <c r="I276" s="22">
        <v>19.533000000000001</v>
      </c>
      <c r="J276" s="22">
        <v>16.6631</v>
      </c>
      <c r="K276" s="22">
        <v>0</v>
      </c>
      <c r="L276" s="22">
        <v>10.236899999999999</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t="s">
        <v>36</v>
      </c>
      <c r="AC276" s="22" t="s">
        <v>36</v>
      </c>
      <c r="AD276" s="22" t="s">
        <v>36</v>
      </c>
      <c r="AE276" s="22" t="s">
        <v>36</v>
      </c>
      <c r="AF276" s="22" t="s">
        <v>36</v>
      </c>
      <c r="AG276" s="22" t="s">
        <v>36</v>
      </c>
      <c r="AH276" s="22" t="s">
        <v>36</v>
      </c>
      <c r="AI276" s="22" t="s">
        <v>36</v>
      </c>
      <c r="AJ276" s="22" t="s">
        <v>36</v>
      </c>
      <c r="AK276" s="22" t="s">
        <v>36</v>
      </c>
      <c r="AL276" s="22" t="s">
        <v>36</v>
      </c>
      <c r="AM276" s="22" t="s">
        <v>36</v>
      </c>
      <c r="AN276" s="22" t="s">
        <v>36</v>
      </c>
      <c r="AO276" s="22" t="s">
        <v>36</v>
      </c>
      <c r="AP276" s="22" t="s">
        <v>36</v>
      </c>
    </row>
    <row r="277" spans="1:42" x14ac:dyDescent="0.2">
      <c r="A277" s="15"/>
      <c r="B277" s="84"/>
      <c r="C277" s="35">
        <v>0</v>
      </c>
      <c r="D277" s="35">
        <v>0</v>
      </c>
      <c r="E277" s="35">
        <v>0</v>
      </c>
      <c r="F277" s="35">
        <v>0</v>
      </c>
      <c r="G277" s="76">
        <v>24</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2">
        <v>0</v>
      </c>
      <c r="AF277" s="22">
        <v>0</v>
      </c>
      <c r="AG277" s="22">
        <v>0</v>
      </c>
      <c r="AH277" s="22">
        <v>0</v>
      </c>
      <c r="AI277" s="22">
        <v>0</v>
      </c>
      <c r="AJ277" s="22">
        <v>0</v>
      </c>
      <c r="AK277" s="22">
        <v>0</v>
      </c>
      <c r="AL277" s="22">
        <v>0</v>
      </c>
      <c r="AM277" s="22">
        <v>0</v>
      </c>
      <c r="AN277" s="22">
        <v>0</v>
      </c>
      <c r="AO277" s="22">
        <v>0</v>
      </c>
      <c r="AP277" s="22">
        <v>0</v>
      </c>
    </row>
    <row r="278" spans="1:42" x14ac:dyDescent="0.2">
      <c r="A278" s="15"/>
      <c r="B278" s="84"/>
      <c r="C278" s="35" t="s">
        <v>204</v>
      </c>
      <c r="D278" s="35" t="s">
        <v>205</v>
      </c>
      <c r="E278" s="35">
        <v>0</v>
      </c>
      <c r="F278" s="35">
        <v>0</v>
      </c>
      <c r="G278" s="77">
        <v>25</v>
      </c>
      <c r="H278" s="22">
        <v>8465</v>
      </c>
      <c r="I278" s="22">
        <v>2.9446999999999997</v>
      </c>
      <c r="J278" s="22">
        <v>2.8774999999999995</v>
      </c>
      <c r="K278" s="22">
        <v>0</v>
      </c>
      <c r="L278" s="22">
        <v>2.7272999999999996</v>
      </c>
      <c r="M278" s="22">
        <v>0</v>
      </c>
      <c r="N278" s="22">
        <v>0</v>
      </c>
      <c r="O278" s="22">
        <v>0</v>
      </c>
      <c r="P278" s="22">
        <v>0</v>
      </c>
      <c r="Q278" s="22">
        <v>0</v>
      </c>
      <c r="R278" s="22">
        <v>41.96</v>
      </c>
      <c r="S278" s="22">
        <v>41.4</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c r="AN278" s="22">
        <v>0</v>
      </c>
      <c r="AO278" s="22">
        <v>0</v>
      </c>
      <c r="AP278" s="22">
        <v>0</v>
      </c>
    </row>
    <row r="279" spans="1:42" x14ac:dyDescent="0.2">
      <c r="A279" s="15"/>
      <c r="B279" s="84"/>
      <c r="C279" s="35">
        <v>0</v>
      </c>
      <c r="D279" s="35">
        <v>0</v>
      </c>
      <c r="E279" s="35">
        <v>0</v>
      </c>
      <c r="F279" s="35">
        <v>0</v>
      </c>
      <c r="G279" s="77">
        <v>26</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c r="AN279" s="22">
        <v>0</v>
      </c>
      <c r="AO279" s="22">
        <v>0</v>
      </c>
      <c r="AP279" s="22">
        <v>0</v>
      </c>
    </row>
    <row r="280" spans="1:42" x14ac:dyDescent="0.2">
      <c r="A280" s="15"/>
      <c r="B280" s="84"/>
      <c r="C280" s="35" t="s">
        <v>206</v>
      </c>
      <c r="D280" s="35" t="s">
        <v>207</v>
      </c>
      <c r="E280" s="35">
        <v>0</v>
      </c>
      <c r="F280" s="35">
        <v>0</v>
      </c>
      <c r="G280" s="77">
        <v>27</v>
      </c>
      <c r="H280" s="22">
        <v>13677</v>
      </c>
      <c r="I280" s="22">
        <v>2.3299000000000003</v>
      </c>
      <c r="J280" s="22">
        <v>2.2663000000000002</v>
      </c>
      <c r="K280" s="22">
        <v>0</v>
      </c>
      <c r="L280" s="22">
        <v>2.1242000000000001</v>
      </c>
      <c r="M280" s="22">
        <v>0</v>
      </c>
      <c r="N280" s="22">
        <v>0</v>
      </c>
      <c r="O280" s="22">
        <v>0</v>
      </c>
      <c r="P280" s="22">
        <v>0</v>
      </c>
      <c r="Q280" s="22">
        <v>0</v>
      </c>
      <c r="R280" s="22">
        <v>37.4</v>
      </c>
      <c r="S280" s="22">
        <v>36.869999999999997</v>
      </c>
      <c r="T280" s="22">
        <v>0</v>
      </c>
      <c r="U280" s="22">
        <v>0</v>
      </c>
      <c r="V280" s="22">
        <v>0</v>
      </c>
      <c r="W280" s="22">
        <v>0</v>
      </c>
      <c r="X280" s="22">
        <v>0</v>
      </c>
      <c r="Y280" s="22">
        <v>0</v>
      </c>
      <c r="Z280" s="22">
        <v>0</v>
      </c>
      <c r="AA280" s="22">
        <v>0</v>
      </c>
      <c r="AB280" s="22" t="s">
        <v>36</v>
      </c>
      <c r="AC280" s="22" t="s">
        <v>36</v>
      </c>
      <c r="AD280" s="22" t="s">
        <v>36</v>
      </c>
      <c r="AE280" s="22" t="s">
        <v>36</v>
      </c>
      <c r="AF280" s="22" t="s">
        <v>36</v>
      </c>
      <c r="AG280" s="22" t="s">
        <v>36</v>
      </c>
      <c r="AH280" s="22" t="s">
        <v>36</v>
      </c>
      <c r="AI280" s="22" t="s">
        <v>36</v>
      </c>
      <c r="AJ280" s="22" t="s">
        <v>36</v>
      </c>
      <c r="AK280" s="22" t="s">
        <v>36</v>
      </c>
      <c r="AL280" s="22" t="s">
        <v>36</v>
      </c>
      <c r="AM280" s="22" t="s">
        <v>36</v>
      </c>
      <c r="AN280" s="22" t="s">
        <v>36</v>
      </c>
      <c r="AO280" s="22" t="s">
        <v>36</v>
      </c>
      <c r="AP280" s="22" t="s">
        <v>36</v>
      </c>
    </row>
    <row r="281" spans="1:42" x14ac:dyDescent="0.2">
      <c r="A281" s="15"/>
      <c r="B281" s="84"/>
      <c r="C281" s="35">
        <v>0</v>
      </c>
      <c r="D281" s="35">
        <v>0</v>
      </c>
      <c r="E281" s="35">
        <v>0</v>
      </c>
      <c r="F281" s="35">
        <v>0</v>
      </c>
      <c r="G281" s="76">
        <v>28</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c r="AN281" s="22">
        <v>0</v>
      </c>
      <c r="AO281" s="22">
        <v>0</v>
      </c>
      <c r="AP281" s="22">
        <v>0</v>
      </c>
    </row>
    <row r="282" spans="1:42" x14ac:dyDescent="0.2">
      <c r="A282" s="15"/>
      <c r="B282" s="84"/>
      <c r="C282" s="35" t="s">
        <v>208</v>
      </c>
      <c r="D282" s="35" t="s">
        <v>209</v>
      </c>
      <c r="E282" s="35">
        <v>0</v>
      </c>
      <c r="F282" s="35">
        <v>0</v>
      </c>
      <c r="G282" s="77">
        <v>29</v>
      </c>
      <c r="H282" s="22">
        <v>0</v>
      </c>
      <c r="I282" s="22">
        <v>0</v>
      </c>
      <c r="J282" s="22">
        <v>0</v>
      </c>
      <c r="K282" s="22">
        <v>0</v>
      </c>
      <c r="L282" s="22">
        <v>0</v>
      </c>
      <c r="M282" s="22">
        <v>13.331799999999999</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2">
        <v>0</v>
      </c>
      <c r="AF282" s="22">
        <v>0</v>
      </c>
      <c r="AG282" s="22">
        <v>0</v>
      </c>
      <c r="AH282" s="22">
        <v>0</v>
      </c>
      <c r="AI282" s="22">
        <v>0</v>
      </c>
      <c r="AJ282" s="22">
        <v>0</v>
      </c>
      <c r="AK282" s="22">
        <v>0</v>
      </c>
      <c r="AL282" s="22">
        <v>0</v>
      </c>
      <c r="AM282" s="22">
        <v>0</v>
      </c>
      <c r="AN282" s="22">
        <v>0</v>
      </c>
      <c r="AO282" s="22">
        <v>0</v>
      </c>
      <c r="AP282" s="22">
        <v>0</v>
      </c>
    </row>
    <row r="283" spans="1:42" x14ac:dyDescent="0.2">
      <c r="A283" s="15"/>
      <c r="B283" s="84"/>
      <c r="C283" s="35" t="s">
        <v>210</v>
      </c>
      <c r="D283" s="35" t="s">
        <v>211</v>
      </c>
      <c r="E283" s="35">
        <v>0</v>
      </c>
      <c r="F283" s="35">
        <v>0</v>
      </c>
      <c r="G283" s="77">
        <v>30</v>
      </c>
      <c r="H283" s="22">
        <v>0</v>
      </c>
      <c r="I283" s="22">
        <v>0</v>
      </c>
      <c r="J283" s="22">
        <v>0</v>
      </c>
      <c r="K283" s="22">
        <v>0</v>
      </c>
      <c r="L283" s="22">
        <v>0</v>
      </c>
      <c r="M283" s="22">
        <v>11.233799999999999</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2">
        <v>0</v>
      </c>
      <c r="AF283" s="22">
        <v>0</v>
      </c>
      <c r="AG283" s="22">
        <v>0</v>
      </c>
      <c r="AH283" s="22">
        <v>0</v>
      </c>
      <c r="AI283" s="22">
        <v>0</v>
      </c>
      <c r="AJ283" s="22">
        <v>0</v>
      </c>
      <c r="AK283" s="22">
        <v>0</v>
      </c>
      <c r="AL283" s="22">
        <v>0</v>
      </c>
      <c r="AM283" s="22">
        <v>0</v>
      </c>
      <c r="AN283" s="22">
        <v>0</v>
      </c>
      <c r="AO283" s="22">
        <v>0</v>
      </c>
      <c r="AP283" s="22">
        <v>0</v>
      </c>
    </row>
    <row r="284" spans="1:42" x14ac:dyDescent="0.2">
      <c r="A284" s="15"/>
      <c r="B284" s="84"/>
      <c r="C284" s="35" t="s">
        <v>212</v>
      </c>
      <c r="D284" s="35" t="s">
        <v>213</v>
      </c>
      <c r="E284" s="35">
        <v>0</v>
      </c>
      <c r="F284" s="35">
        <v>0</v>
      </c>
      <c r="G284" s="77">
        <v>31</v>
      </c>
      <c r="H284" s="22">
        <v>0</v>
      </c>
      <c r="I284" s="22">
        <v>0</v>
      </c>
      <c r="J284" s="22">
        <v>0</v>
      </c>
      <c r="K284" s="22">
        <v>0</v>
      </c>
      <c r="L284" s="22">
        <v>0</v>
      </c>
      <c r="M284" s="22">
        <v>13.331799999999999</v>
      </c>
      <c r="N284" s="22">
        <v>0</v>
      </c>
      <c r="O284" s="22">
        <v>0</v>
      </c>
      <c r="P284" s="22">
        <v>0</v>
      </c>
      <c r="Q284" s="22">
        <v>0</v>
      </c>
      <c r="R284" s="22">
        <v>0</v>
      </c>
      <c r="S284" s="22">
        <v>0</v>
      </c>
      <c r="T284" s="22">
        <v>0</v>
      </c>
      <c r="U284" s="22">
        <v>0</v>
      </c>
      <c r="V284" s="22">
        <v>0</v>
      </c>
      <c r="W284" s="22">
        <v>0</v>
      </c>
      <c r="X284" s="22">
        <v>0</v>
      </c>
      <c r="Y284" s="22">
        <v>0</v>
      </c>
      <c r="Z284" s="22">
        <v>0</v>
      </c>
      <c r="AA284" s="22">
        <v>0</v>
      </c>
      <c r="AB284" s="22" t="s">
        <v>36</v>
      </c>
      <c r="AC284" s="22" t="s">
        <v>36</v>
      </c>
      <c r="AD284" s="22" t="s">
        <v>36</v>
      </c>
      <c r="AE284" s="22" t="s">
        <v>36</v>
      </c>
      <c r="AF284" s="22" t="s">
        <v>36</v>
      </c>
      <c r="AG284" s="22" t="s">
        <v>36</v>
      </c>
      <c r="AH284" s="22" t="s">
        <v>36</v>
      </c>
      <c r="AI284" s="22" t="s">
        <v>36</v>
      </c>
      <c r="AJ284" s="22" t="s">
        <v>36</v>
      </c>
      <c r="AK284" s="22" t="s">
        <v>36</v>
      </c>
      <c r="AL284" s="22" t="s">
        <v>36</v>
      </c>
      <c r="AM284" s="22" t="s">
        <v>36</v>
      </c>
      <c r="AN284" s="22" t="s">
        <v>36</v>
      </c>
      <c r="AO284" s="22" t="s">
        <v>36</v>
      </c>
      <c r="AP284" s="22" t="s">
        <v>36</v>
      </c>
    </row>
    <row r="285" spans="1:42" x14ac:dyDescent="0.2">
      <c r="A285" s="15"/>
      <c r="B285" s="84"/>
      <c r="C285" s="35" t="s">
        <v>214</v>
      </c>
      <c r="D285" s="35" t="s">
        <v>215</v>
      </c>
      <c r="E285" s="35">
        <v>0</v>
      </c>
      <c r="F285" s="35">
        <v>0</v>
      </c>
      <c r="G285" s="76">
        <v>32</v>
      </c>
      <c r="H285" s="22">
        <v>0</v>
      </c>
      <c r="I285" s="22">
        <v>0</v>
      </c>
      <c r="J285" s="22">
        <v>0</v>
      </c>
      <c r="K285" s="22">
        <v>0</v>
      </c>
      <c r="L285" s="22">
        <v>0</v>
      </c>
      <c r="M285" s="22">
        <v>11.233799999999999</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2">
        <v>0</v>
      </c>
      <c r="AF285" s="22">
        <v>0</v>
      </c>
      <c r="AG285" s="22">
        <v>0</v>
      </c>
      <c r="AH285" s="22">
        <v>0</v>
      </c>
      <c r="AI285" s="22">
        <v>0</v>
      </c>
      <c r="AJ285" s="22">
        <v>0</v>
      </c>
      <c r="AK285" s="22">
        <v>0</v>
      </c>
      <c r="AL285" s="22">
        <v>0</v>
      </c>
      <c r="AM285" s="22">
        <v>0</v>
      </c>
      <c r="AN285" s="22">
        <v>0</v>
      </c>
      <c r="AO285" s="22">
        <v>0</v>
      </c>
      <c r="AP285" s="22">
        <v>0</v>
      </c>
    </row>
    <row r="286" spans="1:42" x14ac:dyDescent="0.2">
      <c r="A286" s="15"/>
      <c r="B286" s="84"/>
      <c r="C286" s="35">
        <v>0</v>
      </c>
      <c r="D286" s="35">
        <v>0</v>
      </c>
      <c r="E286" s="35">
        <v>0</v>
      </c>
      <c r="F286" s="35">
        <v>0</v>
      </c>
      <c r="G286" s="77">
        <v>33</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s="22">
        <v>0</v>
      </c>
      <c r="AB286" s="22" t="s">
        <v>36</v>
      </c>
      <c r="AC286" s="22" t="s">
        <v>36</v>
      </c>
      <c r="AD286" s="22" t="s">
        <v>36</v>
      </c>
      <c r="AE286" s="22" t="s">
        <v>36</v>
      </c>
      <c r="AF286" s="22" t="s">
        <v>36</v>
      </c>
      <c r="AG286" s="22" t="s">
        <v>36</v>
      </c>
      <c r="AH286" s="22" t="s">
        <v>36</v>
      </c>
      <c r="AI286" s="22" t="s">
        <v>36</v>
      </c>
      <c r="AJ286" s="22" t="s">
        <v>36</v>
      </c>
      <c r="AK286" s="22" t="s">
        <v>36</v>
      </c>
      <c r="AL286" s="22" t="s">
        <v>36</v>
      </c>
      <c r="AM286" s="22" t="s">
        <v>36</v>
      </c>
      <c r="AN286" s="22" t="s">
        <v>36</v>
      </c>
      <c r="AO286" s="22" t="s">
        <v>36</v>
      </c>
      <c r="AP286" s="22" t="s">
        <v>36</v>
      </c>
    </row>
    <row r="287" spans="1:42" x14ac:dyDescent="0.2">
      <c r="A287" s="15"/>
      <c r="B287" s="84"/>
      <c r="C287" s="35">
        <v>0</v>
      </c>
      <c r="D287" s="35">
        <v>0</v>
      </c>
      <c r="E287" s="35">
        <v>0</v>
      </c>
      <c r="F287" s="35">
        <v>0</v>
      </c>
      <c r="G287" s="77">
        <v>34</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v>0</v>
      </c>
      <c r="Y287" s="22">
        <v>0</v>
      </c>
      <c r="Z287" s="22">
        <v>0</v>
      </c>
      <c r="AA287" s="22">
        <v>0</v>
      </c>
      <c r="AB287" s="22">
        <v>0</v>
      </c>
      <c r="AC287" s="22">
        <v>0</v>
      </c>
      <c r="AD287" s="22">
        <v>0</v>
      </c>
      <c r="AE287" s="22">
        <v>0</v>
      </c>
      <c r="AF287" s="22">
        <v>0</v>
      </c>
      <c r="AG287" s="22">
        <v>0</v>
      </c>
      <c r="AH287" s="22">
        <v>0</v>
      </c>
      <c r="AI287" s="22">
        <v>0</v>
      </c>
      <c r="AJ287" s="22">
        <v>0</v>
      </c>
      <c r="AK287" s="22">
        <v>0</v>
      </c>
      <c r="AL287" s="22">
        <v>0</v>
      </c>
      <c r="AM287" s="22">
        <v>0</v>
      </c>
      <c r="AN287" s="22">
        <v>0</v>
      </c>
      <c r="AO287" s="22">
        <v>0</v>
      </c>
      <c r="AP287" s="22">
        <v>0</v>
      </c>
    </row>
    <row r="288" spans="1:42" hidden="1" outlineLevel="1" x14ac:dyDescent="0.2">
      <c r="A288" s="15"/>
      <c r="B288" s="84"/>
      <c r="C288" s="35">
        <v>0</v>
      </c>
      <c r="D288" s="35">
        <v>0</v>
      </c>
      <c r="E288" s="35">
        <v>0</v>
      </c>
      <c r="F288" s="35">
        <v>0</v>
      </c>
      <c r="G288" s="77">
        <v>35</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v>0</v>
      </c>
      <c r="Y288" s="22">
        <v>0</v>
      </c>
      <c r="Z288" s="22">
        <v>0</v>
      </c>
      <c r="AA288" s="22">
        <v>0</v>
      </c>
      <c r="AB288" s="22">
        <v>0</v>
      </c>
      <c r="AC288" s="22">
        <v>0</v>
      </c>
      <c r="AD288" s="22">
        <v>0</v>
      </c>
      <c r="AE288" s="22">
        <v>0</v>
      </c>
      <c r="AF288" s="22">
        <v>0</v>
      </c>
      <c r="AG288" s="22">
        <v>0</v>
      </c>
      <c r="AH288" s="22">
        <v>0</v>
      </c>
      <c r="AI288" s="22">
        <v>0</v>
      </c>
      <c r="AJ288" s="22">
        <v>0</v>
      </c>
      <c r="AK288" s="22">
        <v>0</v>
      </c>
      <c r="AL288" s="22">
        <v>0</v>
      </c>
      <c r="AM288" s="22">
        <v>0</v>
      </c>
      <c r="AN288" s="22">
        <v>0</v>
      </c>
      <c r="AO288" s="22">
        <v>0</v>
      </c>
      <c r="AP288" s="22">
        <v>0</v>
      </c>
    </row>
    <row r="289" spans="1:42" hidden="1" outlineLevel="1" x14ac:dyDescent="0.2">
      <c r="A289" s="15"/>
      <c r="B289" s="84"/>
      <c r="C289" s="35">
        <v>0</v>
      </c>
      <c r="D289" s="35">
        <v>0</v>
      </c>
      <c r="E289" s="35">
        <v>0</v>
      </c>
      <c r="F289" s="35">
        <v>0</v>
      </c>
      <c r="G289" s="76">
        <v>36</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v>0</v>
      </c>
      <c r="Y289" s="22">
        <v>0</v>
      </c>
      <c r="Z289" s="22">
        <v>0</v>
      </c>
      <c r="AA289" s="22">
        <v>0</v>
      </c>
      <c r="AB289" s="22">
        <v>0</v>
      </c>
      <c r="AC289" s="22">
        <v>0</v>
      </c>
      <c r="AD289" s="22">
        <v>0</v>
      </c>
      <c r="AE289" s="22">
        <v>0</v>
      </c>
      <c r="AF289" s="22">
        <v>0</v>
      </c>
      <c r="AG289" s="22">
        <v>0</v>
      </c>
      <c r="AH289" s="22">
        <v>0</v>
      </c>
      <c r="AI289" s="22">
        <v>0</v>
      </c>
      <c r="AJ289" s="22">
        <v>0</v>
      </c>
      <c r="AK289" s="22">
        <v>0</v>
      </c>
      <c r="AL289" s="22">
        <v>0</v>
      </c>
      <c r="AM289" s="22">
        <v>0</v>
      </c>
      <c r="AN289" s="22">
        <v>0</v>
      </c>
      <c r="AO289" s="22">
        <v>0</v>
      </c>
      <c r="AP289" s="22">
        <v>0</v>
      </c>
    </row>
    <row r="290" spans="1:42" hidden="1" outlineLevel="1" x14ac:dyDescent="0.2">
      <c r="A290" s="15"/>
      <c r="B290" s="84"/>
      <c r="C290" s="35">
        <v>0</v>
      </c>
      <c r="D290" s="35">
        <v>0</v>
      </c>
      <c r="E290" s="35">
        <v>0</v>
      </c>
      <c r="F290" s="35">
        <v>0</v>
      </c>
      <c r="G290" s="77">
        <v>37</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v>0</v>
      </c>
      <c r="Y290" s="22">
        <v>0</v>
      </c>
      <c r="Z290" s="22">
        <v>0</v>
      </c>
      <c r="AA290" s="22">
        <v>0</v>
      </c>
      <c r="AB290" s="22">
        <v>0</v>
      </c>
      <c r="AC290" s="22">
        <v>0</v>
      </c>
      <c r="AD290" s="22">
        <v>0</v>
      </c>
      <c r="AE290" s="22">
        <v>0</v>
      </c>
      <c r="AF290" s="22">
        <v>0</v>
      </c>
      <c r="AG290" s="22">
        <v>0</v>
      </c>
      <c r="AH290" s="22">
        <v>0</v>
      </c>
      <c r="AI290" s="22">
        <v>0</v>
      </c>
      <c r="AJ290" s="22">
        <v>0</v>
      </c>
      <c r="AK290" s="22">
        <v>0</v>
      </c>
      <c r="AL290" s="22">
        <v>0</v>
      </c>
      <c r="AM290" s="22">
        <v>0</v>
      </c>
      <c r="AN290" s="22">
        <v>0</v>
      </c>
      <c r="AO290" s="22">
        <v>0</v>
      </c>
      <c r="AP290" s="22">
        <v>0</v>
      </c>
    </row>
    <row r="291" spans="1:42" hidden="1" outlineLevel="1" x14ac:dyDescent="0.2">
      <c r="A291" s="15"/>
      <c r="B291" s="84"/>
      <c r="C291" s="35">
        <v>0</v>
      </c>
      <c r="D291" s="35">
        <v>0</v>
      </c>
      <c r="E291" s="35">
        <v>0</v>
      </c>
      <c r="F291" s="35">
        <v>0</v>
      </c>
      <c r="G291" s="77">
        <v>38</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v>0</v>
      </c>
      <c r="Y291" s="22">
        <v>0</v>
      </c>
      <c r="Z291" s="22">
        <v>0</v>
      </c>
      <c r="AA291" s="22">
        <v>0</v>
      </c>
      <c r="AB291" s="22">
        <v>0</v>
      </c>
      <c r="AC291" s="22">
        <v>0</v>
      </c>
      <c r="AD291" s="22">
        <v>0</v>
      </c>
      <c r="AE291" s="22">
        <v>0</v>
      </c>
      <c r="AF291" s="22">
        <v>0</v>
      </c>
      <c r="AG291" s="22">
        <v>0</v>
      </c>
      <c r="AH291" s="22">
        <v>0</v>
      </c>
      <c r="AI291" s="22">
        <v>0</v>
      </c>
      <c r="AJ291" s="22">
        <v>0</v>
      </c>
      <c r="AK291" s="22">
        <v>0</v>
      </c>
      <c r="AL291" s="22">
        <v>0</v>
      </c>
      <c r="AM291" s="22">
        <v>0</v>
      </c>
      <c r="AN291" s="22">
        <v>0</v>
      </c>
      <c r="AO291" s="22">
        <v>0</v>
      </c>
      <c r="AP291" s="22">
        <v>0</v>
      </c>
    </row>
    <row r="292" spans="1:42" hidden="1" outlineLevel="1" x14ac:dyDescent="0.2">
      <c r="A292" s="15"/>
      <c r="B292" s="84"/>
      <c r="C292" s="35">
        <v>0</v>
      </c>
      <c r="D292" s="35">
        <v>0</v>
      </c>
      <c r="E292" s="35">
        <v>0</v>
      </c>
      <c r="F292" s="35">
        <v>0</v>
      </c>
      <c r="G292" s="77">
        <v>39</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v>0</v>
      </c>
      <c r="Y292" s="22">
        <v>0</v>
      </c>
      <c r="Z292" s="22">
        <v>0</v>
      </c>
      <c r="AA292" s="22">
        <v>0</v>
      </c>
      <c r="AB292" s="22">
        <v>0</v>
      </c>
      <c r="AC292" s="22">
        <v>0</v>
      </c>
      <c r="AD292" s="22">
        <v>0</v>
      </c>
      <c r="AE292" s="22">
        <v>0</v>
      </c>
      <c r="AF292" s="22">
        <v>0</v>
      </c>
      <c r="AG292" s="22">
        <v>0</v>
      </c>
      <c r="AH292" s="22">
        <v>0</v>
      </c>
      <c r="AI292" s="22">
        <v>0</v>
      </c>
      <c r="AJ292" s="22">
        <v>0</v>
      </c>
      <c r="AK292" s="22">
        <v>0</v>
      </c>
      <c r="AL292" s="22">
        <v>0</v>
      </c>
      <c r="AM292" s="22">
        <v>0</v>
      </c>
      <c r="AN292" s="22">
        <v>0</v>
      </c>
      <c r="AO292" s="22">
        <v>0</v>
      </c>
      <c r="AP292" s="22">
        <v>0</v>
      </c>
    </row>
    <row r="293" spans="1:42" hidden="1" outlineLevel="1" x14ac:dyDescent="0.2">
      <c r="A293" s="15"/>
      <c r="B293" s="84"/>
      <c r="C293" s="35">
        <v>0</v>
      </c>
      <c r="D293" s="35">
        <v>0</v>
      </c>
      <c r="E293" s="35">
        <v>0</v>
      </c>
      <c r="F293" s="35">
        <v>0</v>
      </c>
      <c r="G293" s="76">
        <v>40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v>0</v>
      </c>
      <c r="Y293" s="22">
        <v>0</v>
      </c>
      <c r="Z293" s="22">
        <v>0</v>
      </c>
      <c r="AA293" s="22">
        <v>0</v>
      </c>
      <c r="AB293" s="22">
        <v>0</v>
      </c>
      <c r="AC293" s="22">
        <v>0</v>
      </c>
      <c r="AD293" s="22">
        <v>0</v>
      </c>
      <c r="AE293" s="22">
        <v>0</v>
      </c>
      <c r="AF293" s="22">
        <v>0</v>
      </c>
      <c r="AG293" s="22">
        <v>0</v>
      </c>
      <c r="AH293" s="22">
        <v>0</v>
      </c>
      <c r="AI293" s="22">
        <v>0</v>
      </c>
      <c r="AJ293" s="22">
        <v>0</v>
      </c>
      <c r="AK293" s="22">
        <v>0</v>
      </c>
      <c r="AL293" s="22">
        <v>0</v>
      </c>
      <c r="AM293" s="22">
        <v>0</v>
      </c>
      <c r="AN293" s="22">
        <v>0</v>
      </c>
      <c r="AO293" s="22">
        <v>0</v>
      </c>
      <c r="AP293" s="22">
        <v>0</v>
      </c>
    </row>
    <row r="294" spans="1:42" hidden="1" outlineLevel="1" x14ac:dyDescent="0.2">
      <c r="A294" s="15"/>
      <c r="B294" s="84"/>
      <c r="C294" s="35">
        <v>0</v>
      </c>
      <c r="D294" s="35">
        <v>0</v>
      </c>
      <c r="E294" s="35">
        <v>0</v>
      </c>
      <c r="F294" s="35">
        <v>0</v>
      </c>
      <c r="G294" s="77">
        <v>41</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0</v>
      </c>
      <c r="Y294" s="22">
        <v>0</v>
      </c>
      <c r="Z294" s="22">
        <v>0</v>
      </c>
      <c r="AA294" s="22">
        <v>0</v>
      </c>
      <c r="AB294" s="22" t="s">
        <v>36</v>
      </c>
      <c r="AC294" s="22" t="s">
        <v>36</v>
      </c>
      <c r="AD294" s="22" t="s">
        <v>36</v>
      </c>
      <c r="AE294" s="22" t="s">
        <v>36</v>
      </c>
      <c r="AF294" s="22" t="s">
        <v>36</v>
      </c>
      <c r="AG294" s="22" t="s">
        <v>36</v>
      </c>
      <c r="AH294" s="22" t="s">
        <v>36</v>
      </c>
      <c r="AI294" s="22" t="s">
        <v>36</v>
      </c>
      <c r="AJ294" s="22" t="s">
        <v>36</v>
      </c>
      <c r="AK294" s="22" t="s">
        <v>36</v>
      </c>
      <c r="AL294" s="22" t="s">
        <v>36</v>
      </c>
      <c r="AM294" s="22" t="s">
        <v>36</v>
      </c>
      <c r="AN294" s="22" t="s">
        <v>36</v>
      </c>
      <c r="AO294" s="22" t="s">
        <v>36</v>
      </c>
      <c r="AP294" s="22" t="s">
        <v>36</v>
      </c>
    </row>
    <row r="295" spans="1:42" hidden="1" outlineLevel="1" x14ac:dyDescent="0.2">
      <c r="A295" s="15"/>
      <c r="B295" s="84"/>
      <c r="C295" s="35">
        <v>0</v>
      </c>
      <c r="D295" s="35">
        <v>0</v>
      </c>
      <c r="E295" s="35">
        <v>0</v>
      </c>
      <c r="F295" s="35">
        <v>0</v>
      </c>
      <c r="G295" s="77">
        <v>42</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v>0</v>
      </c>
      <c r="Y295" s="22">
        <v>0</v>
      </c>
      <c r="Z295" s="22">
        <v>0</v>
      </c>
      <c r="AA295" s="22">
        <v>0</v>
      </c>
      <c r="AB295" s="22">
        <v>0</v>
      </c>
      <c r="AC295" s="22">
        <v>0</v>
      </c>
      <c r="AD295" s="22">
        <v>0</v>
      </c>
      <c r="AE295" s="22">
        <v>0</v>
      </c>
      <c r="AF295" s="22">
        <v>0</v>
      </c>
      <c r="AG295" s="22">
        <v>0</v>
      </c>
      <c r="AH295" s="22">
        <v>0</v>
      </c>
      <c r="AI295" s="22">
        <v>0</v>
      </c>
      <c r="AJ295" s="22">
        <v>0</v>
      </c>
      <c r="AK295" s="22">
        <v>0</v>
      </c>
      <c r="AL295" s="22">
        <v>0</v>
      </c>
      <c r="AM295" s="22">
        <v>0</v>
      </c>
      <c r="AN295" s="22">
        <v>0</v>
      </c>
      <c r="AO295" s="22">
        <v>0</v>
      </c>
      <c r="AP295" s="22">
        <v>0</v>
      </c>
    </row>
    <row r="296" spans="1:42" hidden="1" outlineLevel="1" x14ac:dyDescent="0.2">
      <c r="A296" s="15"/>
      <c r="B296" s="84"/>
      <c r="C296" s="35">
        <v>0</v>
      </c>
      <c r="D296" s="35">
        <v>0</v>
      </c>
      <c r="E296" s="35">
        <v>0</v>
      </c>
      <c r="F296" s="35">
        <v>0</v>
      </c>
      <c r="G296" s="77">
        <v>43</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v>0</v>
      </c>
      <c r="Y296" s="22">
        <v>0</v>
      </c>
      <c r="Z296" s="22">
        <v>0</v>
      </c>
      <c r="AA296" s="22">
        <v>0</v>
      </c>
      <c r="AB296" s="22">
        <v>0</v>
      </c>
      <c r="AC296" s="22">
        <v>0</v>
      </c>
      <c r="AD296" s="22">
        <v>0</v>
      </c>
      <c r="AE296" s="22">
        <v>0</v>
      </c>
      <c r="AF296" s="22">
        <v>0</v>
      </c>
      <c r="AG296" s="22">
        <v>0</v>
      </c>
      <c r="AH296" s="22">
        <v>0</v>
      </c>
      <c r="AI296" s="22">
        <v>0</v>
      </c>
      <c r="AJ296" s="22">
        <v>0</v>
      </c>
      <c r="AK296" s="22">
        <v>0</v>
      </c>
      <c r="AL296" s="22">
        <v>0</v>
      </c>
      <c r="AM296" s="22">
        <v>0</v>
      </c>
      <c r="AN296" s="22">
        <v>0</v>
      </c>
      <c r="AO296" s="22">
        <v>0</v>
      </c>
      <c r="AP296" s="22">
        <v>0</v>
      </c>
    </row>
    <row r="297" spans="1:42" hidden="1" outlineLevel="1" x14ac:dyDescent="0.2">
      <c r="A297" s="15"/>
      <c r="B297" s="84"/>
      <c r="C297" s="35">
        <v>0</v>
      </c>
      <c r="D297" s="35">
        <v>0</v>
      </c>
      <c r="E297" s="35">
        <v>0</v>
      </c>
      <c r="F297" s="35">
        <v>0</v>
      </c>
      <c r="G297" s="76">
        <v>44</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v>0</v>
      </c>
      <c r="Y297" s="22">
        <v>0</v>
      </c>
      <c r="Z297" s="22">
        <v>0</v>
      </c>
      <c r="AA297" s="22">
        <v>0</v>
      </c>
      <c r="AB297" s="22" t="s">
        <v>36</v>
      </c>
      <c r="AC297" s="22" t="s">
        <v>36</v>
      </c>
      <c r="AD297" s="22" t="s">
        <v>36</v>
      </c>
      <c r="AE297" s="22" t="s">
        <v>36</v>
      </c>
      <c r="AF297" s="22" t="s">
        <v>36</v>
      </c>
      <c r="AG297" s="22" t="s">
        <v>36</v>
      </c>
      <c r="AH297" s="22" t="s">
        <v>36</v>
      </c>
      <c r="AI297" s="22" t="s">
        <v>36</v>
      </c>
      <c r="AJ297" s="22" t="s">
        <v>36</v>
      </c>
      <c r="AK297" s="22" t="s">
        <v>36</v>
      </c>
      <c r="AL297" s="22" t="s">
        <v>36</v>
      </c>
      <c r="AM297" s="22" t="s">
        <v>36</v>
      </c>
      <c r="AN297" s="22" t="s">
        <v>36</v>
      </c>
      <c r="AO297" s="22" t="s">
        <v>36</v>
      </c>
      <c r="AP297" s="22" t="s">
        <v>36</v>
      </c>
    </row>
    <row r="298" spans="1:42" hidden="1" outlineLevel="1" x14ac:dyDescent="0.2">
      <c r="A298" s="15"/>
      <c r="B298" s="84"/>
      <c r="C298" s="35">
        <v>0</v>
      </c>
      <c r="D298" s="35">
        <v>0</v>
      </c>
      <c r="E298" s="35">
        <v>0</v>
      </c>
      <c r="F298" s="35">
        <v>0</v>
      </c>
      <c r="G298" s="77">
        <v>45</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v>0</v>
      </c>
      <c r="Y298" s="22">
        <v>0</v>
      </c>
      <c r="Z298" s="22">
        <v>0</v>
      </c>
      <c r="AA298" s="22">
        <v>0</v>
      </c>
      <c r="AB298" s="22">
        <v>0</v>
      </c>
      <c r="AC298" s="22">
        <v>0</v>
      </c>
      <c r="AD298" s="22">
        <v>0</v>
      </c>
      <c r="AE298" s="22">
        <v>0</v>
      </c>
      <c r="AF298" s="22">
        <v>0</v>
      </c>
      <c r="AG298" s="22">
        <v>0</v>
      </c>
      <c r="AH298" s="22">
        <v>0</v>
      </c>
      <c r="AI298" s="22">
        <v>0</v>
      </c>
      <c r="AJ298" s="22">
        <v>0</v>
      </c>
      <c r="AK298" s="22">
        <v>0</v>
      </c>
      <c r="AL298" s="22">
        <v>0</v>
      </c>
      <c r="AM298" s="22">
        <v>0</v>
      </c>
      <c r="AN298" s="22">
        <v>0</v>
      </c>
      <c r="AO298" s="22">
        <v>0</v>
      </c>
      <c r="AP298" s="22">
        <v>0</v>
      </c>
    </row>
    <row r="299" spans="1:42" hidden="1" outlineLevel="1" x14ac:dyDescent="0.2">
      <c r="A299" s="15"/>
      <c r="B299" s="84"/>
      <c r="C299" s="35">
        <v>0</v>
      </c>
      <c r="D299" s="35">
        <v>0</v>
      </c>
      <c r="E299" s="35">
        <v>0</v>
      </c>
      <c r="F299" s="35">
        <v>0</v>
      </c>
      <c r="G299" s="77">
        <v>46</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v>0</v>
      </c>
      <c r="Y299" s="22">
        <v>0</v>
      </c>
      <c r="Z299" s="22">
        <v>0</v>
      </c>
      <c r="AA299" s="22">
        <v>0</v>
      </c>
      <c r="AB299" s="22" t="s">
        <v>36</v>
      </c>
      <c r="AC299" s="22" t="s">
        <v>36</v>
      </c>
      <c r="AD299" s="22" t="s">
        <v>36</v>
      </c>
      <c r="AE299" s="22" t="s">
        <v>36</v>
      </c>
      <c r="AF299" s="22" t="s">
        <v>36</v>
      </c>
      <c r="AG299" s="22" t="s">
        <v>36</v>
      </c>
      <c r="AH299" s="22" t="s">
        <v>36</v>
      </c>
      <c r="AI299" s="22" t="s">
        <v>36</v>
      </c>
      <c r="AJ299" s="22" t="s">
        <v>36</v>
      </c>
      <c r="AK299" s="22" t="s">
        <v>36</v>
      </c>
      <c r="AL299" s="22" t="s">
        <v>36</v>
      </c>
      <c r="AM299" s="22" t="s">
        <v>36</v>
      </c>
      <c r="AN299" s="22" t="s">
        <v>36</v>
      </c>
      <c r="AO299" s="22" t="s">
        <v>36</v>
      </c>
      <c r="AP299" s="22" t="s">
        <v>36</v>
      </c>
    </row>
    <row r="300" spans="1:42" hidden="1" outlineLevel="1" x14ac:dyDescent="0.2">
      <c r="A300" s="15"/>
      <c r="B300" s="84"/>
      <c r="C300" s="35">
        <v>0</v>
      </c>
      <c r="D300" s="35">
        <v>0</v>
      </c>
      <c r="E300" s="35">
        <v>0</v>
      </c>
      <c r="F300" s="35">
        <v>0</v>
      </c>
      <c r="G300" s="77">
        <v>47</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v>0</v>
      </c>
      <c r="Y300" s="22">
        <v>0</v>
      </c>
      <c r="Z300" s="22">
        <v>0</v>
      </c>
      <c r="AA300" s="22">
        <v>0</v>
      </c>
      <c r="AB300" s="22" t="s">
        <v>36</v>
      </c>
      <c r="AC300" s="22" t="s">
        <v>36</v>
      </c>
      <c r="AD300" s="22" t="s">
        <v>36</v>
      </c>
      <c r="AE300" s="22" t="s">
        <v>36</v>
      </c>
      <c r="AF300" s="22" t="s">
        <v>36</v>
      </c>
      <c r="AG300" s="22" t="s">
        <v>36</v>
      </c>
      <c r="AH300" s="22" t="s">
        <v>36</v>
      </c>
      <c r="AI300" s="22" t="s">
        <v>36</v>
      </c>
      <c r="AJ300" s="22" t="s">
        <v>36</v>
      </c>
      <c r="AK300" s="22" t="s">
        <v>36</v>
      </c>
      <c r="AL300" s="22" t="s">
        <v>36</v>
      </c>
      <c r="AM300" s="22" t="s">
        <v>36</v>
      </c>
      <c r="AN300" s="22" t="s">
        <v>36</v>
      </c>
      <c r="AO300" s="22" t="s">
        <v>36</v>
      </c>
      <c r="AP300" s="22" t="s">
        <v>36</v>
      </c>
    </row>
    <row r="301" spans="1:42" hidden="1" outlineLevel="1" x14ac:dyDescent="0.2">
      <c r="A301" s="15"/>
      <c r="B301" s="84"/>
      <c r="C301" s="35">
        <v>0</v>
      </c>
      <c r="D301" s="35">
        <v>0</v>
      </c>
      <c r="E301" s="35">
        <v>0</v>
      </c>
      <c r="F301" s="35">
        <v>0</v>
      </c>
      <c r="G301" s="76">
        <v>48</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0</v>
      </c>
      <c r="Z301" s="22">
        <v>0</v>
      </c>
      <c r="AA301" s="22">
        <v>0</v>
      </c>
      <c r="AB301" s="22" t="s">
        <v>36</v>
      </c>
      <c r="AC301" s="22" t="s">
        <v>36</v>
      </c>
      <c r="AD301" s="22" t="s">
        <v>36</v>
      </c>
      <c r="AE301" s="22" t="s">
        <v>36</v>
      </c>
      <c r="AF301" s="22" t="s">
        <v>36</v>
      </c>
      <c r="AG301" s="22" t="s">
        <v>36</v>
      </c>
      <c r="AH301" s="22" t="s">
        <v>36</v>
      </c>
      <c r="AI301" s="22" t="s">
        <v>36</v>
      </c>
      <c r="AJ301" s="22" t="s">
        <v>36</v>
      </c>
      <c r="AK301" s="22" t="s">
        <v>36</v>
      </c>
      <c r="AL301" s="22" t="s">
        <v>36</v>
      </c>
      <c r="AM301" s="22" t="s">
        <v>36</v>
      </c>
      <c r="AN301" s="22" t="s">
        <v>36</v>
      </c>
      <c r="AO301" s="22" t="s">
        <v>36</v>
      </c>
      <c r="AP301" s="22" t="s">
        <v>36</v>
      </c>
    </row>
    <row r="302" spans="1:42" hidden="1" outlineLevel="1" x14ac:dyDescent="0.2">
      <c r="A302" s="15"/>
      <c r="B302" s="84"/>
      <c r="C302" s="35">
        <v>0</v>
      </c>
      <c r="D302" s="35">
        <v>0</v>
      </c>
      <c r="E302" s="35">
        <v>0</v>
      </c>
      <c r="F302" s="35">
        <v>0</v>
      </c>
      <c r="G302" s="77">
        <v>49</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0</v>
      </c>
      <c r="Z302" s="22">
        <v>0</v>
      </c>
      <c r="AA302" s="22">
        <v>0</v>
      </c>
      <c r="AB302" s="22" t="s">
        <v>36</v>
      </c>
      <c r="AC302" s="22" t="s">
        <v>36</v>
      </c>
      <c r="AD302" s="22" t="s">
        <v>36</v>
      </c>
      <c r="AE302" s="22" t="s">
        <v>36</v>
      </c>
      <c r="AF302" s="22" t="s">
        <v>36</v>
      </c>
      <c r="AG302" s="22" t="s">
        <v>36</v>
      </c>
      <c r="AH302" s="22" t="s">
        <v>36</v>
      </c>
      <c r="AI302" s="22" t="s">
        <v>36</v>
      </c>
      <c r="AJ302" s="22" t="s">
        <v>36</v>
      </c>
      <c r="AK302" s="22" t="s">
        <v>36</v>
      </c>
      <c r="AL302" s="22" t="s">
        <v>36</v>
      </c>
      <c r="AM302" s="22" t="s">
        <v>36</v>
      </c>
      <c r="AN302" s="22" t="s">
        <v>36</v>
      </c>
      <c r="AO302" s="22" t="s">
        <v>36</v>
      </c>
      <c r="AP302" s="22" t="s">
        <v>36</v>
      </c>
    </row>
    <row r="303" spans="1:42" hidden="1" outlineLevel="1" x14ac:dyDescent="0.2">
      <c r="A303" s="15"/>
      <c r="B303" s="84"/>
      <c r="C303" s="35">
        <v>0</v>
      </c>
      <c r="D303" s="35">
        <v>0</v>
      </c>
      <c r="E303" s="35">
        <v>0</v>
      </c>
      <c r="F303" s="35">
        <v>0</v>
      </c>
      <c r="G303" s="77">
        <v>50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v>0</v>
      </c>
      <c r="Y303" s="22">
        <v>0</v>
      </c>
      <c r="Z303" s="22">
        <v>0</v>
      </c>
      <c r="AA303" s="22">
        <v>0</v>
      </c>
      <c r="AB303" s="22" t="s">
        <v>36</v>
      </c>
      <c r="AC303" s="22" t="s">
        <v>36</v>
      </c>
      <c r="AD303" s="22" t="s">
        <v>36</v>
      </c>
      <c r="AE303" s="22" t="s">
        <v>36</v>
      </c>
      <c r="AF303" s="22" t="s">
        <v>36</v>
      </c>
      <c r="AG303" s="22" t="s">
        <v>36</v>
      </c>
      <c r="AH303" s="22" t="s">
        <v>36</v>
      </c>
      <c r="AI303" s="22" t="s">
        <v>36</v>
      </c>
      <c r="AJ303" s="22" t="s">
        <v>36</v>
      </c>
      <c r="AK303" s="22" t="s">
        <v>36</v>
      </c>
      <c r="AL303" s="22" t="s">
        <v>36</v>
      </c>
      <c r="AM303" s="22" t="s">
        <v>36</v>
      </c>
      <c r="AN303" s="22" t="s">
        <v>36</v>
      </c>
      <c r="AO303" s="22" t="s">
        <v>36</v>
      </c>
      <c r="AP303" s="22" t="s">
        <v>36</v>
      </c>
    </row>
    <row r="304" spans="1:42" hidden="1" outlineLevel="1" x14ac:dyDescent="0.2">
      <c r="A304" s="15"/>
      <c r="B304" s="84"/>
      <c r="C304" s="35">
        <v>0</v>
      </c>
      <c r="D304" s="35">
        <v>0</v>
      </c>
      <c r="E304" s="35">
        <v>0</v>
      </c>
      <c r="F304" s="35">
        <v>0</v>
      </c>
      <c r="G304" s="77">
        <v>51</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v>0</v>
      </c>
      <c r="Y304" s="22">
        <v>0</v>
      </c>
      <c r="Z304" s="22">
        <v>0</v>
      </c>
      <c r="AA304" s="22">
        <v>0</v>
      </c>
      <c r="AB304" s="22" t="s">
        <v>36</v>
      </c>
      <c r="AC304" s="22" t="s">
        <v>36</v>
      </c>
      <c r="AD304" s="22" t="s">
        <v>36</v>
      </c>
      <c r="AE304" s="22" t="s">
        <v>36</v>
      </c>
      <c r="AF304" s="22" t="s">
        <v>36</v>
      </c>
      <c r="AG304" s="22" t="s">
        <v>36</v>
      </c>
      <c r="AH304" s="22" t="s">
        <v>36</v>
      </c>
      <c r="AI304" s="22" t="s">
        <v>36</v>
      </c>
      <c r="AJ304" s="22" t="s">
        <v>36</v>
      </c>
      <c r="AK304" s="22" t="s">
        <v>36</v>
      </c>
      <c r="AL304" s="22" t="s">
        <v>36</v>
      </c>
      <c r="AM304" s="22" t="s">
        <v>36</v>
      </c>
      <c r="AN304" s="22" t="s">
        <v>36</v>
      </c>
      <c r="AO304" s="22" t="s">
        <v>36</v>
      </c>
      <c r="AP304" s="22" t="s">
        <v>36</v>
      </c>
    </row>
    <row r="305" spans="1:42" hidden="1" outlineLevel="1" x14ac:dyDescent="0.2">
      <c r="A305" s="15"/>
      <c r="B305" s="84"/>
      <c r="C305" s="35">
        <v>0</v>
      </c>
      <c r="D305" s="35">
        <v>0</v>
      </c>
      <c r="E305" s="35">
        <v>0</v>
      </c>
      <c r="F305" s="35">
        <v>0</v>
      </c>
      <c r="G305" s="76">
        <v>52</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0</v>
      </c>
      <c r="Y305" s="22">
        <v>0</v>
      </c>
      <c r="Z305" s="22">
        <v>0</v>
      </c>
      <c r="AA305" s="22">
        <v>0</v>
      </c>
      <c r="AB305" s="22" t="s">
        <v>36</v>
      </c>
      <c r="AC305" s="22" t="s">
        <v>36</v>
      </c>
      <c r="AD305" s="22" t="s">
        <v>36</v>
      </c>
      <c r="AE305" s="22" t="s">
        <v>36</v>
      </c>
      <c r="AF305" s="22" t="s">
        <v>36</v>
      </c>
      <c r="AG305" s="22" t="s">
        <v>36</v>
      </c>
      <c r="AH305" s="22" t="s">
        <v>36</v>
      </c>
      <c r="AI305" s="22" t="s">
        <v>36</v>
      </c>
      <c r="AJ305" s="22" t="s">
        <v>36</v>
      </c>
      <c r="AK305" s="22" t="s">
        <v>36</v>
      </c>
      <c r="AL305" s="22" t="s">
        <v>36</v>
      </c>
      <c r="AM305" s="22" t="s">
        <v>36</v>
      </c>
      <c r="AN305" s="22" t="s">
        <v>36</v>
      </c>
      <c r="AO305" s="22" t="s">
        <v>36</v>
      </c>
      <c r="AP305" s="22" t="s">
        <v>36</v>
      </c>
    </row>
    <row r="306" spans="1:42" hidden="1" outlineLevel="1" x14ac:dyDescent="0.2">
      <c r="A306" s="15"/>
      <c r="B306" s="84"/>
      <c r="C306" s="35">
        <v>0</v>
      </c>
      <c r="D306" s="35">
        <v>0</v>
      </c>
      <c r="E306" s="35">
        <v>0</v>
      </c>
      <c r="F306" s="35">
        <v>0</v>
      </c>
      <c r="G306" s="77">
        <v>53</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v>0</v>
      </c>
      <c r="Y306" s="22">
        <v>0</v>
      </c>
      <c r="Z306" s="22">
        <v>0</v>
      </c>
      <c r="AA306" s="22">
        <v>0</v>
      </c>
      <c r="AB306" s="22" t="s">
        <v>36</v>
      </c>
      <c r="AC306" s="22" t="s">
        <v>36</v>
      </c>
      <c r="AD306" s="22" t="s">
        <v>36</v>
      </c>
      <c r="AE306" s="22" t="s">
        <v>36</v>
      </c>
      <c r="AF306" s="22" t="s">
        <v>36</v>
      </c>
      <c r="AG306" s="22" t="s">
        <v>36</v>
      </c>
      <c r="AH306" s="22" t="s">
        <v>36</v>
      </c>
      <c r="AI306" s="22" t="s">
        <v>36</v>
      </c>
      <c r="AJ306" s="22" t="s">
        <v>36</v>
      </c>
      <c r="AK306" s="22" t="s">
        <v>36</v>
      </c>
      <c r="AL306" s="22" t="s">
        <v>36</v>
      </c>
      <c r="AM306" s="22" t="s">
        <v>36</v>
      </c>
      <c r="AN306" s="22" t="s">
        <v>36</v>
      </c>
      <c r="AO306" s="22" t="s">
        <v>36</v>
      </c>
      <c r="AP306" s="22" t="s">
        <v>36</v>
      </c>
    </row>
    <row r="307" spans="1:42" hidden="1" outlineLevel="1" x14ac:dyDescent="0.2">
      <c r="A307" s="15"/>
      <c r="B307" s="84"/>
      <c r="C307" s="35">
        <v>0</v>
      </c>
      <c r="D307" s="35">
        <v>0</v>
      </c>
      <c r="E307" s="35">
        <v>0</v>
      </c>
      <c r="F307" s="35">
        <v>0</v>
      </c>
      <c r="G307" s="77">
        <v>54</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0</v>
      </c>
      <c r="AA307" s="22">
        <v>0</v>
      </c>
      <c r="AB307" s="22" t="s">
        <v>36</v>
      </c>
      <c r="AC307" s="22" t="s">
        <v>36</v>
      </c>
      <c r="AD307" s="22" t="s">
        <v>36</v>
      </c>
      <c r="AE307" s="22" t="s">
        <v>36</v>
      </c>
      <c r="AF307" s="22" t="s">
        <v>36</v>
      </c>
      <c r="AG307" s="22" t="s">
        <v>36</v>
      </c>
      <c r="AH307" s="22" t="s">
        <v>36</v>
      </c>
      <c r="AI307" s="22" t="s">
        <v>36</v>
      </c>
      <c r="AJ307" s="22" t="s">
        <v>36</v>
      </c>
      <c r="AK307" s="22" t="s">
        <v>36</v>
      </c>
      <c r="AL307" s="22" t="s">
        <v>36</v>
      </c>
      <c r="AM307" s="22" t="s">
        <v>36</v>
      </c>
      <c r="AN307" s="22" t="s">
        <v>36</v>
      </c>
      <c r="AO307" s="22" t="s">
        <v>36</v>
      </c>
      <c r="AP307" s="22" t="s">
        <v>36</v>
      </c>
    </row>
    <row r="308" spans="1:42" hidden="1" outlineLevel="1" x14ac:dyDescent="0.2">
      <c r="A308" s="15"/>
      <c r="B308" s="84"/>
      <c r="C308" s="35">
        <v>0</v>
      </c>
      <c r="D308" s="35">
        <v>0</v>
      </c>
      <c r="E308" s="35">
        <v>0</v>
      </c>
      <c r="F308" s="35">
        <v>0</v>
      </c>
      <c r="G308" s="77">
        <v>55</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0</v>
      </c>
      <c r="AA308" s="22">
        <v>0</v>
      </c>
      <c r="AB308" s="22" t="s">
        <v>36</v>
      </c>
      <c r="AC308" s="22" t="s">
        <v>36</v>
      </c>
      <c r="AD308" s="22" t="s">
        <v>36</v>
      </c>
      <c r="AE308" s="22" t="s">
        <v>36</v>
      </c>
      <c r="AF308" s="22" t="s">
        <v>36</v>
      </c>
      <c r="AG308" s="22" t="s">
        <v>36</v>
      </c>
      <c r="AH308" s="22" t="s">
        <v>36</v>
      </c>
      <c r="AI308" s="22" t="s">
        <v>36</v>
      </c>
      <c r="AJ308" s="22" t="s">
        <v>36</v>
      </c>
      <c r="AK308" s="22" t="s">
        <v>36</v>
      </c>
      <c r="AL308" s="22" t="s">
        <v>36</v>
      </c>
      <c r="AM308" s="22" t="s">
        <v>36</v>
      </c>
      <c r="AN308" s="22" t="s">
        <v>36</v>
      </c>
      <c r="AO308" s="22" t="s">
        <v>36</v>
      </c>
      <c r="AP308" s="22" t="s">
        <v>36</v>
      </c>
    </row>
    <row r="309" spans="1:42" hidden="1" outlineLevel="1" x14ac:dyDescent="0.2">
      <c r="A309" s="15"/>
      <c r="B309" s="84"/>
      <c r="C309" s="35">
        <v>0</v>
      </c>
      <c r="D309" s="35">
        <v>0</v>
      </c>
      <c r="E309" s="35">
        <v>0</v>
      </c>
      <c r="F309" s="35">
        <v>0</v>
      </c>
      <c r="G309" s="76">
        <v>56</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v>0</v>
      </c>
      <c r="Y309" s="22">
        <v>0</v>
      </c>
      <c r="Z309" s="22">
        <v>0</v>
      </c>
      <c r="AA309" s="22">
        <v>0</v>
      </c>
      <c r="AB309" s="22" t="s">
        <v>36</v>
      </c>
      <c r="AC309" s="22" t="s">
        <v>36</v>
      </c>
      <c r="AD309" s="22" t="s">
        <v>36</v>
      </c>
      <c r="AE309" s="22" t="s">
        <v>36</v>
      </c>
      <c r="AF309" s="22" t="s">
        <v>36</v>
      </c>
      <c r="AG309" s="22" t="s">
        <v>36</v>
      </c>
      <c r="AH309" s="22" t="s">
        <v>36</v>
      </c>
      <c r="AI309" s="22" t="s">
        <v>36</v>
      </c>
      <c r="AJ309" s="22" t="s">
        <v>36</v>
      </c>
      <c r="AK309" s="22" t="s">
        <v>36</v>
      </c>
      <c r="AL309" s="22" t="s">
        <v>36</v>
      </c>
      <c r="AM309" s="22" t="s">
        <v>36</v>
      </c>
      <c r="AN309" s="22" t="s">
        <v>36</v>
      </c>
      <c r="AO309" s="22" t="s">
        <v>36</v>
      </c>
      <c r="AP309" s="22" t="s">
        <v>36</v>
      </c>
    </row>
    <row r="310" spans="1:42" hidden="1" outlineLevel="1" x14ac:dyDescent="0.2">
      <c r="A310" s="15"/>
      <c r="B310" s="84"/>
      <c r="C310" s="35">
        <v>0</v>
      </c>
      <c r="D310" s="35">
        <v>0</v>
      </c>
      <c r="E310" s="35">
        <v>0</v>
      </c>
      <c r="F310" s="35">
        <v>0</v>
      </c>
      <c r="G310" s="77">
        <v>57</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v>0</v>
      </c>
      <c r="Y310" s="22">
        <v>0</v>
      </c>
      <c r="Z310" s="22">
        <v>0</v>
      </c>
      <c r="AA310" s="22">
        <v>0</v>
      </c>
      <c r="AB310" s="22" t="s">
        <v>36</v>
      </c>
      <c r="AC310" s="22" t="s">
        <v>36</v>
      </c>
      <c r="AD310" s="22" t="s">
        <v>36</v>
      </c>
      <c r="AE310" s="22" t="s">
        <v>36</v>
      </c>
      <c r="AF310" s="22" t="s">
        <v>36</v>
      </c>
      <c r="AG310" s="22" t="s">
        <v>36</v>
      </c>
      <c r="AH310" s="22" t="s">
        <v>36</v>
      </c>
      <c r="AI310" s="22" t="s">
        <v>36</v>
      </c>
      <c r="AJ310" s="22" t="s">
        <v>36</v>
      </c>
      <c r="AK310" s="22" t="s">
        <v>36</v>
      </c>
      <c r="AL310" s="22" t="s">
        <v>36</v>
      </c>
      <c r="AM310" s="22" t="s">
        <v>36</v>
      </c>
      <c r="AN310" s="22" t="s">
        <v>36</v>
      </c>
      <c r="AO310" s="22" t="s">
        <v>36</v>
      </c>
      <c r="AP310" s="22" t="s">
        <v>36</v>
      </c>
    </row>
    <row r="311" spans="1:42" hidden="1" outlineLevel="1" x14ac:dyDescent="0.2">
      <c r="A311" s="15"/>
      <c r="B311" s="84"/>
      <c r="C311" s="35">
        <v>0</v>
      </c>
      <c r="D311" s="35">
        <v>0</v>
      </c>
      <c r="E311" s="35">
        <v>0</v>
      </c>
      <c r="F311" s="35">
        <v>0</v>
      </c>
      <c r="G311" s="77">
        <v>58</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v>0</v>
      </c>
      <c r="Y311" s="22">
        <v>0</v>
      </c>
      <c r="Z311" s="22">
        <v>0</v>
      </c>
      <c r="AA311" s="22">
        <v>0</v>
      </c>
      <c r="AB311" s="22" t="s">
        <v>36</v>
      </c>
      <c r="AC311" s="22" t="s">
        <v>36</v>
      </c>
      <c r="AD311" s="22" t="s">
        <v>36</v>
      </c>
      <c r="AE311" s="22" t="s">
        <v>36</v>
      </c>
      <c r="AF311" s="22" t="s">
        <v>36</v>
      </c>
      <c r="AG311" s="22" t="s">
        <v>36</v>
      </c>
      <c r="AH311" s="22" t="s">
        <v>36</v>
      </c>
      <c r="AI311" s="22" t="s">
        <v>36</v>
      </c>
      <c r="AJ311" s="22" t="s">
        <v>36</v>
      </c>
      <c r="AK311" s="22" t="s">
        <v>36</v>
      </c>
      <c r="AL311" s="22" t="s">
        <v>36</v>
      </c>
      <c r="AM311" s="22" t="s">
        <v>36</v>
      </c>
      <c r="AN311" s="22" t="s">
        <v>36</v>
      </c>
      <c r="AO311" s="22" t="s">
        <v>36</v>
      </c>
      <c r="AP311" s="22" t="s">
        <v>36</v>
      </c>
    </row>
    <row r="312" spans="1:42" hidden="1" outlineLevel="1" x14ac:dyDescent="0.2">
      <c r="A312" s="15"/>
      <c r="B312" s="84"/>
      <c r="C312" s="35">
        <v>0</v>
      </c>
      <c r="D312" s="35">
        <v>0</v>
      </c>
      <c r="E312" s="35">
        <v>0</v>
      </c>
      <c r="F312" s="35">
        <v>0</v>
      </c>
      <c r="G312" s="77">
        <v>59</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v>0</v>
      </c>
      <c r="Y312" s="22">
        <v>0</v>
      </c>
      <c r="Z312" s="22">
        <v>0</v>
      </c>
      <c r="AA312" s="22">
        <v>0</v>
      </c>
      <c r="AB312" s="22" t="s">
        <v>36</v>
      </c>
      <c r="AC312" s="22" t="s">
        <v>36</v>
      </c>
      <c r="AD312" s="22" t="s">
        <v>36</v>
      </c>
      <c r="AE312" s="22" t="s">
        <v>36</v>
      </c>
      <c r="AF312" s="22" t="s">
        <v>36</v>
      </c>
      <c r="AG312" s="22" t="s">
        <v>36</v>
      </c>
      <c r="AH312" s="22" t="s">
        <v>36</v>
      </c>
      <c r="AI312" s="22" t="s">
        <v>36</v>
      </c>
      <c r="AJ312" s="22" t="s">
        <v>36</v>
      </c>
      <c r="AK312" s="22" t="s">
        <v>36</v>
      </c>
      <c r="AL312" s="22" t="s">
        <v>36</v>
      </c>
      <c r="AM312" s="22" t="s">
        <v>36</v>
      </c>
      <c r="AN312" s="22" t="s">
        <v>36</v>
      </c>
      <c r="AO312" s="22" t="s">
        <v>36</v>
      </c>
      <c r="AP312" s="22" t="s">
        <v>36</v>
      </c>
    </row>
    <row r="313" spans="1:42" hidden="1" outlineLevel="1" x14ac:dyDescent="0.2">
      <c r="A313" s="15"/>
      <c r="B313" s="84"/>
      <c r="C313" s="35">
        <v>0</v>
      </c>
      <c r="D313" s="35">
        <v>0</v>
      </c>
      <c r="E313" s="35">
        <v>0</v>
      </c>
      <c r="F313" s="35">
        <v>0</v>
      </c>
      <c r="G313" s="76">
        <v>60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v>0</v>
      </c>
      <c r="Y313" s="22">
        <v>0</v>
      </c>
      <c r="Z313" s="22">
        <v>0</v>
      </c>
      <c r="AA313" s="22">
        <v>0</v>
      </c>
      <c r="AB313" s="22" t="s">
        <v>36</v>
      </c>
      <c r="AC313" s="22" t="s">
        <v>36</v>
      </c>
      <c r="AD313" s="22" t="s">
        <v>36</v>
      </c>
      <c r="AE313" s="22" t="s">
        <v>36</v>
      </c>
      <c r="AF313" s="22" t="s">
        <v>36</v>
      </c>
      <c r="AG313" s="22" t="s">
        <v>36</v>
      </c>
      <c r="AH313" s="22" t="s">
        <v>36</v>
      </c>
      <c r="AI313" s="22" t="s">
        <v>36</v>
      </c>
      <c r="AJ313" s="22" t="s">
        <v>36</v>
      </c>
      <c r="AK313" s="22" t="s">
        <v>36</v>
      </c>
      <c r="AL313" s="22" t="s">
        <v>36</v>
      </c>
      <c r="AM313" s="22" t="s">
        <v>36</v>
      </c>
      <c r="AN313" s="22" t="s">
        <v>36</v>
      </c>
      <c r="AO313" s="22" t="s">
        <v>36</v>
      </c>
      <c r="AP313" s="22" t="s">
        <v>36</v>
      </c>
    </row>
    <row r="314" spans="1:42" hidden="1" outlineLevel="1" x14ac:dyDescent="0.2">
      <c r="A314" s="15"/>
      <c r="B314" s="84"/>
      <c r="C314" s="35">
        <v>0</v>
      </c>
      <c r="D314" s="35">
        <v>0</v>
      </c>
      <c r="E314" s="35">
        <v>0</v>
      </c>
      <c r="F314" s="35">
        <v>0</v>
      </c>
      <c r="G314" s="77">
        <v>61</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v>0</v>
      </c>
      <c r="Y314" s="22">
        <v>0</v>
      </c>
      <c r="Z314" s="22">
        <v>0</v>
      </c>
      <c r="AA314" s="22">
        <v>0</v>
      </c>
      <c r="AB314" s="22" t="s">
        <v>36</v>
      </c>
      <c r="AC314" s="22" t="s">
        <v>36</v>
      </c>
      <c r="AD314" s="22" t="s">
        <v>36</v>
      </c>
      <c r="AE314" s="22" t="s">
        <v>36</v>
      </c>
      <c r="AF314" s="22" t="s">
        <v>36</v>
      </c>
      <c r="AG314" s="22" t="s">
        <v>36</v>
      </c>
      <c r="AH314" s="22" t="s">
        <v>36</v>
      </c>
      <c r="AI314" s="22" t="s">
        <v>36</v>
      </c>
      <c r="AJ314" s="22" t="s">
        <v>36</v>
      </c>
      <c r="AK314" s="22" t="s">
        <v>36</v>
      </c>
      <c r="AL314" s="22" t="s">
        <v>36</v>
      </c>
      <c r="AM314" s="22" t="s">
        <v>36</v>
      </c>
      <c r="AN314" s="22" t="s">
        <v>36</v>
      </c>
      <c r="AO314" s="22" t="s">
        <v>36</v>
      </c>
      <c r="AP314" s="22" t="s">
        <v>36</v>
      </c>
    </row>
    <row r="315" spans="1:42" hidden="1" outlineLevel="1" x14ac:dyDescent="0.2">
      <c r="A315" s="15"/>
      <c r="B315" s="84"/>
      <c r="C315" s="35">
        <v>0</v>
      </c>
      <c r="D315" s="35">
        <v>0</v>
      </c>
      <c r="E315" s="35">
        <v>0</v>
      </c>
      <c r="F315" s="35">
        <v>0</v>
      </c>
      <c r="G315" s="77">
        <v>62</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0</v>
      </c>
      <c r="Z315" s="22">
        <v>0</v>
      </c>
      <c r="AA315" s="22">
        <v>0</v>
      </c>
      <c r="AB315" s="22" t="s">
        <v>36</v>
      </c>
      <c r="AC315" s="22" t="s">
        <v>36</v>
      </c>
      <c r="AD315" s="22" t="s">
        <v>36</v>
      </c>
      <c r="AE315" s="22" t="s">
        <v>36</v>
      </c>
      <c r="AF315" s="22" t="s">
        <v>36</v>
      </c>
      <c r="AG315" s="22" t="s">
        <v>36</v>
      </c>
      <c r="AH315" s="22" t="s">
        <v>36</v>
      </c>
      <c r="AI315" s="22" t="s">
        <v>36</v>
      </c>
      <c r="AJ315" s="22" t="s">
        <v>36</v>
      </c>
      <c r="AK315" s="22" t="s">
        <v>36</v>
      </c>
      <c r="AL315" s="22" t="s">
        <v>36</v>
      </c>
      <c r="AM315" s="22" t="s">
        <v>36</v>
      </c>
      <c r="AN315" s="22" t="s">
        <v>36</v>
      </c>
      <c r="AO315" s="22" t="s">
        <v>36</v>
      </c>
      <c r="AP315" s="22" t="s">
        <v>36</v>
      </c>
    </row>
    <row r="316" spans="1:42" hidden="1" outlineLevel="1" x14ac:dyDescent="0.2">
      <c r="A316" s="15"/>
      <c r="B316" s="84"/>
      <c r="C316" s="35">
        <v>0</v>
      </c>
      <c r="D316" s="35">
        <v>0</v>
      </c>
      <c r="E316" s="35">
        <v>0</v>
      </c>
      <c r="F316" s="35">
        <v>0</v>
      </c>
      <c r="G316" s="77">
        <v>63</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0</v>
      </c>
      <c r="Z316" s="22">
        <v>0</v>
      </c>
      <c r="AA316" s="22">
        <v>0</v>
      </c>
      <c r="AB316" s="22" t="s">
        <v>36</v>
      </c>
      <c r="AC316" s="22" t="s">
        <v>36</v>
      </c>
      <c r="AD316" s="22" t="s">
        <v>36</v>
      </c>
      <c r="AE316" s="22" t="s">
        <v>36</v>
      </c>
      <c r="AF316" s="22" t="s">
        <v>36</v>
      </c>
      <c r="AG316" s="22" t="s">
        <v>36</v>
      </c>
      <c r="AH316" s="22" t="s">
        <v>36</v>
      </c>
      <c r="AI316" s="22" t="s">
        <v>36</v>
      </c>
      <c r="AJ316" s="22" t="s">
        <v>36</v>
      </c>
      <c r="AK316" s="22" t="s">
        <v>36</v>
      </c>
      <c r="AL316" s="22" t="s">
        <v>36</v>
      </c>
      <c r="AM316" s="22" t="s">
        <v>36</v>
      </c>
      <c r="AN316" s="22" t="s">
        <v>36</v>
      </c>
      <c r="AO316" s="22" t="s">
        <v>36</v>
      </c>
      <c r="AP316" s="22" t="s">
        <v>36</v>
      </c>
    </row>
    <row r="317" spans="1:42" hidden="1" outlineLevel="1" x14ac:dyDescent="0.2">
      <c r="A317" s="15"/>
      <c r="B317" s="84"/>
      <c r="C317" s="35">
        <v>0</v>
      </c>
      <c r="D317" s="35">
        <v>0</v>
      </c>
      <c r="E317" s="35">
        <v>0</v>
      </c>
      <c r="F317" s="35">
        <v>0</v>
      </c>
      <c r="G317" s="76">
        <v>64</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0</v>
      </c>
      <c r="AA317" s="22">
        <v>0</v>
      </c>
      <c r="AB317" s="22" t="s">
        <v>36</v>
      </c>
      <c r="AC317" s="22" t="s">
        <v>36</v>
      </c>
      <c r="AD317" s="22" t="s">
        <v>36</v>
      </c>
      <c r="AE317" s="22" t="s">
        <v>36</v>
      </c>
      <c r="AF317" s="22" t="s">
        <v>36</v>
      </c>
      <c r="AG317" s="22" t="s">
        <v>36</v>
      </c>
      <c r="AH317" s="22" t="s">
        <v>36</v>
      </c>
      <c r="AI317" s="22" t="s">
        <v>36</v>
      </c>
      <c r="AJ317" s="22" t="s">
        <v>36</v>
      </c>
      <c r="AK317" s="22" t="s">
        <v>36</v>
      </c>
      <c r="AL317" s="22" t="s">
        <v>36</v>
      </c>
      <c r="AM317" s="22" t="s">
        <v>36</v>
      </c>
      <c r="AN317" s="22" t="s">
        <v>36</v>
      </c>
      <c r="AO317" s="22" t="s">
        <v>36</v>
      </c>
      <c r="AP317" s="22" t="s">
        <v>36</v>
      </c>
    </row>
    <row r="318" spans="1:42" hidden="1" outlineLevel="1" x14ac:dyDescent="0.2">
      <c r="A318" s="15"/>
      <c r="B318" s="84"/>
      <c r="C318" s="35">
        <v>0</v>
      </c>
      <c r="D318" s="35">
        <v>0</v>
      </c>
      <c r="E318" s="35">
        <v>0</v>
      </c>
      <c r="F318" s="35">
        <v>0</v>
      </c>
      <c r="G318" s="77">
        <v>65</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0</v>
      </c>
      <c r="AA318" s="22">
        <v>0</v>
      </c>
      <c r="AB318" s="22" t="s">
        <v>36</v>
      </c>
      <c r="AC318" s="22" t="s">
        <v>36</v>
      </c>
      <c r="AD318" s="22" t="s">
        <v>36</v>
      </c>
      <c r="AE318" s="22" t="s">
        <v>36</v>
      </c>
      <c r="AF318" s="22" t="s">
        <v>36</v>
      </c>
      <c r="AG318" s="22" t="s">
        <v>36</v>
      </c>
      <c r="AH318" s="22" t="s">
        <v>36</v>
      </c>
      <c r="AI318" s="22" t="s">
        <v>36</v>
      </c>
      <c r="AJ318" s="22" t="s">
        <v>36</v>
      </c>
      <c r="AK318" s="22" t="s">
        <v>36</v>
      </c>
      <c r="AL318" s="22" t="s">
        <v>36</v>
      </c>
      <c r="AM318" s="22" t="s">
        <v>36</v>
      </c>
      <c r="AN318" s="22" t="s">
        <v>36</v>
      </c>
      <c r="AO318" s="22" t="s">
        <v>36</v>
      </c>
      <c r="AP318" s="22" t="s">
        <v>36</v>
      </c>
    </row>
    <row r="319" spans="1:42" hidden="1" outlineLevel="1" x14ac:dyDescent="0.2">
      <c r="A319" s="15"/>
      <c r="B319" s="84"/>
      <c r="C319" s="35">
        <v>0</v>
      </c>
      <c r="D319" s="35">
        <v>0</v>
      </c>
      <c r="E319" s="35">
        <v>0</v>
      </c>
      <c r="F319" s="35">
        <v>0</v>
      </c>
      <c r="G319" s="77">
        <v>66</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0</v>
      </c>
      <c r="Z319" s="22">
        <v>0</v>
      </c>
      <c r="AA319" s="22">
        <v>0</v>
      </c>
      <c r="AB319" s="22" t="s">
        <v>36</v>
      </c>
      <c r="AC319" s="22" t="s">
        <v>36</v>
      </c>
      <c r="AD319" s="22" t="s">
        <v>36</v>
      </c>
      <c r="AE319" s="22" t="s">
        <v>36</v>
      </c>
      <c r="AF319" s="22" t="s">
        <v>36</v>
      </c>
      <c r="AG319" s="22" t="s">
        <v>36</v>
      </c>
      <c r="AH319" s="22" t="s">
        <v>36</v>
      </c>
      <c r="AI319" s="22" t="s">
        <v>36</v>
      </c>
      <c r="AJ319" s="22" t="s">
        <v>36</v>
      </c>
      <c r="AK319" s="22" t="s">
        <v>36</v>
      </c>
      <c r="AL319" s="22" t="s">
        <v>36</v>
      </c>
      <c r="AM319" s="22" t="s">
        <v>36</v>
      </c>
      <c r="AN319" s="22" t="s">
        <v>36</v>
      </c>
      <c r="AO319" s="22" t="s">
        <v>36</v>
      </c>
      <c r="AP319" s="22" t="s">
        <v>36</v>
      </c>
    </row>
    <row r="320" spans="1:42" hidden="1" outlineLevel="1" x14ac:dyDescent="0.2">
      <c r="A320" s="15"/>
      <c r="B320" s="84"/>
      <c r="C320" s="35">
        <v>0</v>
      </c>
      <c r="D320" s="35">
        <v>0</v>
      </c>
      <c r="E320" s="35">
        <v>0</v>
      </c>
      <c r="F320" s="35">
        <v>0</v>
      </c>
      <c r="G320" s="77">
        <v>67</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0</v>
      </c>
      <c r="Z320" s="22">
        <v>0</v>
      </c>
      <c r="AA320" s="22">
        <v>0</v>
      </c>
      <c r="AB320" s="22" t="s">
        <v>36</v>
      </c>
      <c r="AC320" s="22" t="s">
        <v>36</v>
      </c>
      <c r="AD320" s="22" t="s">
        <v>36</v>
      </c>
      <c r="AE320" s="22" t="s">
        <v>36</v>
      </c>
      <c r="AF320" s="22" t="s">
        <v>36</v>
      </c>
      <c r="AG320" s="22" t="s">
        <v>36</v>
      </c>
      <c r="AH320" s="22" t="s">
        <v>36</v>
      </c>
      <c r="AI320" s="22" t="s">
        <v>36</v>
      </c>
      <c r="AJ320" s="22" t="s">
        <v>36</v>
      </c>
      <c r="AK320" s="22" t="s">
        <v>36</v>
      </c>
      <c r="AL320" s="22" t="s">
        <v>36</v>
      </c>
      <c r="AM320" s="22" t="s">
        <v>36</v>
      </c>
      <c r="AN320" s="22" t="s">
        <v>36</v>
      </c>
      <c r="AO320" s="22" t="s">
        <v>36</v>
      </c>
      <c r="AP320" s="22" t="s">
        <v>36</v>
      </c>
    </row>
    <row r="321" spans="1:43" hidden="1" outlineLevel="1" x14ac:dyDescent="0.2">
      <c r="A321" s="15"/>
      <c r="B321" s="84"/>
      <c r="C321" s="35">
        <v>0</v>
      </c>
      <c r="D321" s="35">
        <v>0</v>
      </c>
      <c r="E321" s="35">
        <v>0</v>
      </c>
      <c r="F321" s="35">
        <v>0</v>
      </c>
      <c r="G321" s="76">
        <v>68</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0</v>
      </c>
      <c r="Y321" s="22">
        <v>0</v>
      </c>
      <c r="Z321" s="22">
        <v>0</v>
      </c>
      <c r="AA321" s="22">
        <v>0</v>
      </c>
      <c r="AB321" s="22" t="s">
        <v>36</v>
      </c>
      <c r="AC321" s="22" t="s">
        <v>36</v>
      </c>
      <c r="AD321" s="22" t="s">
        <v>36</v>
      </c>
      <c r="AE321" s="22" t="s">
        <v>36</v>
      </c>
      <c r="AF321" s="22" t="s">
        <v>36</v>
      </c>
      <c r="AG321" s="22" t="s">
        <v>36</v>
      </c>
      <c r="AH321" s="22" t="s">
        <v>36</v>
      </c>
      <c r="AI321" s="22" t="s">
        <v>36</v>
      </c>
      <c r="AJ321" s="22" t="s">
        <v>36</v>
      </c>
      <c r="AK321" s="22" t="s">
        <v>36</v>
      </c>
      <c r="AL321" s="22" t="s">
        <v>36</v>
      </c>
      <c r="AM321" s="22" t="s">
        <v>36</v>
      </c>
      <c r="AN321" s="22" t="s">
        <v>36</v>
      </c>
      <c r="AO321" s="22" t="s">
        <v>36</v>
      </c>
      <c r="AP321" s="22" t="s">
        <v>36</v>
      </c>
    </row>
    <row r="322" spans="1:43" hidden="1" outlineLevel="1" x14ac:dyDescent="0.2">
      <c r="A322" s="15"/>
      <c r="B322" s="84"/>
      <c r="C322" s="35">
        <v>0</v>
      </c>
      <c r="D322" s="35">
        <v>0</v>
      </c>
      <c r="E322" s="35">
        <v>0</v>
      </c>
      <c r="F322" s="35">
        <v>0</v>
      </c>
      <c r="G322" s="77">
        <v>69</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v>0</v>
      </c>
      <c r="Y322" s="22">
        <v>0</v>
      </c>
      <c r="Z322" s="22">
        <v>0</v>
      </c>
      <c r="AA322" s="22">
        <v>0</v>
      </c>
      <c r="AB322" s="22" t="s">
        <v>36</v>
      </c>
      <c r="AC322" s="22" t="s">
        <v>36</v>
      </c>
      <c r="AD322" s="22" t="s">
        <v>36</v>
      </c>
      <c r="AE322" s="22" t="s">
        <v>36</v>
      </c>
      <c r="AF322" s="22" t="s">
        <v>36</v>
      </c>
      <c r="AG322" s="22" t="s">
        <v>36</v>
      </c>
      <c r="AH322" s="22" t="s">
        <v>36</v>
      </c>
      <c r="AI322" s="22" t="s">
        <v>36</v>
      </c>
      <c r="AJ322" s="22" t="s">
        <v>36</v>
      </c>
      <c r="AK322" s="22" t="s">
        <v>36</v>
      </c>
      <c r="AL322" s="22" t="s">
        <v>36</v>
      </c>
      <c r="AM322" s="22" t="s">
        <v>36</v>
      </c>
      <c r="AN322" s="22" t="s">
        <v>36</v>
      </c>
      <c r="AO322" s="22" t="s">
        <v>36</v>
      </c>
      <c r="AP322" s="22" t="s">
        <v>36</v>
      </c>
    </row>
    <row r="323" spans="1:43" hidden="1" outlineLevel="1" x14ac:dyDescent="0.2">
      <c r="A323" s="15"/>
      <c r="B323" s="84"/>
      <c r="C323" s="35">
        <v>0</v>
      </c>
      <c r="D323" s="35">
        <v>0</v>
      </c>
      <c r="E323" s="35">
        <v>0</v>
      </c>
      <c r="F323" s="35">
        <v>0</v>
      </c>
      <c r="G323" s="77">
        <v>70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v>0</v>
      </c>
      <c r="Y323" s="22">
        <v>0</v>
      </c>
      <c r="Z323" s="22">
        <v>0</v>
      </c>
      <c r="AA323" s="22">
        <v>0</v>
      </c>
      <c r="AB323" s="22" t="s">
        <v>36</v>
      </c>
      <c r="AC323" s="22" t="s">
        <v>36</v>
      </c>
      <c r="AD323" s="22" t="s">
        <v>36</v>
      </c>
      <c r="AE323" s="22" t="s">
        <v>36</v>
      </c>
      <c r="AF323" s="22" t="s">
        <v>36</v>
      </c>
      <c r="AG323" s="22" t="s">
        <v>36</v>
      </c>
      <c r="AH323" s="22" t="s">
        <v>36</v>
      </c>
      <c r="AI323" s="22" t="s">
        <v>36</v>
      </c>
      <c r="AJ323" s="22" t="s">
        <v>36</v>
      </c>
      <c r="AK323" s="22" t="s">
        <v>36</v>
      </c>
      <c r="AL323" s="22" t="s">
        <v>36</v>
      </c>
      <c r="AM323" s="22" t="s">
        <v>36</v>
      </c>
      <c r="AN323" s="22" t="s">
        <v>36</v>
      </c>
      <c r="AO323" s="22" t="s">
        <v>36</v>
      </c>
      <c r="AP323" s="22" t="s">
        <v>36</v>
      </c>
    </row>
    <row r="324" spans="1:43" hidden="1" outlineLevel="1" x14ac:dyDescent="0.2">
      <c r="A324" s="15"/>
      <c r="B324" s="84"/>
      <c r="C324" s="35">
        <v>0</v>
      </c>
      <c r="D324" s="35">
        <v>0</v>
      </c>
      <c r="E324" s="35">
        <v>0</v>
      </c>
      <c r="F324" s="35">
        <v>0</v>
      </c>
      <c r="G324" s="77">
        <v>71</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v>0</v>
      </c>
      <c r="Y324" s="22">
        <v>0</v>
      </c>
      <c r="Z324" s="22">
        <v>0</v>
      </c>
      <c r="AA324" s="22">
        <v>0</v>
      </c>
      <c r="AB324" s="22" t="s">
        <v>36</v>
      </c>
      <c r="AC324" s="22" t="s">
        <v>36</v>
      </c>
      <c r="AD324" s="22" t="s">
        <v>36</v>
      </c>
      <c r="AE324" s="22" t="s">
        <v>36</v>
      </c>
      <c r="AF324" s="22" t="s">
        <v>36</v>
      </c>
      <c r="AG324" s="22" t="s">
        <v>36</v>
      </c>
      <c r="AH324" s="22" t="s">
        <v>36</v>
      </c>
      <c r="AI324" s="22" t="s">
        <v>36</v>
      </c>
      <c r="AJ324" s="22" t="s">
        <v>36</v>
      </c>
      <c r="AK324" s="22" t="s">
        <v>36</v>
      </c>
      <c r="AL324" s="22" t="s">
        <v>36</v>
      </c>
      <c r="AM324" s="22" t="s">
        <v>36</v>
      </c>
      <c r="AN324" s="22" t="s">
        <v>36</v>
      </c>
      <c r="AO324" s="22" t="s">
        <v>36</v>
      </c>
      <c r="AP324" s="22" t="s">
        <v>36</v>
      </c>
    </row>
    <row r="325" spans="1:43" hidden="1" outlineLevel="1" x14ac:dyDescent="0.2">
      <c r="A325" s="15"/>
      <c r="B325" s="84"/>
      <c r="C325" s="35">
        <v>0</v>
      </c>
      <c r="D325" s="35">
        <v>0</v>
      </c>
      <c r="E325" s="35">
        <v>0</v>
      </c>
      <c r="F325" s="35">
        <v>0</v>
      </c>
      <c r="G325" s="76">
        <v>72</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v>0</v>
      </c>
      <c r="Y325" s="22">
        <v>0</v>
      </c>
      <c r="Z325" s="22">
        <v>0</v>
      </c>
      <c r="AA325" s="22">
        <v>0</v>
      </c>
      <c r="AB325" s="22" t="s">
        <v>36</v>
      </c>
      <c r="AC325" s="22" t="s">
        <v>36</v>
      </c>
      <c r="AD325" s="22" t="s">
        <v>36</v>
      </c>
      <c r="AE325" s="22" t="s">
        <v>36</v>
      </c>
      <c r="AF325" s="22" t="s">
        <v>36</v>
      </c>
      <c r="AG325" s="22" t="s">
        <v>36</v>
      </c>
      <c r="AH325" s="22" t="s">
        <v>36</v>
      </c>
      <c r="AI325" s="22" t="s">
        <v>36</v>
      </c>
      <c r="AJ325" s="22" t="s">
        <v>36</v>
      </c>
      <c r="AK325" s="22" t="s">
        <v>36</v>
      </c>
      <c r="AL325" s="22" t="s">
        <v>36</v>
      </c>
      <c r="AM325" s="22" t="s">
        <v>36</v>
      </c>
      <c r="AN325" s="22" t="s">
        <v>36</v>
      </c>
      <c r="AO325" s="22" t="s">
        <v>36</v>
      </c>
      <c r="AP325" s="22" t="s">
        <v>36</v>
      </c>
    </row>
    <row r="326" spans="1:43" hidden="1" outlineLevel="1" x14ac:dyDescent="0.2">
      <c r="A326" s="15"/>
      <c r="B326" s="84"/>
      <c r="C326" s="35">
        <v>0</v>
      </c>
      <c r="D326" s="35">
        <v>0</v>
      </c>
      <c r="E326" s="35">
        <v>0</v>
      </c>
      <c r="F326" s="35">
        <v>0</v>
      </c>
      <c r="G326" s="77">
        <v>73</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0</v>
      </c>
      <c r="AB326" s="22" t="s">
        <v>36</v>
      </c>
      <c r="AC326" s="22" t="s">
        <v>36</v>
      </c>
      <c r="AD326" s="22" t="s">
        <v>36</v>
      </c>
      <c r="AE326" s="22" t="s">
        <v>36</v>
      </c>
      <c r="AF326" s="22" t="s">
        <v>36</v>
      </c>
      <c r="AG326" s="22" t="s">
        <v>36</v>
      </c>
      <c r="AH326" s="22" t="s">
        <v>36</v>
      </c>
      <c r="AI326" s="22" t="s">
        <v>36</v>
      </c>
      <c r="AJ326" s="22" t="s">
        <v>36</v>
      </c>
      <c r="AK326" s="22" t="s">
        <v>36</v>
      </c>
      <c r="AL326" s="22" t="s">
        <v>36</v>
      </c>
      <c r="AM326" s="22" t="s">
        <v>36</v>
      </c>
      <c r="AN326" s="22" t="s">
        <v>36</v>
      </c>
      <c r="AO326" s="22" t="s">
        <v>36</v>
      </c>
      <c r="AP326" s="22" t="s">
        <v>36</v>
      </c>
    </row>
    <row r="327" spans="1:43" hidden="1" outlineLevel="1" x14ac:dyDescent="0.2">
      <c r="A327" s="15"/>
      <c r="B327" s="84"/>
      <c r="C327" s="35">
        <v>0</v>
      </c>
      <c r="D327" s="35">
        <v>0</v>
      </c>
      <c r="E327" s="35">
        <v>0</v>
      </c>
      <c r="F327" s="35">
        <v>0</v>
      </c>
      <c r="G327" s="77">
        <v>74</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0</v>
      </c>
      <c r="Z327" s="22">
        <v>0</v>
      </c>
      <c r="AA327" s="22">
        <v>0</v>
      </c>
      <c r="AB327" s="22" t="s">
        <v>36</v>
      </c>
      <c r="AC327" s="22" t="s">
        <v>36</v>
      </c>
      <c r="AD327" s="22" t="s">
        <v>36</v>
      </c>
      <c r="AE327" s="22" t="s">
        <v>36</v>
      </c>
      <c r="AF327" s="22" t="s">
        <v>36</v>
      </c>
      <c r="AG327" s="22" t="s">
        <v>36</v>
      </c>
      <c r="AH327" s="22" t="s">
        <v>36</v>
      </c>
      <c r="AI327" s="22" t="s">
        <v>36</v>
      </c>
      <c r="AJ327" s="22" t="s">
        <v>36</v>
      </c>
      <c r="AK327" s="22" t="s">
        <v>36</v>
      </c>
      <c r="AL327" s="22" t="s">
        <v>36</v>
      </c>
      <c r="AM327" s="22" t="s">
        <v>36</v>
      </c>
      <c r="AN327" s="22" t="s">
        <v>36</v>
      </c>
      <c r="AO327" s="22" t="s">
        <v>36</v>
      </c>
      <c r="AP327" s="22" t="s">
        <v>36</v>
      </c>
    </row>
    <row r="328" spans="1:43" collapsed="1" x14ac:dyDescent="0.2">
      <c r="A328" s="15"/>
      <c r="B328" s="84"/>
      <c r="C328" s="82"/>
      <c r="D328" s="82"/>
      <c r="E328" s="82"/>
      <c r="F328" s="82"/>
      <c r="G328" s="25"/>
      <c r="H328" s="79"/>
      <c r="I328" s="79"/>
      <c r="J328" s="80"/>
      <c r="K328" s="79"/>
      <c r="L328" s="79"/>
      <c r="M328" s="80"/>
      <c r="N328" s="79"/>
      <c r="O328" s="79"/>
      <c r="P328" s="80"/>
      <c r="Q328" s="79"/>
      <c r="R328" s="79"/>
      <c r="S328" s="80"/>
      <c r="T328" s="79"/>
      <c r="U328" s="79"/>
      <c r="V328" s="80"/>
      <c r="W328" s="79"/>
      <c r="X328" s="79"/>
      <c r="Y328" s="80"/>
      <c r="Z328" s="79"/>
      <c r="AA328" s="79"/>
      <c r="AB328" s="79"/>
      <c r="AC328" s="79"/>
      <c r="AD328" s="79"/>
      <c r="AE328" s="79"/>
      <c r="AF328" s="79"/>
      <c r="AG328" s="79"/>
      <c r="AH328" s="79"/>
      <c r="AI328" s="79"/>
      <c r="AJ328" s="79"/>
      <c r="AK328" s="79"/>
      <c r="AL328" s="79"/>
      <c r="AM328" s="79"/>
      <c r="AN328" s="79"/>
      <c r="AO328" s="79"/>
      <c r="AP328" s="79"/>
    </row>
    <row r="329" spans="1:43" ht="21" x14ac:dyDescent="0.2">
      <c r="A329" s="11"/>
      <c r="B329" s="134" t="str">
        <f>"Energex "&amp;LEFT($L$3,7)&amp;" network prices"</f>
        <v>Energex 2026–27 network prices</v>
      </c>
      <c r="C329" s="134"/>
      <c r="D329" s="105" t="s">
        <v>20</v>
      </c>
      <c r="E329" s="105" t="s">
        <v>240</v>
      </c>
      <c r="F329" s="105" t="s">
        <v>241</v>
      </c>
      <c r="G329" s="66" t="s">
        <v>30</v>
      </c>
      <c r="H329" s="78" t="s">
        <v>65</v>
      </c>
      <c r="I329" s="78" t="s">
        <v>221</v>
      </c>
      <c r="J329" s="78" t="s">
        <v>222</v>
      </c>
      <c r="K329" s="78" t="s">
        <v>223</v>
      </c>
      <c r="L329" s="78" t="s">
        <v>224</v>
      </c>
      <c r="M329" s="78" t="s">
        <v>225</v>
      </c>
      <c r="N329" s="78" t="s">
        <v>226</v>
      </c>
      <c r="O329" s="78" t="s">
        <v>227</v>
      </c>
      <c r="P329" s="78" t="s">
        <v>228</v>
      </c>
      <c r="Q329" s="78" t="s">
        <v>229</v>
      </c>
      <c r="R329" s="78" t="s">
        <v>230</v>
      </c>
      <c r="S329" s="78" t="s">
        <v>231</v>
      </c>
      <c r="T329" s="78" t="s">
        <v>232</v>
      </c>
      <c r="U329" s="78" t="s">
        <v>233</v>
      </c>
      <c r="V329" s="78" t="s">
        <v>234</v>
      </c>
      <c r="W329" s="78" t="s">
        <v>235</v>
      </c>
      <c r="X329" s="78" t="s">
        <v>236</v>
      </c>
      <c r="Y329" s="78" t="s">
        <v>145</v>
      </c>
      <c r="Z329" s="78" t="s">
        <v>237</v>
      </c>
      <c r="AA329" s="78" t="s">
        <v>238</v>
      </c>
      <c r="AB329" s="78" t="s">
        <v>239</v>
      </c>
      <c r="AC329" s="78" t="s">
        <v>239</v>
      </c>
      <c r="AD329" s="78" t="s">
        <v>245</v>
      </c>
      <c r="AE329" s="78" t="s">
        <v>246</v>
      </c>
      <c r="AF329" s="78" t="s">
        <v>247</v>
      </c>
      <c r="AG329" s="78" t="s">
        <v>248</v>
      </c>
      <c r="AH329" s="78" t="s">
        <v>249</v>
      </c>
      <c r="AI329" s="78"/>
      <c r="AJ329" s="78"/>
      <c r="AK329" s="78"/>
      <c r="AL329" s="78"/>
      <c r="AM329" s="78"/>
      <c r="AN329" s="78"/>
      <c r="AO329" s="78"/>
      <c r="AP329" s="78"/>
      <c r="AQ329" s="78"/>
    </row>
    <row r="330" spans="1:43" x14ac:dyDescent="0.2">
      <c r="A330" s="15"/>
      <c r="B330" s="15"/>
      <c r="C330" s="81"/>
      <c r="D330" s="81"/>
      <c r="E330" s="81"/>
      <c r="F330" s="81"/>
      <c r="G330" s="17"/>
      <c r="H330" s="20" t="s">
        <v>242</v>
      </c>
      <c r="I330" s="20" t="s">
        <v>242</v>
      </c>
      <c r="J330" s="20" t="s">
        <v>243</v>
      </c>
      <c r="K330" s="20" t="s">
        <v>243</v>
      </c>
      <c r="L330" s="20" t="s">
        <v>243</v>
      </c>
      <c r="M330" s="20" t="s">
        <v>243</v>
      </c>
      <c r="N330" s="20" t="s">
        <v>243</v>
      </c>
      <c r="O330" s="20" t="s">
        <v>243</v>
      </c>
      <c r="P330" s="20" t="s">
        <v>244</v>
      </c>
      <c r="Q330" s="20" t="s">
        <v>244</v>
      </c>
      <c r="R330" s="20" t="s">
        <v>244</v>
      </c>
      <c r="S330" s="20" t="s">
        <v>244</v>
      </c>
      <c r="T330" s="20" t="s">
        <v>140</v>
      </c>
      <c r="U330" s="20" t="s">
        <v>140</v>
      </c>
      <c r="V330" s="20" t="s">
        <v>140</v>
      </c>
      <c r="W330" s="20" t="s">
        <v>140</v>
      </c>
      <c r="X330" s="20" t="s">
        <v>140</v>
      </c>
      <c r="Y330" s="20" t="s">
        <v>141</v>
      </c>
      <c r="Z330" s="20" t="s">
        <v>244</v>
      </c>
      <c r="AA330" s="20" t="s">
        <v>140</v>
      </c>
      <c r="AB330" s="20" t="s">
        <v>140</v>
      </c>
      <c r="AC330" s="20" t="s">
        <v>243</v>
      </c>
      <c r="AD330" s="20" t="s">
        <v>243</v>
      </c>
      <c r="AE330" s="20" t="s">
        <v>243</v>
      </c>
      <c r="AF330" s="20" t="s">
        <v>243</v>
      </c>
      <c r="AG330" s="20" t="s">
        <v>243</v>
      </c>
      <c r="AH330" s="20" t="s">
        <v>243</v>
      </c>
      <c r="AI330" s="20" t="s">
        <v>36</v>
      </c>
      <c r="AJ330" s="20"/>
      <c r="AK330" s="20"/>
      <c r="AL330" s="20"/>
      <c r="AM330" s="20"/>
      <c r="AN330" s="20"/>
      <c r="AO330" s="20"/>
      <c r="AP330" s="20"/>
    </row>
    <row r="331" spans="1:43" x14ac:dyDescent="0.2">
      <c r="A331" s="15"/>
      <c r="B331" s="15"/>
      <c r="C331" s="21"/>
      <c r="D331" s="21"/>
      <c r="E331" s="21"/>
      <c r="F331" s="21"/>
      <c r="G331" s="17"/>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3" x14ac:dyDescent="0.2">
      <c r="A332" s="15"/>
      <c r="B332" s="84"/>
      <c r="C332" s="35" t="s">
        <v>179</v>
      </c>
      <c r="D332" s="107">
        <v>8400</v>
      </c>
      <c r="E332" s="35" t="s">
        <v>250</v>
      </c>
      <c r="F332" s="35" t="s">
        <v>251</v>
      </c>
      <c r="G332" s="76">
        <v>0</v>
      </c>
      <c r="H332" s="22">
        <v>0.871</v>
      </c>
      <c r="I332" s="22">
        <v>0</v>
      </c>
      <c r="J332" s="22">
        <v>9.3909999999999993E-2</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c r="AJ332" s="22"/>
      <c r="AK332" s="22"/>
      <c r="AL332" s="22"/>
      <c r="AM332" s="22"/>
      <c r="AN332" s="22"/>
      <c r="AO332" s="22"/>
      <c r="AP332" s="22"/>
    </row>
    <row r="333" spans="1:43" s="26" customFormat="1" x14ac:dyDescent="0.2">
      <c r="A333" s="23"/>
      <c r="B333" s="84"/>
      <c r="C333" s="35" t="s">
        <v>252</v>
      </c>
      <c r="D333" s="107">
        <v>6900</v>
      </c>
      <c r="E333" s="35" t="s">
        <v>250</v>
      </c>
      <c r="F333" s="35" t="s">
        <v>253</v>
      </c>
      <c r="G333" s="77">
        <v>1</v>
      </c>
      <c r="H333" s="22">
        <v>0.65100000000000002</v>
      </c>
      <c r="I333" s="22">
        <v>0</v>
      </c>
      <c r="J333" s="22">
        <v>0</v>
      </c>
      <c r="K333" s="22">
        <v>0.19533000000000003</v>
      </c>
      <c r="L333" s="22">
        <v>4.3400000000000001E-3</v>
      </c>
      <c r="M333" s="22">
        <v>6.0690000000000008E-2</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c r="AN333" s="22">
        <v>0</v>
      </c>
      <c r="AO333" s="22">
        <v>0</v>
      </c>
      <c r="AP333" s="22">
        <v>0</v>
      </c>
    </row>
    <row r="334" spans="1:43" x14ac:dyDescent="0.2">
      <c r="A334" s="15"/>
      <c r="B334" s="84"/>
      <c r="C334" s="35" t="s">
        <v>254</v>
      </c>
      <c r="D334" s="107">
        <v>3900</v>
      </c>
      <c r="E334" s="35" t="s">
        <v>250</v>
      </c>
      <c r="F334" s="35" t="s">
        <v>255</v>
      </c>
      <c r="G334" s="77">
        <v>2</v>
      </c>
      <c r="H334" s="22">
        <v>0.45100000000000001</v>
      </c>
      <c r="I334" s="22">
        <v>0</v>
      </c>
      <c r="J334" s="22">
        <v>0</v>
      </c>
      <c r="K334" s="22">
        <v>2.5330000000000002E-2</v>
      </c>
      <c r="L334" s="22">
        <v>4.3400000000000001E-3</v>
      </c>
      <c r="M334" s="22">
        <v>6.0690000000000008E-2</v>
      </c>
      <c r="N334" s="22">
        <v>0</v>
      </c>
      <c r="O334" s="22">
        <v>0</v>
      </c>
      <c r="P334" s="22">
        <v>0</v>
      </c>
      <c r="Q334" s="22">
        <v>0</v>
      </c>
      <c r="R334" s="22">
        <v>0</v>
      </c>
      <c r="S334" s="22">
        <v>0</v>
      </c>
      <c r="T334" s="22">
        <v>0</v>
      </c>
      <c r="U334" s="22">
        <v>7</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c r="AN334" s="22">
        <v>0</v>
      </c>
      <c r="AO334" s="22">
        <v>0</v>
      </c>
      <c r="AP334" s="22">
        <v>0</v>
      </c>
    </row>
    <row r="335" spans="1:43" x14ac:dyDescent="0.2">
      <c r="A335" s="15"/>
      <c r="B335" s="84"/>
      <c r="C335" s="35" t="s">
        <v>256</v>
      </c>
      <c r="D335" s="107" t="s">
        <v>257</v>
      </c>
      <c r="E335" s="35" t="s">
        <v>250</v>
      </c>
      <c r="F335" s="35" t="s">
        <v>258</v>
      </c>
      <c r="G335" s="77">
        <v>3</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c r="AN335" s="22">
        <v>0</v>
      </c>
      <c r="AO335" s="22">
        <v>0</v>
      </c>
      <c r="AP335" s="22">
        <v>0</v>
      </c>
    </row>
    <row r="336" spans="1:43" x14ac:dyDescent="0.2">
      <c r="A336" s="15"/>
      <c r="B336" s="84"/>
      <c r="C336" s="35" t="s">
        <v>90</v>
      </c>
      <c r="D336" s="107" t="s">
        <v>259</v>
      </c>
      <c r="E336" s="35" t="s">
        <v>250</v>
      </c>
      <c r="F336" s="35" t="s">
        <v>260</v>
      </c>
      <c r="G336" s="76">
        <v>4</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c r="AN336" s="22">
        <v>0</v>
      </c>
      <c r="AO336" s="22">
        <v>0</v>
      </c>
      <c r="AP336" s="22">
        <v>0</v>
      </c>
    </row>
    <row r="337" spans="1:42" x14ac:dyDescent="0.2">
      <c r="A337" s="15"/>
      <c r="B337" s="84"/>
      <c r="C337" s="35">
        <v>0</v>
      </c>
      <c r="D337" s="107"/>
      <c r="E337" s="35">
        <v>0</v>
      </c>
      <c r="F337" s="35">
        <v>0</v>
      </c>
      <c r="G337" s="77">
        <v>5</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2">
        <v>0</v>
      </c>
      <c r="AF337" s="22">
        <v>0</v>
      </c>
      <c r="AG337" s="22">
        <v>0</v>
      </c>
      <c r="AH337" s="22">
        <v>0</v>
      </c>
      <c r="AI337" s="22">
        <v>0</v>
      </c>
      <c r="AJ337" s="22">
        <v>0</v>
      </c>
      <c r="AK337" s="22">
        <v>0</v>
      </c>
      <c r="AL337" s="22">
        <v>0</v>
      </c>
      <c r="AM337" s="22">
        <v>0</v>
      </c>
      <c r="AN337" s="22">
        <v>0</v>
      </c>
      <c r="AO337" s="22">
        <v>0</v>
      </c>
      <c r="AP337" s="22">
        <v>0</v>
      </c>
    </row>
    <row r="338" spans="1:42" x14ac:dyDescent="0.2">
      <c r="A338" s="15"/>
      <c r="B338" s="84"/>
      <c r="C338" s="35" t="s">
        <v>261</v>
      </c>
      <c r="D338" s="107">
        <v>8500</v>
      </c>
      <c r="E338" s="35" t="s">
        <v>262</v>
      </c>
      <c r="F338" s="35" t="s">
        <v>263</v>
      </c>
      <c r="G338" s="77">
        <v>6</v>
      </c>
      <c r="H338" s="22">
        <v>1.224</v>
      </c>
      <c r="I338" s="22">
        <v>0</v>
      </c>
      <c r="J338" s="22">
        <v>0.10759999999999999</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c r="AN338" s="22">
        <v>0</v>
      </c>
      <c r="AO338" s="22">
        <v>0</v>
      </c>
      <c r="AP338" s="22">
        <v>0</v>
      </c>
    </row>
    <row r="339" spans="1:42" x14ac:dyDescent="0.2">
      <c r="A339" s="15"/>
      <c r="B339" s="84"/>
      <c r="C339" s="35" t="s">
        <v>264</v>
      </c>
      <c r="D339" s="107">
        <v>6800</v>
      </c>
      <c r="E339" s="35" t="s">
        <v>262</v>
      </c>
      <c r="F339" s="35" t="s">
        <v>265</v>
      </c>
      <c r="G339" s="77">
        <v>7</v>
      </c>
      <c r="H339" s="22">
        <v>1.2210000000000001</v>
      </c>
      <c r="I339" s="22">
        <v>0</v>
      </c>
      <c r="J339" s="22">
        <v>0</v>
      </c>
      <c r="K339" s="22">
        <v>0.26318000000000003</v>
      </c>
      <c r="L339" s="22">
        <v>1.627E-2</v>
      </c>
      <c r="M339" s="22">
        <v>7.6949999999999991E-2</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c r="AN339" s="22">
        <v>0</v>
      </c>
      <c r="AO339" s="22">
        <v>0</v>
      </c>
      <c r="AP339" s="22">
        <v>0</v>
      </c>
    </row>
    <row r="340" spans="1:42" x14ac:dyDescent="0.2">
      <c r="A340" s="15"/>
      <c r="B340" s="84"/>
      <c r="C340" s="35" t="s">
        <v>266</v>
      </c>
      <c r="D340" s="107">
        <v>3800</v>
      </c>
      <c r="E340" s="35" t="s">
        <v>262</v>
      </c>
      <c r="F340" s="35" t="s">
        <v>267</v>
      </c>
      <c r="G340" s="76">
        <v>8</v>
      </c>
      <c r="H340" s="22">
        <v>0.86299999999999999</v>
      </c>
      <c r="I340" s="22">
        <v>0</v>
      </c>
      <c r="J340" s="22">
        <v>0</v>
      </c>
      <c r="K340" s="22">
        <v>2.3179999999999999E-2</v>
      </c>
      <c r="L340" s="22">
        <v>1.627E-2</v>
      </c>
      <c r="M340" s="22">
        <v>8.2199999999999995E-2</v>
      </c>
      <c r="N340" s="22">
        <v>0</v>
      </c>
      <c r="O340" s="22">
        <v>0</v>
      </c>
      <c r="P340" s="22">
        <v>0</v>
      </c>
      <c r="Q340" s="22">
        <v>0</v>
      </c>
      <c r="R340" s="22">
        <v>0</v>
      </c>
      <c r="S340" s="22">
        <v>0</v>
      </c>
      <c r="T340" s="22">
        <v>0</v>
      </c>
      <c r="U340" s="22">
        <v>7</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c r="AN340" s="22">
        <v>0</v>
      </c>
      <c r="AO340" s="22">
        <v>0</v>
      </c>
      <c r="AP340" s="22">
        <v>0</v>
      </c>
    </row>
    <row r="341" spans="1:42" x14ac:dyDescent="0.2">
      <c r="A341" s="15"/>
      <c r="B341" s="84"/>
      <c r="C341" s="35" t="s">
        <v>268</v>
      </c>
      <c r="D341" s="107">
        <v>5700</v>
      </c>
      <c r="E341" s="35" t="s">
        <v>262</v>
      </c>
      <c r="F341" s="35" t="s">
        <v>269</v>
      </c>
      <c r="G341" s="77">
        <v>9</v>
      </c>
      <c r="H341" s="22">
        <v>0.86299999999999999</v>
      </c>
      <c r="I341" s="22">
        <v>0</v>
      </c>
      <c r="J341" s="22">
        <v>5.5860000000000007E-2</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c r="AN341" s="22">
        <v>0</v>
      </c>
      <c r="AO341" s="22">
        <v>0</v>
      </c>
      <c r="AP341" s="22">
        <v>0</v>
      </c>
    </row>
    <row r="342" spans="1:42" x14ac:dyDescent="0.2">
      <c r="A342" s="15"/>
      <c r="B342" s="84"/>
      <c r="C342" s="35" t="s">
        <v>270</v>
      </c>
      <c r="D342" s="107" t="s">
        <v>271</v>
      </c>
      <c r="E342" s="35" t="s">
        <v>262</v>
      </c>
      <c r="F342" s="35" t="s">
        <v>272</v>
      </c>
      <c r="G342" s="77">
        <v>10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c r="AN342" s="22">
        <v>0</v>
      </c>
      <c r="AO342" s="22">
        <v>0</v>
      </c>
      <c r="AP342" s="22">
        <v>0</v>
      </c>
    </row>
    <row r="343" spans="1:42" x14ac:dyDescent="0.2">
      <c r="A343" s="15"/>
      <c r="B343" s="84"/>
      <c r="C343" s="35" t="s">
        <v>101</v>
      </c>
      <c r="D343" s="107" t="s">
        <v>273</v>
      </c>
      <c r="E343" s="35" t="s">
        <v>262</v>
      </c>
      <c r="F343" s="35" t="s">
        <v>274</v>
      </c>
      <c r="G343" s="77">
        <v>11</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c r="AN343" s="22">
        <v>0</v>
      </c>
      <c r="AO343" s="22">
        <v>0</v>
      </c>
      <c r="AP343" s="22">
        <v>0</v>
      </c>
    </row>
    <row r="344" spans="1:42" x14ac:dyDescent="0.2">
      <c r="A344" s="15"/>
      <c r="B344" s="84"/>
      <c r="C344" s="35">
        <v>0</v>
      </c>
      <c r="D344" s="107"/>
      <c r="E344" s="35">
        <v>0</v>
      </c>
      <c r="F344" s="35">
        <v>0</v>
      </c>
      <c r="G344" s="76">
        <v>12</v>
      </c>
      <c r="H344" s="22">
        <v>0</v>
      </c>
      <c r="I344" s="22">
        <v>0</v>
      </c>
      <c r="J344" s="22">
        <v>0</v>
      </c>
      <c r="K344" s="22">
        <v>0</v>
      </c>
      <c r="L344" s="22">
        <v>0</v>
      </c>
      <c r="M344" s="22">
        <v>0</v>
      </c>
      <c r="N344" s="22">
        <v>0</v>
      </c>
      <c r="O344" s="22">
        <v>0</v>
      </c>
      <c r="P344" s="22">
        <v>0</v>
      </c>
      <c r="Q344" s="22">
        <v>0</v>
      </c>
      <c r="R344" s="22">
        <v>0</v>
      </c>
      <c r="S344" s="22">
        <v>0</v>
      </c>
      <c r="T344" s="22">
        <v>0</v>
      </c>
      <c r="U344" s="22">
        <v>0</v>
      </c>
      <c r="V344" s="22">
        <v>0</v>
      </c>
      <c r="W344" s="22">
        <v>0</v>
      </c>
      <c r="X344" s="22">
        <v>0</v>
      </c>
      <c r="Y344" s="22">
        <v>0</v>
      </c>
      <c r="Z344" s="22">
        <v>0</v>
      </c>
      <c r="AA344" s="22">
        <v>0</v>
      </c>
      <c r="AB344" s="22">
        <v>0</v>
      </c>
      <c r="AC344" s="22">
        <v>0</v>
      </c>
      <c r="AD344" s="22">
        <v>0</v>
      </c>
      <c r="AE344" s="22">
        <v>0</v>
      </c>
      <c r="AF344" s="22">
        <v>0</v>
      </c>
      <c r="AG344" s="22">
        <v>0</v>
      </c>
      <c r="AH344" s="22">
        <v>0</v>
      </c>
      <c r="AI344" s="22">
        <v>0</v>
      </c>
      <c r="AJ344" s="22">
        <v>0</v>
      </c>
      <c r="AK344" s="22">
        <v>0</v>
      </c>
      <c r="AL344" s="22">
        <v>0</v>
      </c>
      <c r="AM344" s="22">
        <v>0</v>
      </c>
      <c r="AN344" s="22">
        <v>0</v>
      </c>
      <c r="AO344" s="22">
        <v>0</v>
      </c>
      <c r="AP344" s="22">
        <v>0</v>
      </c>
    </row>
    <row r="345" spans="1:42" x14ac:dyDescent="0.2">
      <c r="A345" s="15"/>
      <c r="B345" s="84"/>
      <c r="C345" s="35" t="s">
        <v>275</v>
      </c>
      <c r="D345" s="107">
        <v>9000</v>
      </c>
      <c r="E345" s="35" t="s">
        <v>276</v>
      </c>
      <c r="F345" s="35" t="s">
        <v>277</v>
      </c>
      <c r="G345" s="77">
        <v>13</v>
      </c>
      <c r="H345" s="22">
        <v>0</v>
      </c>
      <c r="I345" s="22">
        <v>0</v>
      </c>
      <c r="J345" s="22">
        <v>2.6749999999999999E-2</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c r="AN345" s="22">
        <v>0</v>
      </c>
      <c r="AO345" s="22">
        <v>0</v>
      </c>
      <c r="AP345" s="22">
        <v>0</v>
      </c>
    </row>
    <row r="346" spans="1:42" x14ac:dyDescent="0.2">
      <c r="A346" s="15"/>
      <c r="B346" s="84"/>
      <c r="C346" s="35" t="s">
        <v>278</v>
      </c>
      <c r="D346" s="107">
        <v>9100</v>
      </c>
      <c r="E346" s="35" t="s">
        <v>276</v>
      </c>
      <c r="F346" s="35" t="s">
        <v>279</v>
      </c>
      <c r="G346" s="77">
        <v>14</v>
      </c>
      <c r="H346" s="22">
        <v>0</v>
      </c>
      <c r="I346" s="22">
        <v>0</v>
      </c>
      <c r="J346" s="22">
        <v>2.6749999999999999E-2</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c r="AN346" s="22">
        <v>0</v>
      </c>
      <c r="AO346" s="22">
        <v>0</v>
      </c>
      <c r="AP346" s="22">
        <v>0</v>
      </c>
    </row>
    <row r="347" spans="1:42" x14ac:dyDescent="0.2">
      <c r="A347" s="15"/>
      <c r="B347" s="84"/>
      <c r="C347" s="35" t="s">
        <v>280</v>
      </c>
      <c r="D347" s="107">
        <v>9600</v>
      </c>
      <c r="E347" s="35" t="s">
        <v>281</v>
      </c>
      <c r="F347" s="35" t="s">
        <v>282</v>
      </c>
      <c r="G347" s="77">
        <v>15</v>
      </c>
      <c r="H347" s="22">
        <v>0</v>
      </c>
      <c r="I347" s="22">
        <v>0</v>
      </c>
      <c r="J347" s="22">
        <v>8.9220000000000008E-2</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c r="AN347" s="22">
        <v>0</v>
      </c>
      <c r="AO347" s="22">
        <v>0</v>
      </c>
      <c r="AP347" s="22">
        <v>0</v>
      </c>
    </row>
    <row r="348" spans="1:42" x14ac:dyDescent="0.2">
      <c r="A348" s="15"/>
      <c r="B348" s="84"/>
      <c r="C348" s="35">
        <v>0</v>
      </c>
      <c r="D348" s="107"/>
      <c r="E348" s="35">
        <v>0</v>
      </c>
      <c r="F348" s="35">
        <v>0</v>
      </c>
      <c r="G348" s="76">
        <v>16</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0</v>
      </c>
      <c r="Y348" s="22">
        <v>0</v>
      </c>
      <c r="Z348" s="22">
        <v>0</v>
      </c>
      <c r="AA348" s="22">
        <v>0</v>
      </c>
      <c r="AB348" s="22">
        <v>0</v>
      </c>
      <c r="AC348" s="22">
        <v>0</v>
      </c>
      <c r="AD348" s="22">
        <v>0</v>
      </c>
      <c r="AE348" s="22">
        <v>0</v>
      </c>
      <c r="AF348" s="22">
        <v>0</v>
      </c>
      <c r="AG348" s="22">
        <v>0</v>
      </c>
      <c r="AH348" s="22">
        <v>0</v>
      </c>
      <c r="AI348" s="22">
        <v>0</v>
      </c>
      <c r="AJ348" s="22">
        <v>0</v>
      </c>
      <c r="AK348" s="22">
        <v>0</v>
      </c>
      <c r="AL348" s="22">
        <v>0</v>
      </c>
      <c r="AM348" s="22">
        <v>0</v>
      </c>
      <c r="AN348" s="22">
        <v>0</v>
      </c>
      <c r="AO348" s="22">
        <v>0</v>
      </c>
      <c r="AP348" s="22">
        <v>0</v>
      </c>
    </row>
    <row r="349" spans="1:42" x14ac:dyDescent="0.2">
      <c r="A349" s="15"/>
      <c r="B349" s="84"/>
      <c r="C349" s="35" t="s">
        <v>283</v>
      </c>
      <c r="D349" s="107">
        <v>8300</v>
      </c>
      <c r="E349" s="35" t="s">
        <v>284</v>
      </c>
      <c r="F349" s="35" t="s">
        <v>285</v>
      </c>
      <c r="G349" s="77">
        <v>17</v>
      </c>
      <c r="H349" s="22">
        <v>10.317</v>
      </c>
      <c r="I349" s="22">
        <v>0</v>
      </c>
      <c r="J349" s="22">
        <v>3.3649999999999999E-2</v>
      </c>
      <c r="K349" s="22">
        <v>0</v>
      </c>
      <c r="L349" s="22">
        <v>0</v>
      </c>
      <c r="M349" s="22">
        <v>0</v>
      </c>
      <c r="N349" s="22">
        <v>0</v>
      </c>
      <c r="O349" s="22">
        <v>0</v>
      </c>
      <c r="P349" s="22">
        <v>13.913</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c r="AN349" s="22">
        <v>0</v>
      </c>
      <c r="AO349" s="22">
        <v>0</v>
      </c>
      <c r="AP349" s="22">
        <v>0</v>
      </c>
    </row>
    <row r="350" spans="1:42" x14ac:dyDescent="0.2">
      <c r="A350" s="15"/>
      <c r="B350" s="84"/>
      <c r="C350" s="35" t="s">
        <v>286</v>
      </c>
      <c r="D350" s="107">
        <v>7200</v>
      </c>
      <c r="E350" s="35" t="s">
        <v>284</v>
      </c>
      <c r="F350" s="35" t="s">
        <v>287</v>
      </c>
      <c r="G350" s="77">
        <v>18</v>
      </c>
      <c r="H350" s="22">
        <v>9.1339999999999986</v>
      </c>
      <c r="I350" s="22">
        <v>0</v>
      </c>
      <c r="J350" s="22">
        <v>0</v>
      </c>
      <c r="K350" s="22">
        <v>1.8759999999999999E-2</v>
      </c>
      <c r="L350" s="22">
        <v>1.627E-2</v>
      </c>
      <c r="M350" s="22">
        <v>2.947E-2</v>
      </c>
      <c r="N350" s="22">
        <v>0</v>
      </c>
      <c r="O350" s="22">
        <v>0</v>
      </c>
      <c r="P350" s="22">
        <v>0</v>
      </c>
      <c r="Q350" s="22">
        <v>13.913</v>
      </c>
      <c r="R350" s="22">
        <v>3.6720000000000002</v>
      </c>
      <c r="S350" s="22">
        <v>0</v>
      </c>
      <c r="T350" s="22">
        <v>0</v>
      </c>
      <c r="U350" s="22">
        <v>15.459</v>
      </c>
      <c r="V350" s="22">
        <v>4.08</v>
      </c>
      <c r="W350" s="22">
        <v>0</v>
      </c>
      <c r="X350" s="22">
        <v>0</v>
      </c>
      <c r="Y350" s="22">
        <v>0</v>
      </c>
      <c r="Z350" s="22">
        <v>0</v>
      </c>
      <c r="AA350" s="22">
        <v>0</v>
      </c>
      <c r="AB350" s="22">
        <v>0</v>
      </c>
      <c r="AC350" s="22">
        <v>0</v>
      </c>
      <c r="AD350" s="22">
        <v>0</v>
      </c>
      <c r="AE350" s="22">
        <v>0</v>
      </c>
      <c r="AF350" s="22">
        <v>0</v>
      </c>
      <c r="AG350" s="22">
        <v>0</v>
      </c>
      <c r="AH350" s="22">
        <v>0</v>
      </c>
      <c r="AI350" s="22" t="s">
        <v>36</v>
      </c>
      <c r="AJ350" s="22" t="s">
        <v>36</v>
      </c>
      <c r="AK350" s="22" t="s">
        <v>36</v>
      </c>
      <c r="AL350" s="22" t="s">
        <v>36</v>
      </c>
      <c r="AM350" s="22" t="s">
        <v>36</v>
      </c>
      <c r="AN350" s="22" t="s">
        <v>36</v>
      </c>
      <c r="AO350" s="22" t="s">
        <v>36</v>
      </c>
      <c r="AP350" s="22" t="s">
        <v>36</v>
      </c>
    </row>
    <row r="351" spans="1:42" x14ac:dyDescent="0.2">
      <c r="A351" s="15"/>
      <c r="B351" s="84"/>
      <c r="C351" s="35" t="s">
        <v>288</v>
      </c>
      <c r="D351" s="107">
        <v>6700</v>
      </c>
      <c r="E351" s="35" t="s">
        <v>284</v>
      </c>
      <c r="F351" s="35" t="s">
        <v>289</v>
      </c>
      <c r="G351" s="77">
        <v>19</v>
      </c>
      <c r="H351" s="22">
        <v>8.7589999999999986</v>
      </c>
      <c r="I351" s="22">
        <v>0</v>
      </c>
      <c r="J351" s="22">
        <v>0.11191</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c r="AN351" s="22">
        <v>0</v>
      </c>
      <c r="AO351" s="22">
        <v>0</v>
      </c>
      <c r="AP351" s="22">
        <v>0</v>
      </c>
    </row>
    <row r="352" spans="1:42" x14ac:dyDescent="0.2">
      <c r="A352" s="15"/>
      <c r="B352" s="84"/>
      <c r="C352" s="35" t="s">
        <v>290</v>
      </c>
      <c r="D352" s="107">
        <v>94300</v>
      </c>
      <c r="E352" s="35" t="s">
        <v>284</v>
      </c>
      <c r="F352" s="35" t="s">
        <v>291</v>
      </c>
      <c r="G352" s="76">
        <v>20</v>
      </c>
      <c r="H352" s="22">
        <v>7.7770000000000001</v>
      </c>
      <c r="I352" s="22">
        <v>0</v>
      </c>
      <c r="J352" s="22">
        <v>0</v>
      </c>
      <c r="K352" s="22">
        <v>0.25875999999999999</v>
      </c>
      <c r="L352" s="22">
        <v>1.627E-2</v>
      </c>
      <c r="M352" s="22">
        <v>0.19539999999999999</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c r="AN352" s="22">
        <v>0</v>
      </c>
      <c r="AO352" s="22">
        <v>0</v>
      </c>
      <c r="AP352" s="22">
        <v>0</v>
      </c>
    </row>
    <row r="353" spans="1:42" x14ac:dyDescent="0.2">
      <c r="A353" s="15"/>
      <c r="B353" s="84"/>
      <c r="C353" s="35" t="s">
        <v>292</v>
      </c>
      <c r="D353" s="107">
        <v>5800</v>
      </c>
      <c r="E353" s="35" t="s">
        <v>284</v>
      </c>
      <c r="F353" s="35" t="s">
        <v>293</v>
      </c>
      <c r="G353" s="77">
        <v>21</v>
      </c>
      <c r="H353" s="22">
        <v>9.1339999999999986</v>
      </c>
      <c r="I353" s="22">
        <v>0</v>
      </c>
      <c r="J353" s="22">
        <v>6.9870000000000002E-2</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c r="AN353" s="22">
        <v>0</v>
      </c>
      <c r="AO353" s="22">
        <v>0</v>
      </c>
      <c r="AP353" s="22">
        <v>0</v>
      </c>
    </row>
    <row r="354" spans="1:42" x14ac:dyDescent="0.2">
      <c r="A354" s="15"/>
      <c r="B354" s="84"/>
      <c r="C354" s="35" t="s">
        <v>294</v>
      </c>
      <c r="D354" s="107">
        <v>5900</v>
      </c>
      <c r="E354" s="35" t="s">
        <v>295</v>
      </c>
      <c r="F354" s="35" t="s">
        <v>296</v>
      </c>
      <c r="G354" s="77">
        <v>22</v>
      </c>
      <c r="H354" s="22">
        <v>0</v>
      </c>
      <c r="I354" s="22">
        <v>0</v>
      </c>
      <c r="J354" s="22">
        <v>6.9870000000000002E-2</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c r="AN354" s="22">
        <v>0</v>
      </c>
      <c r="AO354" s="22">
        <v>0</v>
      </c>
      <c r="AP354" s="22">
        <v>0</v>
      </c>
    </row>
    <row r="355" spans="1:42" x14ac:dyDescent="0.2">
      <c r="A355" s="15"/>
      <c r="B355" s="84"/>
      <c r="C355" s="35" t="s">
        <v>297</v>
      </c>
      <c r="D355" s="107">
        <v>94000</v>
      </c>
      <c r="E355" s="35" t="s">
        <v>284</v>
      </c>
      <c r="F355" s="35" t="s">
        <v>298</v>
      </c>
      <c r="G355" s="77">
        <v>23</v>
      </c>
      <c r="H355" s="22">
        <v>8.3819999999999997</v>
      </c>
      <c r="I355" s="22">
        <v>0</v>
      </c>
      <c r="J355" s="22">
        <v>0</v>
      </c>
      <c r="K355" s="22">
        <v>1.8759999999999999E-2</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t="s">
        <v>36</v>
      </c>
      <c r="AJ355" s="22" t="s">
        <v>36</v>
      </c>
      <c r="AK355" s="22" t="s">
        <v>36</v>
      </c>
      <c r="AL355" s="22" t="s">
        <v>36</v>
      </c>
      <c r="AM355" s="22" t="s">
        <v>36</v>
      </c>
      <c r="AN355" s="22" t="s">
        <v>36</v>
      </c>
      <c r="AO355" s="22" t="s">
        <v>36</v>
      </c>
      <c r="AP355" s="22" t="s">
        <v>36</v>
      </c>
    </row>
    <row r="356" spans="1:42" x14ac:dyDescent="0.2">
      <c r="A356" s="15"/>
      <c r="B356" s="84"/>
      <c r="C356" s="35">
        <v>0</v>
      </c>
      <c r="D356" s="107"/>
      <c r="E356" s="35">
        <v>0</v>
      </c>
      <c r="F356" s="35">
        <v>0</v>
      </c>
      <c r="G356" s="76">
        <v>24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0</v>
      </c>
      <c r="Z356" s="22">
        <v>0</v>
      </c>
      <c r="AA356" s="22">
        <v>0</v>
      </c>
      <c r="AB356" s="22">
        <v>0</v>
      </c>
      <c r="AC356" s="22">
        <v>0</v>
      </c>
      <c r="AD356" s="22">
        <v>0</v>
      </c>
      <c r="AE356" s="22">
        <v>0</v>
      </c>
      <c r="AF356" s="22">
        <v>0</v>
      </c>
      <c r="AG356" s="22">
        <v>0</v>
      </c>
      <c r="AH356" s="22">
        <v>0</v>
      </c>
      <c r="AI356" s="22">
        <v>0</v>
      </c>
      <c r="AJ356" s="22">
        <v>0</v>
      </c>
      <c r="AK356" s="22">
        <v>0</v>
      </c>
      <c r="AL356" s="22">
        <v>0</v>
      </c>
      <c r="AM356" s="22">
        <v>0</v>
      </c>
      <c r="AN356" s="22">
        <v>0</v>
      </c>
      <c r="AO356" s="22">
        <v>0</v>
      </c>
      <c r="AP356" s="22">
        <v>0</v>
      </c>
    </row>
    <row r="357" spans="1:42" x14ac:dyDescent="0.2">
      <c r="A357" s="15"/>
      <c r="B357" s="84"/>
      <c r="C357" s="35" t="s">
        <v>299</v>
      </c>
      <c r="D357" s="107">
        <v>7400</v>
      </c>
      <c r="E357" s="35" t="s">
        <v>300</v>
      </c>
      <c r="F357" s="35" t="s">
        <v>301</v>
      </c>
      <c r="G357" s="77">
        <v>25</v>
      </c>
      <c r="H357" s="22">
        <v>25.986000000000001</v>
      </c>
      <c r="I357" s="22">
        <v>7.5250000000000004</v>
      </c>
      <c r="J357" s="22">
        <v>2.2299999999999997E-2</v>
      </c>
      <c r="K357" s="22">
        <v>0</v>
      </c>
      <c r="L357" s="22">
        <v>0</v>
      </c>
      <c r="M357" s="22">
        <v>0</v>
      </c>
      <c r="N357" s="22">
        <v>0</v>
      </c>
      <c r="O357" s="22">
        <v>0</v>
      </c>
      <c r="P357" s="22">
        <v>0</v>
      </c>
      <c r="Q357" s="22">
        <v>12.017999999999999</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c r="AN357" s="22">
        <v>0</v>
      </c>
      <c r="AO357" s="22">
        <v>0</v>
      </c>
      <c r="AP357" s="22">
        <v>0</v>
      </c>
    </row>
    <row r="358" spans="1:42" x14ac:dyDescent="0.2">
      <c r="A358" s="15"/>
      <c r="B358" s="84"/>
      <c r="C358" s="35" t="s">
        <v>302</v>
      </c>
      <c r="D358" s="107">
        <v>4000</v>
      </c>
      <c r="E358" s="35" t="s">
        <v>303</v>
      </c>
      <c r="F358" s="35" t="s">
        <v>304</v>
      </c>
      <c r="G358" s="77">
        <v>26</v>
      </c>
      <c r="H358" s="22">
        <v>110.27</v>
      </c>
      <c r="I358" s="22">
        <v>7.5250000000000004</v>
      </c>
      <c r="J358" s="22">
        <v>0</v>
      </c>
      <c r="K358" s="22">
        <v>1.3790000000000002E-2</v>
      </c>
      <c r="L358" s="22">
        <v>1.3790000000000002E-2</v>
      </c>
      <c r="M358" s="22">
        <v>0</v>
      </c>
      <c r="N358" s="22">
        <v>0</v>
      </c>
      <c r="O358" s="22">
        <v>0</v>
      </c>
      <c r="P358" s="22">
        <v>8.495000000000001</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c r="AN358" s="22">
        <v>0</v>
      </c>
      <c r="AO358" s="22">
        <v>0</v>
      </c>
      <c r="AP358" s="22">
        <v>0</v>
      </c>
    </row>
    <row r="359" spans="1:42" x14ac:dyDescent="0.2">
      <c r="A359" s="15"/>
      <c r="B359" s="84"/>
      <c r="C359" s="35" t="s">
        <v>305</v>
      </c>
      <c r="D359" s="107">
        <v>92400</v>
      </c>
      <c r="E359" s="35" t="s">
        <v>303</v>
      </c>
      <c r="F359" s="35" t="s">
        <v>306</v>
      </c>
      <c r="G359" s="77">
        <v>27</v>
      </c>
      <c r="H359" s="22">
        <v>73.478999999999999</v>
      </c>
      <c r="I359" s="22">
        <v>7.5250000000000004</v>
      </c>
      <c r="J359" s="22">
        <v>1.349E-2</v>
      </c>
      <c r="K359" s="22">
        <v>0</v>
      </c>
      <c r="L359" s="22">
        <v>0</v>
      </c>
      <c r="M359" s="22">
        <v>0</v>
      </c>
      <c r="N359" s="22">
        <v>0</v>
      </c>
      <c r="O359" s="22">
        <v>0</v>
      </c>
      <c r="P359" s="22">
        <v>0</v>
      </c>
      <c r="Q359" s="22">
        <v>7.008</v>
      </c>
      <c r="R359" s="22">
        <v>5.077</v>
      </c>
      <c r="S359" s="22">
        <v>0</v>
      </c>
      <c r="T359" s="22">
        <v>1.4059999999999999</v>
      </c>
      <c r="U359" s="22">
        <v>0</v>
      </c>
      <c r="V359" s="22">
        <v>0</v>
      </c>
      <c r="W359" s="22">
        <v>0</v>
      </c>
      <c r="X359" s="22">
        <v>0</v>
      </c>
      <c r="Y359" s="22">
        <v>0</v>
      </c>
      <c r="Z359" s="22">
        <v>0</v>
      </c>
      <c r="AA359" s="22">
        <v>0</v>
      </c>
      <c r="AB359" s="22">
        <v>0</v>
      </c>
      <c r="AC359" s="22">
        <v>0</v>
      </c>
      <c r="AD359" s="22">
        <v>0</v>
      </c>
      <c r="AE359" s="22">
        <v>0</v>
      </c>
      <c r="AF359" s="22">
        <v>0</v>
      </c>
      <c r="AG359" s="22">
        <v>0</v>
      </c>
      <c r="AH359" s="22">
        <v>0</v>
      </c>
      <c r="AI359" s="22" t="s">
        <v>36</v>
      </c>
      <c r="AJ359" s="22" t="s">
        <v>36</v>
      </c>
      <c r="AK359" s="22" t="s">
        <v>36</v>
      </c>
      <c r="AL359" s="22" t="s">
        <v>36</v>
      </c>
      <c r="AM359" s="22" t="s">
        <v>36</v>
      </c>
      <c r="AN359" s="22" t="s">
        <v>36</v>
      </c>
      <c r="AO359" s="22" t="s">
        <v>36</v>
      </c>
      <c r="AP359" s="22" t="s">
        <v>36</v>
      </c>
    </row>
    <row r="360" spans="1:42" x14ac:dyDescent="0.2">
      <c r="A360" s="15"/>
      <c r="B360" s="84"/>
      <c r="C360" s="35" t="s">
        <v>307</v>
      </c>
      <c r="D360" s="107">
        <v>92300</v>
      </c>
      <c r="E360" s="35" t="s">
        <v>300</v>
      </c>
      <c r="F360" s="35" t="s">
        <v>308</v>
      </c>
      <c r="G360" s="76">
        <v>28</v>
      </c>
      <c r="H360" s="22">
        <v>39.676000000000002</v>
      </c>
      <c r="I360" s="22">
        <v>7.5250000000000004</v>
      </c>
      <c r="J360" s="22">
        <v>1.349E-2</v>
      </c>
      <c r="K360" s="22">
        <v>0</v>
      </c>
      <c r="L360" s="22">
        <v>0</v>
      </c>
      <c r="M360" s="22">
        <v>0</v>
      </c>
      <c r="N360" s="22">
        <v>0</v>
      </c>
      <c r="O360" s="22">
        <v>0</v>
      </c>
      <c r="P360" s="22">
        <v>0</v>
      </c>
      <c r="Q360" s="22">
        <v>9.8149999999999995</v>
      </c>
      <c r="R360" s="22">
        <v>5.2640000000000002</v>
      </c>
      <c r="S360" s="22">
        <v>0</v>
      </c>
      <c r="T360" s="22">
        <v>1.4059999999999999</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c r="AN360" s="22">
        <v>0</v>
      </c>
      <c r="AO360" s="22">
        <v>0</v>
      </c>
      <c r="AP360" s="22">
        <v>0</v>
      </c>
    </row>
    <row r="361" spans="1:42" x14ac:dyDescent="0.2">
      <c r="A361" s="15"/>
      <c r="B361" s="84"/>
      <c r="C361" s="35" t="s">
        <v>309</v>
      </c>
      <c r="D361" s="107">
        <v>92000</v>
      </c>
      <c r="E361" s="35" t="s">
        <v>310</v>
      </c>
      <c r="F361" s="35" t="s">
        <v>311</v>
      </c>
      <c r="G361" s="77">
        <v>29</v>
      </c>
      <c r="H361" s="22">
        <v>74.237000000000009</v>
      </c>
      <c r="I361" s="22">
        <v>0</v>
      </c>
      <c r="J361" s="22">
        <v>0</v>
      </c>
      <c r="K361" s="22">
        <v>6.3899999999999998E-3</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c r="AN361" s="22">
        <v>0</v>
      </c>
      <c r="AO361" s="22">
        <v>0</v>
      </c>
      <c r="AP361" s="22">
        <v>0</v>
      </c>
    </row>
    <row r="362" spans="1:42" x14ac:dyDescent="0.2">
      <c r="A362" s="15"/>
      <c r="B362" s="84"/>
      <c r="C362" s="35"/>
      <c r="D362" s="107"/>
      <c r="E362" s="35"/>
      <c r="F362" s="35"/>
      <c r="G362" s="77"/>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row>
    <row r="363" spans="1:42" x14ac:dyDescent="0.2">
      <c r="A363" s="15"/>
      <c r="B363" s="84"/>
      <c r="C363" s="35"/>
      <c r="D363" s="107"/>
      <c r="E363" s="35"/>
      <c r="F363" s="35"/>
      <c r="G363" s="77"/>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row>
    <row r="364" spans="1:42" hidden="1" outlineLevel="1" x14ac:dyDescent="0.2">
      <c r="A364" s="15"/>
      <c r="B364" s="84"/>
      <c r="C364" s="35"/>
      <c r="D364" s="107"/>
      <c r="E364" s="35"/>
      <c r="F364" s="35"/>
      <c r="G364" s="76"/>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row>
    <row r="365" spans="1:42" hidden="1" outlineLevel="1" x14ac:dyDescent="0.2">
      <c r="A365" s="15"/>
      <c r="B365" s="84"/>
      <c r="C365" s="35"/>
      <c r="D365" s="107"/>
      <c r="E365" s="35"/>
      <c r="F365" s="35"/>
      <c r="G365" s="77"/>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row>
    <row r="366" spans="1:42" hidden="1" outlineLevel="1" x14ac:dyDescent="0.2">
      <c r="A366" s="15"/>
      <c r="B366" s="84"/>
      <c r="C366" s="35"/>
      <c r="D366" s="107"/>
      <c r="E366" s="35"/>
      <c r="F366" s="35"/>
      <c r="G366" s="77"/>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row>
    <row r="367" spans="1:42" hidden="1" outlineLevel="1" x14ac:dyDescent="0.2">
      <c r="A367" s="15"/>
      <c r="B367" s="84"/>
      <c r="C367" s="35"/>
      <c r="D367" s="107"/>
      <c r="E367" s="35"/>
      <c r="F367" s="35"/>
      <c r="G367" s="77"/>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row>
    <row r="368" spans="1:42" hidden="1" outlineLevel="1" x14ac:dyDescent="0.2">
      <c r="A368" s="15"/>
      <c r="B368" s="84"/>
      <c r="C368" s="35">
        <v>0</v>
      </c>
      <c r="D368" s="107"/>
      <c r="E368" s="35">
        <v>0</v>
      </c>
      <c r="F368" s="35">
        <v>0</v>
      </c>
      <c r="G368" s="76">
        <v>36</v>
      </c>
      <c r="H368" s="22">
        <v>0</v>
      </c>
      <c r="I368" s="22">
        <v>0</v>
      </c>
      <c r="J368" s="22">
        <v>0</v>
      </c>
      <c r="K368" s="22">
        <v>0</v>
      </c>
      <c r="L368" s="22">
        <v>0</v>
      </c>
      <c r="M368" s="22">
        <v>0</v>
      </c>
      <c r="N368" s="22">
        <v>0</v>
      </c>
      <c r="O368" s="22">
        <v>0</v>
      </c>
      <c r="P368" s="22">
        <v>0</v>
      </c>
      <c r="Q368" s="22">
        <v>0</v>
      </c>
      <c r="R368" s="22">
        <v>0</v>
      </c>
      <c r="S368" s="22">
        <v>0</v>
      </c>
      <c r="T368" s="22">
        <v>0</v>
      </c>
      <c r="U368" s="22">
        <v>0</v>
      </c>
      <c r="V368" s="22">
        <v>0</v>
      </c>
      <c r="W368" s="22">
        <v>0</v>
      </c>
      <c r="X368" s="22">
        <v>0</v>
      </c>
      <c r="Y368" s="22">
        <v>0</v>
      </c>
      <c r="Z368" s="22">
        <v>0</v>
      </c>
      <c r="AA368" s="22">
        <v>0</v>
      </c>
      <c r="AB368" s="22">
        <v>0</v>
      </c>
      <c r="AC368" s="22">
        <v>0</v>
      </c>
      <c r="AD368" s="22">
        <v>0</v>
      </c>
      <c r="AE368" s="22">
        <v>0</v>
      </c>
      <c r="AF368" s="22">
        <v>0</v>
      </c>
      <c r="AG368" s="22">
        <v>0</v>
      </c>
      <c r="AH368" s="22">
        <v>0</v>
      </c>
      <c r="AI368" s="22">
        <v>0</v>
      </c>
      <c r="AJ368" s="22">
        <v>0</v>
      </c>
      <c r="AK368" s="22">
        <v>0</v>
      </c>
      <c r="AL368" s="22">
        <v>0</v>
      </c>
      <c r="AM368" s="22">
        <v>0</v>
      </c>
      <c r="AN368" s="22">
        <v>0</v>
      </c>
      <c r="AO368" s="22">
        <v>0</v>
      </c>
      <c r="AP368" s="22">
        <v>0</v>
      </c>
    </row>
    <row r="369" spans="1:42" hidden="1" outlineLevel="1" x14ac:dyDescent="0.2">
      <c r="A369" s="15"/>
      <c r="B369" s="84"/>
      <c r="C369" s="35">
        <v>0</v>
      </c>
      <c r="D369" s="107"/>
      <c r="E369" s="35">
        <v>0</v>
      </c>
      <c r="F369" s="35">
        <v>0</v>
      </c>
      <c r="G369" s="77">
        <v>37</v>
      </c>
      <c r="H369" s="22">
        <v>0</v>
      </c>
      <c r="I369" s="22">
        <v>0</v>
      </c>
      <c r="J369" s="22">
        <v>0</v>
      </c>
      <c r="K369" s="22">
        <v>0</v>
      </c>
      <c r="L369" s="22">
        <v>0</v>
      </c>
      <c r="M369" s="22">
        <v>0</v>
      </c>
      <c r="N369" s="22">
        <v>0</v>
      </c>
      <c r="O369" s="22">
        <v>0</v>
      </c>
      <c r="P369" s="22">
        <v>0</v>
      </c>
      <c r="Q369" s="22">
        <v>0</v>
      </c>
      <c r="R369" s="22">
        <v>0</v>
      </c>
      <c r="S369" s="22">
        <v>0</v>
      </c>
      <c r="T369" s="22">
        <v>0</v>
      </c>
      <c r="U369" s="22">
        <v>0</v>
      </c>
      <c r="V369" s="22">
        <v>0</v>
      </c>
      <c r="W369" s="22">
        <v>0</v>
      </c>
      <c r="X369" s="22">
        <v>0</v>
      </c>
      <c r="Y369" s="22">
        <v>0</v>
      </c>
      <c r="Z369" s="22">
        <v>0</v>
      </c>
      <c r="AA369" s="22">
        <v>0</v>
      </c>
      <c r="AB369" s="22">
        <v>0</v>
      </c>
      <c r="AC369" s="22">
        <v>0</v>
      </c>
      <c r="AD369" s="22">
        <v>0</v>
      </c>
      <c r="AE369" s="22">
        <v>0</v>
      </c>
      <c r="AF369" s="22">
        <v>0</v>
      </c>
      <c r="AG369" s="22">
        <v>0</v>
      </c>
      <c r="AH369" s="22">
        <v>0</v>
      </c>
      <c r="AI369" s="22">
        <v>0</v>
      </c>
      <c r="AJ369" s="22">
        <v>0</v>
      </c>
      <c r="AK369" s="22">
        <v>0</v>
      </c>
      <c r="AL369" s="22">
        <v>0</v>
      </c>
      <c r="AM369" s="22">
        <v>0</v>
      </c>
      <c r="AN369" s="22">
        <v>0</v>
      </c>
      <c r="AO369" s="22">
        <v>0</v>
      </c>
      <c r="AP369" s="22">
        <v>0</v>
      </c>
    </row>
    <row r="370" spans="1:42" hidden="1" outlineLevel="1" x14ac:dyDescent="0.2">
      <c r="A370" s="15"/>
      <c r="B370" s="84"/>
      <c r="C370" s="35">
        <v>0</v>
      </c>
      <c r="D370" s="107"/>
      <c r="E370" s="35">
        <v>0</v>
      </c>
      <c r="F370" s="35">
        <v>0</v>
      </c>
      <c r="G370" s="77">
        <v>38</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0</v>
      </c>
      <c r="X370" s="22">
        <v>0</v>
      </c>
      <c r="Y370" s="22">
        <v>0</v>
      </c>
      <c r="Z370" s="22">
        <v>0</v>
      </c>
      <c r="AA370" s="22">
        <v>0</v>
      </c>
      <c r="AB370" s="22">
        <v>0</v>
      </c>
      <c r="AC370" s="22">
        <v>0</v>
      </c>
      <c r="AD370" s="22">
        <v>0</v>
      </c>
      <c r="AE370" s="22">
        <v>0</v>
      </c>
      <c r="AF370" s="22">
        <v>0</v>
      </c>
      <c r="AG370" s="22">
        <v>0</v>
      </c>
      <c r="AH370" s="22">
        <v>0</v>
      </c>
      <c r="AI370" s="22">
        <v>0</v>
      </c>
      <c r="AJ370" s="22">
        <v>0</v>
      </c>
      <c r="AK370" s="22">
        <v>0</v>
      </c>
      <c r="AL370" s="22">
        <v>0</v>
      </c>
      <c r="AM370" s="22">
        <v>0</v>
      </c>
      <c r="AN370" s="22">
        <v>0</v>
      </c>
      <c r="AO370" s="22">
        <v>0</v>
      </c>
      <c r="AP370" s="22">
        <v>0</v>
      </c>
    </row>
    <row r="371" spans="1:42" hidden="1" outlineLevel="1" x14ac:dyDescent="0.2">
      <c r="A371" s="15"/>
      <c r="B371" s="84"/>
      <c r="C371" s="35">
        <v>0</v>
      </c>
      <c r="D371" s="35">
        <v>0</v>
      </c>
      <c r="E371" s="35">
        <v>0</v>
      </c>
      <c r="F371" s="35">
        <v>0</v>
      </c>
      <c r="G371" s="77">
        <v>39</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0</v>
      </c>
      <c r="X371" s="22">
        <v>0</v>
      </c>
      <c r="Y371" s="22">
        <v>0</v>
      </c>
      <c r="Z371" s="22">
        <v>0</v>
      </c>
      <c r="AA371" s="22">
        <v>0</v>
      </c>
      <c r="AB371" s="22">
        <v>0</v>
      </c>
      <c r="AC371" s="22">
        <v>0</v>
      </c>
      <c r="AD371" s="22">
        <v>0</v>
      </c>
      <c r="AE371" s="22">
        <v>0</v>
      </c>
      <c r="AF371" s="22">
        <v>0</v>
      </c>
      <c r="AG371" s="22">
        <v>0</v>
      </c>
      <c r="AH371" s="22">
        <v>0</v>
      </c>
      <c r="AI371" s="22">
        <v>0</v>
      </c>
      <c r="AJ371" s="22">
        <v>0</v>
      </c>
      <c r="AK371" s="22">
        <v>0</v>
      </c>
      <c r="AL371" s="22">
        <v>0</v>
      </c>
      <c r="AM371" s="22">
        <v>0</v>
      </c>
      <c r="AN371" s="22">
        <v>0</v>
      </c>
      <c r="AO371" s="22">
        <v>0</v>
      </c>
      <c r="AP371" s="22">
        <v>0</v>
      </c>
    </row>
    <row r="372" spans="1:42" hidden="1" outlineLevel="1" x14ac:dyDescent="0.2">
      <c r="A372" s="15"/>
      <c r="B372" s="84"/>
      <c r="C372" s="35">
        <v>0</v>
      </c>
      <c r="D372" s="35">
        <v>0</v>
      </c>
      <c r="E372" s="35">
        <v>0</v>
      </c>
      <c r="F372" s="35">
        <v>0</v>
      </c>
      <c r="G372" s="76">
        <v>40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0</v>
      </c>
      <c r="AA372" s="22">
        <v>0</v>
      </c>
      <c r="AB372" s="22">
        <v>0</v>
      </c>
      <c r="AC372" s="22">
        <v>0</v>
      </c>
      <c r="AD372" s="22">
        <v>0</v>
      </c>
      <c r="AE372" s="22">
        <v>0</v>
      </c>
      <c r="AF372" s="22">
        <v>0</v>
      </c>
      <c r="AG372" s="22">
        <v>0</v>
      </c>
      <c r="AH372" s="22">
        <v>0</v>
      </c>
      <c r="AI372" s="22">
        <v>0</v>
      </c>
      <c r="AJ372" s="22">
        <v>0</v>
      </c>
      <c r="AK372" s="22">
        <v>0</v>
      </c>
      <c r="AL372" s="22">
        <v>0</v>
      </c>
      <c r="AM372" s="22">
        <v>0</v>
      </c>
      <c r="AN372" s="22">
        <v>0</v>
      </c>
      <c r="AO372" s="22">
        <v>0</v>
      </c>
      <c r="AP372" s="22">
        <v>0</v>
      </c>
    </row>
    <row r="373" spans="1:42" hidden="1" outlineLevel="1" x14ac:dyDescent="0.2">
      <c r="A373" s="15"/>
      <c r="B373" s="84"/>
      <c r="C373" s="35">
        <v>0</v>
      </c>
      <c r="D373" s="35">
        <v>0</v>
      </c>
      <c r="E373" s="35">
        <v>0</v>
      </c>
      <c r="F373" s="35">
        <v>0</v>
      </c>
      <c r="G373" s="77">
        <v>41</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0</v>
      </c>
      <c r="X373" s="22">
        <v>0</v>
      </c>
      <c r="Y373" s="22">
        <v>0</v>
      </c>
      <c r="Z373" s="22">
        <v>0</v>
      </c>
      <c r="AA373" s="22">
        <v>0</v>
      </c>
      <c r="AB373" s="22">
        <v>0</v>
      </c>
      <c r="AC373" s="22">
        <v>0</v>
      </c>
      <c r="AD373" s="22">
        <v>0</v>
      </c>
      <c r="AE373" s="22">
        <v>0</v>
      </c>
      <c r="AF373" s="22">
        <v>0</v>
      </c>
      <c r="AG373" s="22">
        <v>0</v>
      </c>
      <c r="AH373" s="22">
        <v>0</v>
      </c>
      <c r="AI373" s="22" t="s">
        <v>36</v>
      </c>
      <c r="AJ373" s="22" t="s">
        <v>36</v>
      </c>
      <c r="AK373" s="22" t="s">
        <v>36</v>
      </c>
      <c r="AL373" s="22" t="s">
        <v>36</v>
      </c>
      <c r="AM373" s="22" t="s">
        <v>36</v>
      </c>
      <c r="AN373" s="22" t="s">
        <v>36</v>
      </c>
      <c r="AO373" s="22" t="s">
        <v>36</v>
      </c>
      <c r="AP373" s="22" t="s">
        <v>36</v>
      </c>
    </row>
    <row r="374" spans="1:42" hidden="1" outlineLevel="1" x14ac:dyDescent="0.2">
      <c r="A374" s="15"/>
      <c r="B374" s="84"/>
      <c r="C374" s="35">
        <v>0</v>
      </c>
      <c r="D374" s="35">
        <v>0</v>
      </c>
      <c r="E374" s="35">
        <v>0</v>
      </c>
      <c r="F374" s="35">
        <v>0</v>
      </c>
      <c r="G374" s="77">
        <v>42</v>
      </c>
      <c r="H374" s="22">
        <v>0</v>
      </c>
      <c r="I374" s="22">
        <v>0</v>
      </c>
      <c r="J374" s="22">
        <v>0</v>
      </c>
      <c r="K374" s="22">
        <v>0</v>
      </c>
      <c r="L374" s="22">
        <v>0</v>
      </c>
      <c r="M374" s="22">
        <v>0</v>
      </c>
      <c r="N374" s="22">
        <v>0</v>
      </c>
      <c r="O374" s="22">
        <v>0</v>
      </c>
      <c r="P374" s="22">
        <v>0</v>
      </c>
      <c r="Q374" s="22">
        <v>0</v>
      </c>
      <c r="R374" s="22">
        <v>0</v>
      </c>
      <c r="S374" s="22">
        <v>0</v>
      </c>
      <c r="T374" s="22">
        <v>0</v>
      </c>
      <c r="U374" s="22">
        <v>0</v>
      </c>
      <c r="V374" s="22">
        <v>0</v>
      </c>
      <c r="W374" s="22">
        <v>0</v>
      </c>
      <c r="X374" s="22">
        <v>0</v>
      </c>
      <c r="Y374" s="22">
        <v>0</v>
      </c>
      <c r="Z374" s="22">
        <v>0</v>
      </c>
      <c r="AA374" s="22">
        <v>0</v>
      </c>
      <c r="AB374" s="22">
        <v>0</v>
      </c>
      <c r="AC374" s="22">
        <v>0</v>
      </c>
      <c r="AD374" s="22">
        <v>0</v>
      </c>
      <c r="AE374" s="22">
        <v>0</v>
      </c>
      <c r="AF374" s="22">
        <v>0</v>
      </c>
      <c r="AG374" s="22">
        <v>0</v>
      </c>
      <c r="AH374" s="22">
        <v>0</v>
      </c>
      <c r="AI374" s="22">
        <v>0</v>
      </c>
      <c r="AJ374" s="22">
        <v>0</v>
      </c>
      <c r="AK374" s="22">
        <v>0</v>
      </c>
      <c r="AL374" s="22">
        <v>0</v>
      </c>
      <c r="AM374" s="22">
        <v>0</v>
      </c>
      <c r="AN374" s="22">
        <v>0</v>
      </c>
      <c r="AO374" s="22">
        <v>0</v>
      </c>
      <c r="AP374" s="22">
        <v>0</v>
      </c>
    </row>
    <row r="375" spans="1:42" hidden="1" outlineLevel="1" x14ac:dyDescent="0.2">
      <c r="A375" s="15"/>
      <c r="B375" s="84"/>
      <c r="C375" s="35">
        <v>0</v>
      </c>
      <c r="D375" s="35">
        <v>0</v>
      </c>
      <c r="E375" s="35">
        <v>0</v>
      </c>
      <c r="F375" s="35">
        <v>0</v>
      </c>
      <c r="G375" s="77">
        <v>43</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0</v>
      </c>
      <c r="Y375" s="22">
        <v>0</v>
      </c>
      <c r="Z375" s="22">
        <v>0</v>
      </c>
      <c r="AA375" s="22">
        <v>0</v>
      </c>
      <c r="AB375" s="22">
        <v>0</v>
      </c>
      <c r="AC375" s="22">
        <v>0</v>
      </c>
      <c r="AD375" s="22">
        <v>0</v>
      </c>
      <c r="AE375" s="22">
        <v>0</v>
      </c>
      <c r="AF375" s="22">
        <v>0</v>
      </c>
      <c r="AG375" s="22">
        <v>0</v>
      </c>
      <c r="AH375" s="22">
        <v>0</v>
      </c>
      <c r="AI375" s="22">
        <v>0</v>
      </c>
      <c r="AJ375" s="22">
        <v>0</v>
      </c>
      <c r="AK375" s="22">
        <v>0</v>
      </c>
      <c r="AL375" s="22">
        <v>0</v>
      </c>
      <c r="AM375" s="22">
        <v>0</v>
      </c>
      <c r="AN375" s="22">
        <v>0</v>
      </c>
      <c r="AO375" s="22">
        <v>0</v>
      </c>
      <c r="AP375" s="22">
        <v>0</v>
      </c>
    </row>
    <row r="376" spans="1:42" hidden="1" outlineLevel="1" x14ac:dyDescent="0.2">
      <c r="A376" s="15"/>
      <c r="B376" s="84"/>
      <c r="C376" s="35">
        <v>0</v>
      </c>
      <c r="D376" s="35">
        <v>0</v>
      </c>
      <c r="E376" s="35">
        <v>0</v>
      </c>
      <c r="F376" s="35">
        <v>0</v>
      </c>
      <c r="G376" s="76">
        <v>44</v>
      </c>
      <c r="H376" s="22">
        <v>0</v>
      </c>
      <c r="I376" s="22">
        <v>0</v>
      </c>
      <c r="J376" s="22">
        <v>0</v>
      </c>
      <c r="K376" s="22">
        <v>0</v>
      </c>
      <c r="L376" s="22">
        <v>0</v>
      </c>
      <c r="M376" s="22">
        <v>0</v>
      </c>
      <c r="N376" s="22">
        <v>0</v>
      </c>
      <c r="O376" s="22">
        <v>0</v>
      </c>
      <c r="P376" s="22">
        <v>0</v>
      </c>
      <c r="Q376" s="22">
        <v>0</v>
      </c>
      <c r="R376" s="22">
        <v>0</v>
      </c>
      <c r="S376" s="22">
        <v>0</v>
      </c>
      <c r="T376" s="22">
        <v>0</v>
      </c>
      <c r="U376" s="22">
        <v>0</v>
      </c>
      <c r="V376" s="22">
        <v>0</v>
      </c>
      <c r="W376" s="22">
        <v>0</v>
      </c>
      <c r="X376" s="22">
        <v>0</v>
      </c>
      <c r="Y376" s="22">
        <v>0</v>
      </c>
      <c r="Z376" s="22">
        <v>0</v>
      </c>
      <c r="AA376" s="22">
        <v>0</v>
      </c>
      <c r="AB376" s="22">
        <v>0</v>
      </c>
      <c r="AC376" s="22">
        <v>0</v>
      </c>
      <c r="AD376" s="22">
        <v>0</v>
      </c>
      <c r="AE376" s="22">
        <v>0</v>
      </c>
      <c r="AF376" s="22">
        <v>0</v>
      </c>
      <c r="AG376" s="22">
        <v>0</v>
      </c>
      <c r="AH376" s="22">
        <v>0</v>
      </c>
      <c r="AI376" s="22" t="s">
        <v>36</v>
      </c>
      <c r="AJ376" s="22" t="s">
        <v>36</v>
      </c>
      <c r="AK376" s="22" t="s">
        <v>36</v>
      </c>
      <c r="AL376" s="22" t="s">
        <v>36</v>
      </c>
      <c r="AM376" s="22" t="s">
        <v>36</v>
      </c>
      <c r="AN376" s="22" t="s">
        <v>36</v>
      </c>
      <c r="AO376" s="22" t="s">
        <v>36</v>
      </c>
      <c r="AP376" s="22" t="s">
        <v>36</v>
      </c>
    </row>
    <row r="377" spans="1:42" hidden="1" outlineLevel="1" x14ac:dyDescent="0.2">
      <c r="A377" s="15"/>
      <c r="B377" s="84"/>
      <c r="C377" s="35">
        <v>0</v>
      </c>
      <c r="D377" s="35">
        <v>0</v>
      </c>
      <c r="E377" s="35">
        <v>0</v>
      </c>
      <c r="F377" s="35">
        <v>0</v>
      </c>
      <c r="G377" s="77">
        <v>45</v>
      </c>
      <c r="H377" s="22">
        <v>0</v>
      </c>
      <c r="I377" s="22">
        <v>0</v>
      </c>
      <c r="J377" s="22">
        <v>0</v>
      </c>
      <c r="K377" s="22">
        <v>0</v>
      </c>
      <c r="L377" s="22">
        <v>0</v>
      </c>
      <c r="M377" s="22">
        <v>0</v>
      </c>
      <c r="N377" s="22">
        <v>0</v>
      </c>
      <c r="O377" s="22">
        <v>0</v>
      </c>
      <c r="P377" s="22">
        <v>0</v>
      </c>
      <c r="Q377" s="22">
        <v>0</v>
      </c>
      <c r="R377" s="22">
        <v>0</v>
      </c>
      <c r="S377" s="22">
        <v>0</v>
      </c>
      <c r="T377" s="22">
        <v>0</v>
      </c>
      <c r="U377" s="22">
        <v>0</v>
      </c>
      <c r="V377" s="22">
        <v>0</v>
      </c>
      <c r="W377" s="22">
        <v>0</v>
      </c>
      <c r="X377" s="22">
        <v>0</v>
      </c>
      <c r="Y377" s="22">
        <v>0</v>
      </c>
      <c r="Z377" s="22">
        <v>0</v>
      </c>
      <c r="AA377" s="22">
        <v>0</v>
      </c>
      <c r="AB377" s="22">
        <v>0</v>
      </c>
      <c r="AC377" s="22">
        <v>0</v>
      </c>
      <c r="AD377" s="22">
        <v>0</v>
      </c>
      <c r="AE377" s="22">
        <v>0</v>
      </c>
      <c r="AF377" s="22">
        <v>0</v>
      </c>
      <c r="AG377" s="22">
        <v>0</v>
      </c>
      <c r="AH377" s="22">
        <v>0</v>
      </c>
      <c r="AI377" s="22">
        <v>0</v>
      </c>
      <c r="AJ377" s="22">
        <v>0</v>
      </c>
      <c r="AK377" s="22">
        <v>0</v>
      </c>
      <c r="AL377" s="22">
        <v>0</v>
      </c>
      <c r="AM377" s="22">
        <v>0</v>
      </c>
      <c r="AN377" s="22">
        <v>0</v>
      </c>
      <c r="AO377" s="22">
        <v>0</v>
      </c>
      <c r="AP377" s="22">
        <v>0</v>
      </c>
    </row>
    <row r="378" spans="1:42" hidden="1" outlineLevel="1" x14ac:dyDescent="0.2">
      <c r="A378" s="15"/>
      <c r="B378" s="84"/>
      <c r="C378" s="35">
        <v>0</v>
      </c>
      <c r="D378" s="35">
        <v>0</v>
      </c>
      <c r="E378" s="35">
        <v>0</v>
      </c>
      <c r="F378" s="35">
        <v>0</v>
      </c>
      <c r="G378" s="77">
        <v>46</v>
      </c>
      <c r="H378" s="22">
        <v>0</v>
      </c>
      <c r="I378" s="22">
        <v>0</v>
      </c>
      <c r="J378" s="22">
        <v>0</v>
      </c>
      <c r="K378" s="22">
        <v>0</v>
      </c>
      <c r="L378" s="22">
        <v>0</v>
      </c>
      <c r="M378" s="22">
        <v>0</v>
      </c>
      <c r="N378" s="22">
        <v>0</v>
      </c>
      <c r="O378" s="22">
        <v>0</v>
      </c>
      <c r="P378" s="22">
        <v>0</v>
      </c>
      <c r="Q378" s="22">
        <v>0</v>
      </c>
      <c r="R378" s="22">
        <v>0</v>
      </c>
      <c r="S378" s="22">
        <v>0</v>
      </c>
      <c r="T378" s="22">
        <v>0</v>
      </c>
      <c r="U378" s="22">
        <v>0</v>
      </c>
      <c r="V378" s="22">
        <v>0</v>
      </c>
      <c r="W378" s="22">
        <v>0</v>
      </c>
      <c r="X378" s="22">
        <v>0</v>
      </c>
      <c r="Y378" s="22">
        <v>0</v>
      </c>
      <c r="Z378" s="22">
        <v>0</v>
      </c>
      <c r="AA378" s="22">
        <v>0</v>
      </c>
      <c r="AB378" s="22">
        <v>0</v>
      </c>
      <c r="AC378" s="22">
        <v>0</v>
      </c>
      <c r="AD378" s="22">
        <v>0</v>
      </c>
      <c r="AE378" s="22">
        <v>0</v>
      </c>
      <c r="AF378" s="22">
        <v>0</v>
      </c>
      <c r="AG378" s="22">
        <v>0</v>
      </c>
      <c r="AH378" s="22">
        <v>0</v>
      </c>
      <c r="AI378" s="22" t="s">
        <v>36</v>
      </c>
      <c r="AJ378" s="22" t="s">
        <v>36</v>
      </c>
      <c r="AK378" s="22" t="s">
        <v>36</v>
      </c>
      <c r="AL378" s="22" t="s">
        <v>36</v>
      </c>
      <c r="AM378" s="22" t="s">
        <v>36</v>
      </c>
      <c r="AN378" s="22" t="s">
        <v>36</v>
      </c>
      <c r="AO378" s="22" t="s">
        <v>36</v>
      </c>
      <c r="AP378" s="22" t="s">
        <v>36</v>
      </c>
    </row>
    <row r="379" spans="1:42" hidden="1" outlineLevel="1" x14ac:dyDescent="0.2">
      <c r="A379" s="15"/>
      <c r="B379" s="84"/>
      <c r="C379" s="35">
        <v>0</v>
      </c>
      <c r="D379" s="35">
        <v>0</v>
      </c>
      <c r="E379" s="35">
        <v>0</v>
      </c>
      <c r="F379" s="35">
        <v>0</v>
      </c>
      <c r="G379" s="77">
        <v>47</v>
      </c>
      <c r="H379" s="22">
        <v>0</v>
      </c>
      <c r="I379" s="22">
        <v>0</v>
      </c>
      <c r="J379" s="22">
        <v>0</v>
      </c>
      <c r="K379" s="22">
        <v>0</v>
      </c>
      <c r="L379" s="22">
        <v>0</v>
      </c>
      <c r="M379" s="22">
        <v>0</v>
      </c>
      <c r="N379" s="22">
        <v>0</v>
      </c>
      <c r="O379" s="22">
        <v>0</v>
      </c>
      <c r="P379" s="22">
        <v>0</v>
      </c>
      <c r="Q379" s="22">
        <v>0</v>
      </c>
      <c r="R379" s="22">
        <v>0</v>
      </c>
      <c r="S379" s="22">
        <v>0</v>
      </c>
      <c r="T379" s="22">
        <v>0</v>
      </c>
      <c r="U379" s="22">
        <v>0</v>
      </c>
      <c r="V379" s="22">
        <v>0</v>
      </c>
      <c r="W379" s="22">
        <v>0</v>
      </c>
      <c r="X379" s="22">
        <v>0</v>
      </c>
      <c r="Y379" s="22">
        <v>0</v>
      </c>
      <c r="Z379" s="22">
        <v>0</v>
      </c>
      <c r="AA379" s="22">
        <v>0</v>
      </c>
      <c r="AB379" s="22">
        <v>0</v>
      </c>
      <c r="AC379" s="22">
        <v>0</v>
      </c>
      <c r="AD379" s="22">
        <v>0</v>
      </c>
      <c r="AE379" s="22">
        <v>0</v>
      </c>
      <c r="AF379" s="22">
        <v>0</v>
      </c>
      <c r="AG379" s="22">
        <v>0</v>
      </c>
      <c r="AH379" s="22">
        <v>0</v>
      </c>
      <c r="AI379" s="22" t="s">
        <v>36</v>
      </c>
      <c r="AJ379" s="22" t="s">
        <v>36</v>
      </c>
      <c r="AK379" s="22" t="s">
        <v>36</v>
      </c>
      <c r="AL379" s="22" t="s">
        <v>36</v>
      </c>
      <c r="AM379" s="22" t="s">
        <v>36</v>
      </c>
      <c r="AN379" s="22" t="s">
        <v>36</v>
      </c>
      <c r="AO379" s="22" t="s">
        <v>36</v>
      </c>
      <c r="AP379" s="22" t="s">
        <v>36</v>
      </c>
    </row>
    <row r="380" spans="1:42" hidden="1" outlineLevel="1" x14ac:dyDescent="0.2">
      <c r="A380" s="15"/>
      <c r="B380" s="84"/>
      <c r="C380" s="35">
        <v>0</v>
      </c>
      <c r="D380" s="35">
        <v>0</v>
      </c>
      <c r="E380" s="35">
        <v>0</v>
      </c>
      <c r="F380" s="35">
        <v>0</v>
      </c>
      <c r="G380" s="76">
        <v>48</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0</v>
      </c>
      <c r="Z380" s="22">
        <v>0</v>
      </c>
      <c r="AA380" s="22">
        <v>0</v>
      </c>
      <c r="AB380" s="22">
        <v>0</v>
      </c>
      <c r="AC380" s="22">
        <v>0</v>
      </c>
      <c r="AD380" s="22">
        <v>0</v>
      </c>
      <c r="AE380" s="22">
        <v>0</v>
      </c>
      <c r="AF380" s="22">
        <v>0</v>
      </c>
      <c r="AG380" s="22">
        <v>0</v>
      </c>
      <c r="AH380" s="22">
        <v>0</v>
      </c>
      <c r="AI380" s="22" t="s">
        <v>36</v>
      </c>
      <c r="AJ380" s="22" t="s">
        <v>36</v>
      </c>
      <c r="AK380" s="22" t="s">
        <v>36</v>
      </c>
      <c r="AL380" s="22" t="s">
        <v>36</v>
      </c>
      <c r="AM380" s="22" t="s">
        <v>36</v>
      </c>
      <c r="AN380" s="22" t="s">
        <v>36</v>
      </c>
      <c r="AO380" s="22" t="s">
        <v>36</v>
      </c>
      <c r="AP380" s="22" t="s">
        <v>36</v>
      </c>
    </row>
    <row r="381" spans="1:42" hidden="1" outlineLevel="1" x14ac:dyDescent="0.2">
      <c r="A381" s="15"/>
      <c r="B381" s="84"/>
      <c r="C381" s="35">
        <v>0</v>
      </c>
      <c r="D381" s="35">
        <v>0</v>
      </c>
      <c r="E381" s="35">
        <v>0</v>
      </c>
      <c r="F381" s="35">
        <v>0</v>
      </c>
      <c r="G381" s="77">
        <v>49</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0</v>
      </c>
      <c r="Z381" s="22">
        <v>0</v>
      </c>
      <c r="AA381" s="22">
        <v>0</v>
      </c>
      <c r="AB381" s="22">
        <v>0</v>
      </c>
      <c r="AC381" s="22">
        <v>0</v>
      </c>
      <c r="AD381" s="22">
        <v>0</v>
      </c>
      <c r="AE381" s="22">
        <v>0</v>
      </c>
      <c r="AF381" s="22">
        <v>0</v>
      </c>
      <c r="AG381" s="22">
        <v>0</v>
      </c>
      <c r="AH381" s="22">
        <v>0</v>
      </c>
      <c r="AI381" s="22" t="s">
        <v>36</v>
      </c>
      <c r="AJ381" s="22" t="s">
        <v>36</v>
      </c>
      <c r="AK381" s="22" t="s">
        <v>36</v>
      </c>
      <c r="AL381" s="22" t="s">
        <v>36</v>
      </c>
      <c r="AM381" s="22" t="s">
        <v>36</v>
      </c>
      <c r="AN381" s="22" t="s">
        <v>36</v>
      </c>
      <c r="AO381" s="22" t="s">
        <v>36</v>
      </c>
      <c r="AP381" s="22" t="s">
        <v>36</v>
      </c>
    </row>
    <row r="382" spans="1:42" hidden="1" outlineLevel="1" x14ac:dyDescent="0.2">
      <c r="A382" s="15"/>
      <c r="B382" s="84"/>
      <c r="C382" s="35">
        <v>0</v>
      </c>
      <c r="D382" s="35">
        <v>0</v>
      </c>
      <c r="E382" s="35">
        <v>0</v>
      </c>
      <c r="F382" s="35">
        <v>0</v>
      </c>
      <c r="G382" s="77">
        <v>50</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0</v>
      </c>
      <c r="Z382" s="22">
        <v>0</v>
      </c>
      <c r="AA382" s="22">
        <v>0</v>
      </c>
      <c r="AB382" s="22">
        <v>0</v>
      </c>
      <c r="AC382" s="22">
        <v>0</v>
      </c>
      <c r="AD382" s="22">
        <v>0</v>
      </c>
      <c r="AE382" s="22">
        <v>0</v>
      </c>
      <c r="AF382" s="22">
        <v>0</v>
      </c>
      <c r="AG382" s="22">
        <v>0</v>
      </c>
      <c r="AH382" s="22">
        <v>0</v>
      </c>
      <c r="AI382" s="22" t="s">
        <v>36</v>
      </c>
      <c r="AJ382" s="22" t="s">
        <v>36</v>
      </c>
      <c r="AK382" s="22" t="s">
        <v>36</v>
      </c>
      <c r="AL382" s="22" t="s">
        <v>36</v>
      </c>
      <c r="AM382" s="22" t="s">
        <v>36</v>
      </c>
      <c r="AN382" s="22" t="s">
        <v>36</v>
      </c>
      <c r="AO382" s="22" t="s">
        <v>36</v>
      </c>
      <c r="AP382" s="22" t="s">
        <v>36</v>
      </c>
    </row>
    <row r="383" spans="1:42" hidden="1" outlineLevel="1" x14ac:dyDescent="0.2">
      <c r="A383" s="15"/>
      <c r="B383" s="84"/>
      <c r="C383" s="35">
        <v>0</v>
      </c>
      <c r="D383" s="35">
        <v>0</v>
      </c>
      <c r="E383" s="35">
        <v>0</v>
      </c>
      <c r="F383" s="35">
        <v>0</v>
      </c>
      <c r="G383" s="77">
        <v>51</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0</v>
      </c>
      <c r="Z383" s="22">
        <v>0</v>
      </c>
      <c r="AA383" s="22">
        <v>0</v>
      </c>
      <c r="AB383" s="22">
        <v>0</v>
      </c>
      <c r="AC383" s="22">
        <v>0</v>
      </c>
      <c r="AD383" s="22">
        <v>0</v>
      </c>
      <c r="AE383" s="22">
        <v>0</v>
      </c>
      <c r="AF383" s="22">
        <v>0</v>
      </c>
      <c r="AG383" s="22">
        <v>0</v>
      </c>
      <c r="AH383" s="22">
        <v>0</v>
      </c>
      <c r="AI383" s="22" t="s">
        <v>36</v>
      </c>
      <c r="AJ383" s="22" t="s">
        <v>36</v>
      </c>
      <c r="AK383" s="22" t="s">
        <v>36</v>
      </c>
      <c r="AL383" s="22" t="s">
        <v>36</v>
      </c>
      <c r="AM383" s="22" t="s">
        <v>36</v>
      </c>
      <c r="AN383" s="22" t="s">
        <v>36</v>
      </c>
      <c r="AO383" s="22" t="s">
        <v>36</v>
      </c>
      <c r="AP383" s="22" t="s">
        <v>36</v>
      </c>
    </row>
    <row r="384" spans="1:42" hidden="1" outlineLevel="1" x14ac:dyDescent="0.2">
      <c r="A384" s="15"/>
      <c r="B384" s="84"/>
      <c r="C384" s="35">
        <v>0</v>
      </c>
      <c r="D384" s="35">
        <v>0</v>
      </c>
      <c r="E384" s="35">
        <v>0</v>
      </c>
      <c r="F384" s="35">
        <v>0</v>
      </c>
      <c r="G384" s="76">
        <v>52</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0</v>
      </c>
      <c r="Z384" s="22">
        <v>0</v>
      </c>
      <c r="AA384" s="22">
        <v>0</v>
      </c>
      <c r="AB384" s="22">
        <v>0</v>
      </c>
      <c r="AC384" s="22">
        <v>0</v>
      </c>
      <c r="AD384" s="22">
        <v>0</v>
      </c>
      <c r="AE384" s="22">
        <v>0</v>
      </c>
      <c r="AF384" s="22">
        <v>0</v>
      </c>
      <c r="AG384" s="22">
        <v>0</v>
      </c>
      <c r="AH384" s="22">
        <v>0</v>
      </c>
      <c r="AI384" s="22" t="s">
        <v>36</v>
      </c>
      <c r="AJ384" s="22" t="s">
        <v>36</v>
      </c>
      <c r="AK384" s="22" t="s">
        <v>36</v>
      </c>
      <c r="AL384" s="22" t="s">
        <v>36</v>
      </c>
      <c r="AM384" s="22" t="s">
        <v>36</v>
      </c>
      <c r="AN384" s="22" t="s">
        <v>36</v>
      </c>
      <c r="AO384" s="22" t="s">
        <v>36</v>
      </c>
      <c r="AP384" s="22" t="s">
        <v>36</v>
      </c>
    </row>
    <row r="385" spans="1:42" hidden="1" outlineLevel="1" x14ac:dyDescent="0.2">
      <c r="A385" s="15"/>
      <c r="B385" s="84"/>
      <c r="C385" s="35">
        <v>0</v>
      </c>
      <c r="D385" s="35">
        <v>0</v>
      </c>
      <c r="E385" s="35">
        <v>0</v>
      </c>
      <c r="F385" s="35">
        <v>0</v>
      </c>
      <c r="G385" s="77">
        <v>53</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0</v>
      </c>
      <c r="Z385" s="22">
        <v>0</v>
      </c>
      <c r="AA385" s="22">
        <v>0</v>
      </c>
      <c r="AB385" s="22">
        <v>0</v>
      </c>
      <c r="AC385" s="22">
        <v>0</v>
      </c>
      <c r="AD385" s="22">
        <v>0</v>
      </c>
      <c r="AE385" s="22">
        <v>0</v>
      </c>
      <c r="AF385" s="22">
        <v>0</v>
      </c>
      <c r="AG385" s="22">
        <v>0</v>
      </c>
      <c r="AH385" s="22">
        <v>0</v>
      </c>
      <c r="AI385" s="22" t="s">
        <v>36</v>
      </c>
      <c r="AJ385" s="22" t="s">
        <v>36</v>
      </c>
      <c r="AK385" s="22" t="s">
        <v>36</v>
      </c>
      <c r="AL385" s="22" t="s">
        <v>36</v>
      </c>
      <c r="AM385" s="22" t="s">
        <v>36</v>
      </c>
      <c r="AN385" s="22" t="s">
        <v>36</v>
      </c>
      <c r="AO385" s="22" t="s">
        <v>36</v>
      </c>
      <c r="AP385" s="22" t="s">
        <v>36</v>
      </c>
    </row>
    <row r="386" spans="1:42" hidden="1" outlineLevel="1" x14ac:dyDescent="0.2">
      <c r="A386" s="15"/>
      <c r="B386" s="84"/>
      <c r="C386" s="35">
        <v>0</v>
      </c>
      <c r="D386" s="35">
        <v>0</v>
      </c>
      <c r="E386" s="35">
        <v>0</v>
      </c>
      <c r="F386" s="35">
        <v>0</v>
      </c>
      <c r="G386" s="77"/>
      <c r="H386" s="22">
        <v>0</v>
      </c>
      <c r="I386" s="22">
        <v>0</v>
      </c>
      <c r="J386" s="22">
        <v>0</v>
      </c>
      <c r="K386" s="22">
        <v>0</v>
      </c>
      <c r="L386" s="22">
        <v>0</v>
      </c>
      <c r="M386" s="22">
        <v>0</v>
      </c>
      <c r="N386" s="22">
        <v>0</v>
      </c>
      <c r="O386" s="22">
        <v>0</v>
      </c>
      <c r="P386" s="22">
        <v>0</v>
      </c>
      <c r="Q386" s="22">
        <v>0</v>
      </c>
      <c r="R386" s="22">
        <v>0</v>
      </c>
      <c r="S386" s="22">
        <v>0</v>
      </c>
      <c r="T386" s="22">
        <v>0</v>
      </c>
      <c r="U386" s="22">
        <v>0</v>
      </c>
      <c r="V386" s="22">
        <v>0</v>
      </c>
      <c r="W386" s="22">
        <v>0</v>
      </c>
      <c r="X386" s="22">
        <v>0</v>
      </c>
      <c r="Y386" s="22">
        <v>0</v>
      </c>
      <c r="Z386" s="22">
        <v>0</v>
      </c>
      <c r="AA386" s="22">
        <v>0</v>
      </c>
      <c r="AB386" s="22">
        <v>0</v>
      </c>
      <c r="AC386" s="22">
        <v>0</v>
      </c>
      <c r="AD386" s="22">
        <v>0</v>
      </c>
      <c r="AE386" s="22">
        <v>0</v>
      </c>
      <c r="AF386" s="22">
        <v>0</v>
      </c>
      <c r="AG386" s="22">
        <v>0</v>
      </c>
      <c r="AH386" s="22">
        <v>0</v>
      </c>
      <c r="AI386" s="22" t="s">
        <v>36</v>
      </c>
      <c r="AJ386" s="22" t="s">
        <v>36</v>
      </c>
      <c r="AK386" s="22" t="s">
        <v>36</v>
      </c>
      <c r="AL386" s="22" t="s">
        <v>36</v>
      </c>
      <c r="AM386" s="22" t="s">
        <v>36</v>
      </c>
      <c r="AN386" s="22" t="s">
        <v>36</v>
      </c>
      <c r="AO386" s="22" t="s">
        <v>36</v>
      </c>
      <c r="AP386" s="22" t="s">
        <v>36</v>
      </c>
    </row>
    <row r="387" spans="1:42" hidden="1" outlineLevel="1" x14ac:dyDescent="0.2">
      <c r="A387" s="15"/>
      <c r="B387" s="84"/>
      <c r="C387" s="35">
        <v>0</v>
      </c>
      <c r="D387" s="35">
        <v>0</v>
      </c>
      <c r="E387" s="35">
        <v>0</v>
      </c>
      <c r="F387" s="35">
        <v>0</v>
      </c>
      <c r="G387" s="77"/>
      <c r="H387" s="22">
        <v>0</v>
      </c>
      <c r="I387" s="22">
        <v>0</v>
      </c>
      <c r="J387" s="22">
        <v>0</v>
      </c>
      <c r="K387" s="22">
        <v>0</v>
      </c>
      <c r="L387" s="22">
        <v>0</v>
      </c>
      <c r="M387" s="22">
        <v>0</v>
      </c>
      <c r="N387" s="22">
        <v>0</v>
      </c>
      <c r="O387" s="22">
        <v>0</v>
      </c>
      <c r="P387" s="22">
        <v>0</v>
      </c>
      <c r="Q387" s="22">
        <v>0</v>
      </c>
      <c r="R387" s="22">
        <v>0</v>
      </c>
      <c r="S387" s="22">
        <v>0</v>
      </c>
      <c r="T387" s="22">
        <v>0</v>
      </c>
      <c r="U387" s="22">
        <v>0</v>
      </c>
      <c r="V387" s="22">
        <v>0</v>
      </c>
      <c r="W387" s="22">
        <v>0</v>
      </c>
      <c r="X387" s="22">
        <v>0</v>
      </c>
      <c r="Y387" s="22">
        <v>0</v>
      </c>
      <c r="Z387" s="22">
        <v>0</v>
      </c>
      <c r="AA387" s="22">
        <v>0</v>
      </c>
      <c r="AB387" s="22">
        <v>0</v>
      </c>
      <c r="AC387" s="22">
        <v>0</v>
      </c>
      <c r="AD387" s="22">
        <v>0</v>
      </c>
      <c r="AE387" s="22">
        <v>0</v>
      </c>
      <c r="AF387" s="22">
        <v>0</v>
      </c>
      <c r="AG387" s="22">
        <v>0</v>
      </c>
      <c r="AH387" s="22">
        <v>0</v>
      </c>
      <c r="AI387" s="22" t="s">
        <v>36</v>
      </c>
      <c r="AJ387" s="22" t="s">
        <v>36</v>
      </c>
      <c r="AK387" s="22" t="s">
        <v>36</v>
      </c>
      <c r="AL387" s="22" t="s">
        <v>36</v>
      </c>
      <c r="AM387" s="22" t="s">
        <v>36</v>
      </c>
      <c r="AN387" s="22" t="s">
        <v>36</v>
      </c>
      <c r="AO387" s="22" t="s">
        <v>36</v>
      </c>
      <c r="AP387" s="22" t="s">
        <v>36</v>
      </c>
    </row>
    <row r="388" spans="1:42" hidden="1" outlineLevel="1" x14ac:dyDescent="0.2">
      <c r="A388" s="15"/>
      <c r="B388" s="84"/>
      <c r="C388" s="35">
        <v>0</v>
      </c>
      <c r="D388" s="35">
        <v>0</v>
      </c>
      <c r="E388" s="35">
        <v>0</v>
      </c>
      <c r="F388" s="35">
        <v>0</v>
      </c>
      <c r="G388" s="76"/>
      <c r="H388" s="22">
        <v>0</v>
      </c>
      <c r="I388" s="22">
        <v>0</v>
      </c>
      <c r="J388" s="22">
        <v>0</v>
      </c>
      <c r="K388" s="22">
        <v>0</v>
      </c>
      <c r="L388" s="22">
        <v>0</v>
      </c>
      <c r="M388" s="22">
        <v>0</v>
      </c>
      <c r="N388" s="22">
        <v>0</v>
      </c>
      <c r="O388" s="22">
        <v>0</v>
      </c>
      <c r="P388" s="22">
        <v>0</v>
      </c>
      <c r="Q388" s="22">
        <v>0</v>
      </c>
      <c r="R388" s="22">
        <v>0</v>
      </c>
      <c r="S388" s="22">
        <v>0</v>
      </c>
      <c r="T388" s="22">
        <v>0</v>
      </c>
      <c r="U388" s="22">
        <v>0</v>
      </c>
      <c r="V388" s="22">
        <v>0</v>
      </c>
      <c r="W388" s="22">
        <v>0</v>
      </c>
      <c r="X388" s="22">
        <v>0</v>
      </c>
      <c r="Y388" s="22">
        <v>0</v>
      </c>
      <c r="Z388" s="22">
        <v>0</v>
      </c>
      <c r="AA388" s="22">
        <v>0</v>
      </c>
      <c r="AB388" s="22">
        <v>0</v>
      </c>
      <c r="AC388" s="22">
        <v>0</v>
      </c>
      <c r="AD388" s="22">
        <v>0</v>
      </c>
      <c r="AE388" s="22">
        <v>0</v>
      </c>
      <c r="AF388" s="22">
        <v>0</v>
      </c>
      <c r="AG388" s="22">
        <v>0</v>
      </c>
      <c r="AH388" s="22">
        <v>0</v>
      </c>
      <c r="AI388" s="22" t="s">
        <v>36</v>
      </c>
      <c r="AJ388" s="22" t="s">
        <v>36</v>
      </c>
      <c r="AK388" s="22" t="s">
        <v>36</v>
      </c>
      <c r="AL388" s="22" t="s">
        <v>36</v>
      </c>
      <c r="AM388" s="22" t="s">
        <v>36</v>
      </c>
      <c r="AN388" s="22" t="s">
        <v>36</v>
      </c>
      <c r="AO388" s="22" t="s">
        <v>36</v>
      </c>
      <c r="AP388" s="22" t="s">
        <v>36</v>
      </c>
    </row>
    <row r="389" spans="1:42" hidden="1" outlineLevel="1" x14ac:dyDescent="0.2">
      <c r="A389" s="15"/>
      <c r="B389" s="84"/>
      <c r="C389" s="35">
        <v>0</v>
      </c>
      <c r="D389" s="35">
        <v>0</v>
      </c>
      <c r="E389" s="35">
        <v>0</v>
      </c>
      <c r="F389" s="35">
        <v>0</v>
      </c>
      <c r="G389" s="77"/>
      <c r="H389" s="22">
        <v>0</v>
      </c>
      <c r="I389" s="22">
        <v>0</v>
      </c>
      <c r="J389" s="22">
        <v>0</v>
      </c>
      <c r="K389" s="22">
        <v>0</v>
      </c>
      <c r="L389" s="22">
        <v>0</v>
      </c>
      <c r="M389" s="22">
        <v>0</v>
      </c>
      <c r="N389" s="22">
        <v>0</v>
      </c>
      <c r="O389" s="22">
        <v>0</v>
      </c>
      <c r="P389" s="22">
        <v>0</v>
      </c>
      <c r="Q389" s="22">
        <v>0</v>
      </c>
      <c r="R389" s="22">
        <v>0</v>
      </c>
      <c r="S389" s="22">
        <v>0</v>
      </c>
      <c r="T389" s="22">
        <v>0</v>
      </c>
      <c r="U389" s="22">
        <v>0</v>
      </c>
      <c r="V389" s="22">
        <v>0</v>
      </c>
      <c r="W389" s="22">
        <v>0</v>
      </c>
      <c r="X389" s="22">
        <v>0</v>
      </c>
      <c r="Y389" s="22">
        <v>0</v>
      </c>
      <c r="Z389" s="22">
        <v>0</v>
      </c>
      <c r="AA389" s="22">
        <v>0</v>
      </c>
      <c r="AB389" s="22">
        <v>0</v>
      </c>
      <c r="AC389" s="22">
        <v>0</v>
      </c>
      <c r="AD389" s="22">
        <v>0</v>
      </c>
      <c r="AE389" s="22">
        <v>0</v>
      </c>
      <c r="AF389" s="22">
        <v>0</v>
      </c>
      <c r="AG389" s="22">
        <v>0</v>
      </c>
      <c r="AH389" s="22">
        <v>0</v>
      </c>
      <c r="AI389" s="22" t="s">
        <v>36</v>
      </c>
      <c r="AJ389" s="22" t="s">
        <v>36</v>
      </c>
      <c r="AK389" s="22" t="s">
        <v>36</v>
      </c>
      <c r="AL389" s="22" t="s">
        <v>36</v>
      </c>
      <c r="AM389" s="22" t="s">
        <v>36</v>
      </c>
      <c r="AN389" s="22" t="s">
        <v>36</v>
      </c>
      <c r="AO389" s="22" t="s">
        <v>36</v>
      </c>
      <c r="AP389" s="22" t="s">
        <v>36</v>
      </c>
    </row>
    <row r="390" spans="1:42" hidden="1" outlineLevel="1" x14ac:dyDescent="0.2">
      <c r="A390" s="15"/>
      <c r="B390" s="84"/>
      <c r="C390" s="35">
        <v>0</v>
      </c>
      <c r="D390" s="35">
        <v>0</v>
      </c>
      <c r="E390" s="35">
        <v>0</v>
      </c>
      <c r="F390" s="35">
        <v>0</v>
      </c>
      <c r="G390" s="77"/>
      <c r="H390" s="22">
        <v>0</v>
      </c>
      <c r="I390" s="22">
        <v>0</v>
      </c>
      <c r="J390" s="22">
        <v>0</v>
      </c>
      <c r="K390" s="22">
        <v>0</v>
      </c>
      <c r="L390" s="22">
        <v>0</v>
      </c>
      <c r="M390" s="22">
        <v>0</v>
      </c>
      <c r="N390" s="22">
        <v>0</v>
      </c>
      <c r="O390" s="22">
        <v>0</v>
      </c>
      <c r="P390" s="22">
        <v>0</v>
      </c>
      <c r="Q390" s="22">
        <v>0</v>
      </c>
      <c r="R390" s="22">
        <v>0</v>
      </c>
      <c r="S390" s="22">
        <v>0</v>
      </c>
      <c r="T390" s="22">
        <v>0</v>
      </c>
      <c r="U390" s="22">
        <v>0</v>
      </c>
      <c r="V390" s="22">
        <v>0</v>
      </c>
      <c r="W390" s="22">
        <v>0</v>
      </c>
      <c r="X390" s="22">
        <v>0</v>
      </c>
      <c r="Y390" s="22">
        <v>0</v>
      </c>
      <c r="Z390" s="22">
        <v>0</v>
      </c>
      <c r="AA390" s="22">
        <v>0</v>
      </c>
      <c r="AB390" s="22">
        <v>0</v>
      </c>
      <c r="AC390" s="22">
        <v>0</v>
      </c>
      <c r="AD390" s="22">
        <v>0</v>
      </c>
      <c r="AE390" s="22">
        <v>0</v>
      </c>
      <c r="AF390" s="22">
        <v>0</v>
      </c>
      <c r="AG390" s="22">
        <v>0</v>
      </c>
      <c r="AH390" s="22">
        <v>0</v>
      </c>
      <c r="AI390" s="22" t="s">
        <v>36</v>
      </c>
      <c r="AJ390" s="22" t="s">
        <v>36</v>
      </c>
      <c r="AK390" s="22" t="s">
        <v>36</v>
      </c>
      <c r="AL390" s="22" t="s">
        <v>36</v>
      </c>
      <c r="AM390" s="22" t="s">
        <v>36</v>
      </c>
      <c r="AN390" s="22" t="s">
        <v>36</v>
      </c>
      <c r="AO390" s="22" t="s">
        <v>36</v>
      </c>
      <c r="AP390" s="22" t="s">
        <v>36</v>
      </c>
    </row>
    <row r="391" spans="1:42" hidden="1" outlineLevel="1" x14ac:dyDescent="0.2">
      <c r="A391" s="15"/>
      <c r="B391" s="84"/>
      <c r="C391" s="35">
        <v>0</v>
      </c>
      <c r="D391" s="35">
        <v>0</v>
      </c>
      <c r="E391" s="35">
        <v>0</v>
      </c>
      <c r="F391" s="35">
        <v>0</v>
      </c>
      <c r="G391" s="77"/>
      <c r="H391" s="22">
        <v>0</v>
      </c>
      <c r="I391" s="22">
        <v>0</v>
      </c>
      <c r="J391" s="22">
        <v>0</v>
      </c>
      <c r="K391" s="22">
        <v>0</v>
      </c>
      <c r="L391" s="22">
        <v>0</v>
      </c>
      <c r="M391" s="22">
        <v>0</v>
      </c>
      <c r="N391" s="22">
        <v>0</v>
      </c>
      <c r="O391" s="22">
        <v>0</v>
      </c>
      <c r="P391" s="22">
        <v>0</v>
      </c>
      <c r="Q391" s="22">
        <v>0</v>
      </c>
      <c r="R391" s="22">
        <v>0</v>
      </c>
      <c r="S391" s="22">
        <v>0</v>
      </c>
      <c r="T391" s="22">
        <v>0</v>
      </c>
      <c r="U391" s="22">
        <v>0</v>
      </c>
      <c r="V391" s="22">
        <v>0</v>
      </c>
      <c r="W391" s="22">
        <v>0</v>
      </c>
      <c r="X391" s="22">
        <v>0</v>
      </c>
      <c r="Y391" s="22">
        <v>0</v>
      </c>
      <c r="Z391" s="22">
        <v>0</v>
      </c>
      <c r="AA391" s="22">
        <v>0</v>
      </c>
      <c r="AB391" s="22">
        <v>0</v>
      </c>
      <c r="AC391" s="22">
        <v>0</v>
      </c>
      <c r="AD391" s="22">
        <v>0</v>
      </c>
      <c r="AE391" s="22">
        <v>0</v>
      </c>
      <c r="AF391" s="22">
        <v>0</v>
      </c>
      <c r="AG391" s="22">
        <v>0</v>
      </c>
      <c r="AH391" s="22">
        <v>0</v>
      </c>
      <c r="AI391" s="22" t="s">
        <v>36</v>
      </c>
      <c r="AJ391" s="22" t="s">
        <v>36</v>
      </c>
      <c r="AK391" s="22" t="s">
        <v>36</v>
      </c>
      <c r="AL391" s="22" t="s">
        <v>36</v>
      </c>
      <c r="AM391" s="22" t="s">
        <v>36</v>
      </c>
      <c r="AN391" s="22" t="s">
        <v>36</v>
      </c>
      <c r="AO391" s="22" t="s">
        <v>36</v>
      </c>
      <c r="AP391" s="22" t="s">
        <v>36</v>
      </c>
    </row>
    <row r="392" spans="1:42" hidden="1" outlineLevel="1" x14ac:dyDescent="0.2">
      <c r="A392" s="15"/>
      <c r="B392" s="84"/>
      <c r="C392" s="35">
        <v>0</v>
      </c>
      <c r="D392" s="35">
        <v>0</v>
      </c>
      <c r="E392" s="35">
        <v>0</v>
      </c>
      <c r="F392" s="35">
        <v>0</v>
      </c>
      <c r="G392" s="76"/>
      <c r="H392" s="22">
        <v>0</v>
      </c>
      <c r="I392" s="22">
        <v>0</v>
      </c>
      <c r="J392" s="22">
        <v>0</v>
      </c>
      <c r="K392" s="22">
        <v>0</v>
      </c>
      <c r="L392" s="22">
        <v>0</v>
      </c>
      <c r="M392" s="22">
        <v>0</v>
      </c>
      <c r="N392" s="22">
        <v>0</v>
      </c>
      <c r="O392" s="22">
        <v>0</v>
      </c>
      <c r="P392" s="22">
        <v>0</v>
      </c>
      <c r="Q392" s="22">
        <v>0</v>
      </c>
      <c r="R392" s="22">
        <v>0</v>
      </c>
      <c r="S392" s="22">
        <v>0</v>
      </c>
      <c r="T392" s="22">
        <v>0</v>
      </c>
      <c r="U392" s="22">
        <v>0</v>
      </c>
      <c r="V392" s="22">
        <v>0</v>
      </c>
      <c r="W392" s="22">
        <v>0</v>
      </c>
      <c r="X392" s="22">
        <v>0</v>
      </c>
      <c r="Y392" s="22">
        <v>0</v>
      </c>
      <c r="Z392" s="22">
        <v>0</v>
      </c>
      <c r="AA392" s="22">
        <v>0</v>
      </c>
      <c r="AB392" s="22">
        <v>0</v>
      </c>
      <c r="AC392" s="22">
        <v>0</v>
      </c>
      <c r="AD392" s="22">
        <v>0</v>
      </c>
      <c r="AE392" s="22">
        <v>0</v>
      </c>
      <c r="AF392" s="22">
        <v>0</v>
      </c>
      <c r="AG392" s="22">
        <v>0</v>
      </c>
      <c r="AH392" s="22">
        <v>0</v>
      </c>
      <c r="AI392" s="22" t="s">
        <v>36</v>
      </c>
      <c r="AJ392" s="22" t="s">
        <v>36</v>
      </c>
      <c r="AK392" s="22" t="s">
        <v>36</v>
      </c>
      <c r="AL392" s="22" t="s">
        <v>36</v>
      </c>
      <c r="AM392" s="22" t="s">
        <v>36</v>
      </c>
      <c r="AN392" s="22" t="s">
        <v>36</v>
      </c>
      <c r="AO392" s="22" t="s">
        <v>36</v>
      </c>
      <c r="AP392" s="22" t="s">
        <v>36</v>
      </c>
    </row>
    <row r="393" spans="1:42" hidden="1" outlineLevel="1" x14ac:dyDescent="0.2">
      <c r="A393" s="15"/>
      <c r="B393" s="84"/>
      <c r="C393" s="35">
        <v>0</v>
      </c>
      <c r="D393" s="35">
        <v>0</v>
      </c>
      <c r="E393" s="35">
        <v>0</v>
      </c>
      <c r="F393" s="35">
        <v>0</v>
      </c>
      <c r="G393" s="77"/>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0</v>
      </c>
      <c r="Y393" s="22">
        <v>0</v>
      </c>
      <c r="Z393" s="22">
        <v>0</v>
      </c>
      <c r="AA393" s="22">
        <v>0</v>
      </c>
      <c r="AB393" s="22">
        <v>0</v>
      </c>
      <c r="AC393" s="22">
        <v>0</v>
      </c>
      <c r="AD393" s="22">
        <v>0</v>
      </c>
      <c r="AE393" s="22">
        <v>0</v>
      </c>
      <c r="AF393" s="22">
        <v>0</v>
      </c>
      <c r="AG393" s="22">
        <v>0</v>
      </c>
      <c r="AH393" s="22">
        <v>0</v>
      </c>
      <c r="AI393" s="22" t="s">
        <v>36</v>
      </c>
      <c r="AJ393" s="22" t="s">
        <v>36</v>
      </c>
      <c r="AK393" s="22" t="s">
        <v>36</v>
      </c>
      <c r="AL393" s="22" t="s">
        <v>36</v>
      </c>
      <c r="AM393" s="22" t="s">
        <v>36</v>
      </c>
      <c r="AN393" s="22" t="s">
        <v>36</v>
      </c>
      <c r="AO393" s="22" t="s">
        <v>36</v>
      </c>
      <c r="AP393" s="22" t="s">
        <v>36</v>
      </c>
    </row>
    <row r="394" spans="1:42" hidden="1" outlineLevel="1" x14ac:dyDescent="0.2">
      <c r="A394" s="15"/>
      <c r="B394" s="84"/>
      <c r="C394" s="35">
        <v>0</v>
      </c>
      <c r="D394" s="35">
        <v>0</v>
      </c>
      <c r="E394" s="35">
        <v>0</v>
      </c>
      <c r="F394" s="35">
        <v>0</v>
      </c>
      <c r="G394" s="77"/>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0</v>
      </c>
      <c r="Y394" s="22">
        <v>0</v>
      </c>
      <c r="Z394" s="22">
        <v>0</v>
      </c>
      <c r="AA394" s="22">
        <v>0</v>
      </c>
      <c r="AB394" s="22">
        <v>0</v>
      </c>
      <c r="AC394" s="22">
        <v>0</v>
      </c>
      <c r="AD394" s="22">
        <v>0</v>
      </c>
      <c r="AE394" s="22">
        <v>0</v>
      </c>
      <c r="AF394" s="22">
        <v>0</v>
      </c>
      <c r="AG394" s="22">
        <v>0</v>
      </c>
      <c r="AH394" s="22">
        <v>0</v>
      </c>
      <c r="AI394" s="22" t="s">
        <v>36</v>
      </c>
      <c r="AJ394" s="22" t="s">
        <v>36</v>
      </c>
      <c r="AK394" s="22" t="s">
        <v>36</v>
      </c>
      <c r="AL394" s="22" t="s">
        <v>36</v>
      </c>
      <c r="AM394" s="22" t="s">
        <v>36</v>
      </c>
      <c r="AN394" s="22" t="s">
        <v>36</v>
      </c>
      <c r="AO394" s="22" t="s">
        <v>36</v>
      </c>
      <c r="AP394" s="22" t="s">
        <v>36</v>
      </c>
    </row>
    <row r="395" spans="1:42" hidden="1" outlineLevel="1" x14ac:dyDescent="0.2">
      <c r="A395" s="15"/>
      <c r="B395" s="84"/>
      <c r="C395" s="35">
        <v>0</v>
      </c>
      <c r="D395" s="35">
        <v>0</v>
      </c>
      <c r="E395" s="35">
        <v>0</v>
      </c>
      <c r="F395" s="35">
        <v>0</v>
      </c>
      <c r="G395" s="77"/>
      <c r="H395" s="22">
        <v>0</v>
      </c>
      <c r="I395" s="22">
        <v>0</v>
      </c>
      <c r="J395" s="22">
        <v>0</v>
      </c>
      <c r="K395" s="22">
        <v>0</v>
      </c>
      <c r="L395" s="22">
        <v>0</v>
      </c>
      <c r="M395" s="22">
        <v>0</v>
      </c>
      <c r="N395" s="22">
        <v>0</v>
      </c>
      <c r="O395" s="22">
        <v>0</v>
      </c>
      <c r="P395" s="22">
        <v>0</v>
      </c>
      <c r="Q395" s="22">
        <v>0</v>
      </c>
      <c r="R395" s="22">
        <v>0</v>
      </c>
      <c r="S395" s="22">
        <v>0</v>
      </c>
      <c r="T395" s="22">
        <v>0</v>
      </c>
      <c r="U395" s="22">
        <v>0</v>
      </c>
      <c r="V395" s="22">
        <v>0</v>
      </c>
      <c r="W395" s="22">
        <v>0</v>
      </c>
      <c r="X395" s="22">
        <v>0</v>
      </c>
      <c r="Y395" s="22">
        <v>0</v>
      </c>
      <c r="Z395" s="22">
        <v>0</v>
      </c>
      <c r="AA395" s="22">
        <v>0</v>
      </c>
      <c r="AB395" s="22">
        <v>0</v>
      </c>
      <c r="AC395" s="22">
        <v>0</v>
      </c>
      <c r="AD395" s="22">
        <v>0</v>
      </c>
      <c r="AE395" s="22">
        <v>0</v>
      </c>
      <c r="AF395" s="22">
        <v>0</v>
      </c>
      <c r="AG395" s="22">
        <v>0</v>
      </c>
      <c r="AH395" s="22">
        <v>0</v>
      </c>
      <c r="AI395" s="22" t="s">
        <v>36</v>
      </c>
      <c r="AJ395" s="22" t="s">
        <v>36</v>
      </c>
      <c r="AK395" s="22" t="s">
        <v>36</v>
      </c>
      <c r="AL395" s="22" t="s">
        <v>36</v>
      </c>
      <c r="AM395" s="22" t="s">
        <v>36</v>
      </c>
      <c r="AN395" s="22" t="s">
        <v>36</v>
      </c>
      <c r="AO395" s="22" t="s">
        <v>36</v>
      </c>
      <c r="AP395" s="22" t="s">
        <v>36</v>
      </c>
    </row>
    <row r="396" spans="1:42" hidden="1" outlineLevel="1" x14ac:dyDescent="0.2">
      <c r="A396" s="15"/>
      <c r="B396" s="84"/>
      <c r="C396" s="35">
        <v>0</v>
      </c>
      <c r="D396" s="35">
        <v>0</v>
      </c>
      <c r="E396" s="35">
        <v>0</v>
      </c>
      <c r="F396" s="35">
        <v>0</v>
      </c>
      <c r="G396" s="76"/>
      <c r="H396" s="22">
        <v>0</v>
      </c>
      <c r="I396" s="22">
        <v>0</v>
      </c>
      <c r="J396" s="22">
        <v>0</v>
      </c>
      <c r="K396" s="22">
        <v>0</v>
      </c>
      <c r="L396" s="22">
        <v>0</v>
      </c>
      <c r="M396" s="22">
        <v>0</v>
      </c>
      <c r="N396" s="22">
        <v>0</v>
      </c>
      <c r="O396" s="22">
        <v>0</v>
      </c>
      <c r="P396" s="22">
        <v>0</v>
      </c>
      <c r="Q396" s="22">
        <v>0</v>
      </c>
      <c r="R396" s="22">
        <v>0</v>
      </c>
      <c r="S396" s="22">
        <v>0</v>
      </c>
      <c r="T396" s="22">
        <v>0</v>
      </c>
      <c r="U396" s="22">
        <v>0</v>
      </c>
      <c r="V396" s="22">
        <v>0</v>
      </c>
      <c r="W396" s="22">
        <v>0</v>
      </c>
      <c r="X396" s="22">
        <v>0</v>
      </c>
      <c r="Y396" s="22">
        <v>0</v>
      </c>
      <c r="Z396" s="22">
        <v>0</v>
      </c>
      <c r="AA396" s="22">
        <v>0</v>
      </c>
      <c r="AB396" s="22">
        <v>0</v>
      </c>
      <c r="AC396" s="22">
        <v>0</v>
      </c>
      <c r="AD396" s="22">
        <v>0</v>
      </c>
      <c r="AE396" s="22">
        <v>0</v>
      </c>
      <c r="AF396" s="22">
        <v>0</v>
      </c>
      <c r="AG396" s="22">
        <v>0</v>
      </c>
      <c r="AH396" s="22">
        <v>0</v>
      </c>
      <c r="AI396" s="22" t="s">
        <v>36</v>
      </c>
      <c r="AJ396" s="22" t="s">
        <v>36</v>
      </c>
      <c r="AK396" s="22" t="s">
        <v>36</v>
      </c>
      <c r="AL396" s="22" t="s">
        <v>36</v>
      </c>
      <c r="AM396" s="22" t="s">
        <v>36</v>
      </c>
      <c r="AN396" s="22" t="s">
        <v>36</v>
      </c>
      <c r="AO396" s="22" t="s">
        <v>36</v>
      </c>
      <c r="AP396" s="22" t="s">
        <v>36</v>
      </c>
    </row>
    <row r="397" spans="1:42" hidden="1" outlineLevel="1" x14ac:dyDescent="0.2">
      <c r="A397" s="15"/>
      <c r="B397" s="84"/>
      <c r="C397" s="35">
        <v>0</v>
      </c>
      <c r="D397" s="35">
        <v>0</v>
      </c>
      <c r="E397" s="35">
        <v>0</v>
      </c>
      <c r="F397" s="35">
        <v>0</v>
      </c>
      <c r="G397" s="77"/>
      <c r="H397" s="22">
        <v>0</v>
      </c>
      <c r="I397" s="22">
        <v>0</v>
      </c>
      <c r="J397" s="22">
        <v>0</v>
      </c>
      <c r="K397" s="22">
        <v>0</v>
      </c>
      <c r="L397" s="22">
        <v>0</v>
      </c>
      <c r="M397" s="22">
        <v>0</v>
      </c>
      <c r="N397" s="22">
        <v>0</v>
      </c>
      <c r="O397" s="22">
        <v>0</v>
      </c>
      <c r="P397" s="22">
        <v>0</v>
      </c>
      <c r="Q397" s="22">
        <v>0</v>
      </c>
      <c r="R397" s="22">
        <v>0</v>
      </c>
      <c r="S397" s="22">
        <v>0</v>
      </c>
      <c r="T397" s="22">
        <v>0</v>
      </c>
      <c r="U397" s="22">
        <v>0</v>
      </c>
      <c r="V397" s="22">
        <v>0</v>
      </c>
      <c r="W397" s="22">
        <v>0</v>
      </c>
      <c r="X397" s="22">
        <v>0</v>
      </c>
      <c r="Y397" s="22">
        <v>0</v>
      </c>
      <c r="Z397" s="22">
        <v>0</v>
      </c>
      <c r="AA397" s="22">
        <v>0</v>
      </c>
      <c r="AB397" s="22">
        <v>0</v>
      </c>
      <c r="AC397" s="22">
        <v>0</v>
      </c>
      <c r="AD397" s="22">
        <v>0</v>
      </c>
      <c r="AE397" s="22">
        <v>0</v>
      </c>
      <c r="AF397" s="22">
        <v>0</v>
      </c>
      <c r="AG397" s="22">
        <v>0</v>
      </c>
      <c r="AH397" s="22">
        <v>0</v>
      </c>
      <c r="AI397" s="22" t="s">
        <v>36</v>
      </c>
      <c r="AJ397" s="22" t="s">
        <v>36</v>
      </c>
      <c r="AK397" s="22" t="s">
        <v>36</v>
      </c>
      <c r="AL397" s="22" t="s">
        <v>36</v>
      </c>
      <c r="AM397" s="22" t="s">
        <v>36</v>
      </c>
      <c r="AN397" s="22" t="s">
        <v>36</v>
      </c>
      <c r="AO397" s="22" t="s">
        <v>36</v>
      </c>
      <c r="AP397" s="22" t="s">
        <v>36</v>
      </c>
    </row>
    <row r="398" spans="1:42" hidden="1" outlineLevel="1" x14ac:dyDescent="0.2">
      <c r="A398" s="15"/>
      <c r="B398" s="84"/>
      <c r="C398" s="35">
        <v>0</v>
      </c>
      <c r="D398" s="35">
        <v>0</v>
      </c>
      <c r="E398" s="35">
        <v>0</v>
      </c>
      <c r="F398" s="35">
        <v>0</v>
      </c>
      <c r="G398" s="77"/>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0</v>
      </c>
      <c r="Y398" s="22">
        <v>0</v>
      </c>
      <c r="Z398" s="22">
        <v>0</v>
      </c>
      <c r="AA398" s="22">
        <v>0</v>
      </c>
      <c r="AB398" s="22">
        <v>0</v>
      </c>
      <c r="AC398" s="22">
        <v>0</v>
      </c>
      <c r="AD398" s="22">
        <v>0</v>
      </c>
      <c r="AE398" s="22">
        <v>0</v>
      </c>
      <c r="AF398" s="22">
        <v>0</v>
      </c>
      <c r="AG398" s="22">
        <v>0</v>
      </c>
      <c r="AH398" s="22">
        <v>0</v>
      </c>
      <c r="AI398" s="22" t="s">
        <v>36</v>
      </c>
      <c r="AJ398" s="22" t="s">
        <v>36</v>
      </c>
      <c r="AK398" s="22" t="s">
        <v>36</v>
      </c>
      <c r="AL398" s="22" t="s">
        <v>36</v>
      </c>
      <c r="AM398" s="22" t="s">
        <v>36</v>
      </c>
      <c r="AN398" s="22" t="s">
        <v>36</v>
      </c>
      <c r="AO398" s="22" t="s">
        <v>36</v>
      </c>
      <c r="AP398" s="22" t="s">
        <v>36</v>
      </c>
    </row>
    <row r="399" spans="1:42" hidden="1" outlineLevel="1" x14ac:dyDescent="0.2">
      <c r="A399" s="15"/>
      <c r="B399" s="84"/>
      <c r="C399" s="35">
        <v>0</v>
      </c>
      <c r="D399" s="35">
        <v>0</v>
      </c>
      <c r="E399" s="35">
        <v>0</v>
      </c>
      <c r="F399" s="35">
        <v>0</v>
      </c>
      <c r="G399" s="77"/>
      <c r="H399" s="22">
        <v>0</v>
      </c>
      <c r="I399" s="22">
        <v>0</v>
      </c>
      <c r="J399" s="22">
        <v>0</v>
      </c>
      <c r="K399" s="22">
        <v>0</v>
      </c>
      <c r="L399" s="22">
        <v>0</v>
      </c>
      <c r="M399" s="22">
        <v>0</v>
      </c>
      <c r="N399" s="22">
        <v>0</v>
      </c>
      <c r="O399" s="22">
        <v>0</v>
      </c>
      <c r="P399" s="22">
        <v>0</v>
      </c>
      <c r="Q399" s="22">
        <v>0</v>
      </c>
      <c r="R399" s="22">
        <v>0</v>
      </c>
      <c r="S399" s="22">
        <v>0</v>
      </c>
      <c r="T399" s="22">
        <v>0</v>
      </c>
      <c r="U399" s="22">
        <v>0</v>
      </c>
      <c r="V399" s="22">
        <v>0</v>
      </c>
      <c r="W399" s="22">
        <v>0</v>
      </c>
      <c r="X399" s="22">
        <v>0</v>
      </c>
      <c r="Y399" s="22">
        <v>0</v>
      </c>
      <c r="Z399" s="22">
        <v>0</v>
      </c>
      <c r="AA399" s="22">
        <v>0</v>
      </c>
      <c r="AB399" s="22">
        <v>0</v>
      </c>
      <c r="AC399" s="22">
        <v>0</v>
      </c>
      <c r="AD399" s="22">
        <v>0</v>
      </c>
      <c r="AE399" s="22">
        <v>0</v>
      </c>
      <c r="AF399" s="22">
        <v>0</v>
      </c>
      <c r="AG399" s="22">
        <v>0</v>
      </c>
      <c r="AH399" s="22">
        <v>0</v>
      </c>
      <c r="AI399" s="22" t="s">
        <v>36</v>
      </c>
      <c r="AJ399" s="22" t="s">
        <v>36</v>
      </c>
      <c r="AK399" s="22" t="s">
        <v>36</v>
      </c>
      <c r="AL399" s="22" t="s">
        <v>36</v>
      </c>
      <c r="AM399" s="22" t="s">
        <v>36</v>
      </c>
      <c r="AN399" s="22" t="s">
        <v>36</v>
      </c>
      <c r="AO399" s="22" t="s">
        <v>36</v>
      </c>
      <c r="AP399" s="22" t="s">
        <v>36</v>
      </c>
    </row>
    <row r="400" spans="1:42" hidden="1" outlineLevel="1" x14ac:dyDescent="0.2">
      <c r="A400" s="15"/>
      <c r="B400" s="84"/>
      <c r="C400" s="35">
        <v>0</v>
      </c>
      <c r="D400" s="35">
        <v>0</v>
      </c>
      <c r="E400" s="35">
        <v>0</v>
      </c>
      <c r="F400" s="35">
        <v>0</v>
      </c>
      <c r="G400" s="76"/>
      <c r="H400" s="22">
        <v>0</v>
      </c>
      <c r="I400" s="22">
        <v>0</v>
      </c>
      <c r="J400" s="22">
        <v>0</v>
      </c>
      <c r="K400" s="22">
        <v>0</v>
      </c>
      <c r="L400" s="22">
        <v>0</v>
      </c>
      <c r="M400" s="22">
        <v>0</v>
      </c>
      <c r="N400" s="22">
        <v>0</v>
      </c>
      <c r="O400" s="22">
        <v>0</v>
      </c>
      <c r="P400" s="22">
        <v>0</v>
      </c>
      <c r="Q400" s="22">
        <v>0</v>
      </c>
      <c r="R400" s="22">
        <v>0</v>
      </c>
      <c r="S400" s="22">
        <v>0</v>
      </c>
      <c r="T400" s="22">
        <v>0</v>
      </c>
      <c r="U400" s="22">
        <v>0</v>
      </c>
      <c r="V400" s="22">
        <v>0</v>
      </c>
      <c r="W400" s="22">
        <v>0</v>
      </c>
      <c r="X400" s="22">
        <v>0</v>
      </c>
      <c r="Y400" s="22">
        <v>0</v>
      </c>
      <c r="Z400" s="22">
        <v>0</v>
      </c>
      <c r="AA400" s="22">
        <v>0</v>
      </c>
      <c r="AB400" s="22">
        <v>0</v>
      </c>
      <c r="AC400" s="22">
        <v>0</v>
      </c>
      <c r="AD400" s="22">
        <v>0</v>
      </c>
      <c r="AE400" s="22">
        <v>0</v>
      </c>
      <c r="AF400" s="22">
        <v>0</v>
      </c>
      <c r="AG400" s="22">
        <v>0</v>
      </c>
      <c r="AH400" s="22">
        <v>0</v>
      </c>
      <c r="AI400" s="22" t="s">
        <v>36</v>
      </c>
      <c r="AJ400" s="22" t="s">
        <v>36</v>
      </c>
      <c r="AK400" s="22" t="s">
        <v>36</v>
      </c>
      <c r="AL400" s="22" t="s">
        <v>36</v>
      </c>
      <c r="AM400" s="22" t="s">
        <v>36</v>
      </c>
      <c r="AN400" s="22" t="s">
        <v>36</v>
      </c>
      <c r="AO400" s="22" t="s">
        <v>36</v>
      </c>
      <c r="AP400" s="22" t="s">
        <v>36</v>
      </c>
    </row>
    <row r="401" spans="1:46" hidden="1" outlineLevel="1" x14ac:dyDescent="0.2">
      <c r="A401" s="15"/>
      <c r="B401" s="84"/>
      <c r="C401" s="35">
        <v>0</v>
      </c>
      <c r="D401" s="35">
        <v>0</v>
      </c>
      <c r="E401" s="35">
        <v>0</v>
      </c>
      <c r="F401" s="35">
        <v>0</v>
      </c>
      <c r="G401" s="77"/>
      <c r="H401" s="22">
        <v>0</v>
      </c>
      <c r="I401" s="22">
        <v>0</v>
      </c>
      <c r="J401" s="22">
        <v>0</v>
      </c>
      <c r="K401" s="22">
        <v>0</v>
      </c>
      <c r="L401" s="22">
        <v>0</v>
      </c>
      <c r="M401" s="22">
        <v>0</v>
      </c>
      <c r="N401" s="22">
        <v>0</v>
      </c>
      <c r="O401" s="22">
        <v>0</v>
      </c>
      <c r="P401" s="22">
        <v>0</v>
      </c>
      <c r="Q401" s="22">
        <v>0</v>
      </c>
      <c r="R401" s="22">
        <v>0</v>
      </c>
      <c r="S401" s="22">
        <v>0</v>
      </c>
      <c r="T401" s="22">
        <v>0</v>
      </c>
      <c r="U401" s="22">
        <v>0</v>
      </c>
      <c r="V401" s="22">
        <v>0</v>
      </c>
      <c r="W401" s="22">
        <v>0</v>
      </c>
      <c r="X401" s="22">
        <v>0</v>
      </c>
      <c r="Y401" s="22">
        <v>0</v>
      </c>
      <c r="Z401" s="22">
        <v>0</v>
      </c>
      <c r="AA401" s="22">
        <v>0</v>
      </c>
      <c r="AB401" s="22">
        <v>0</v>
      </c>
      <c r="AC401" s="22">
        <v>0</v>
      </c>
      <c r="AD401" s="22">
        <v>0</v>
      </c>
      <c r="AE401" s="22">
        <v>0</v>
      </c>
      <c r="AF401" s="22">
        <v>0</v>
      </c>
      <c r="AG401" s="22">
        <v>0</v>
      </c>
      <c r="AH401" s="22">
        <v>0</v>
      </c>
      <c r="AI401" s="22" t="s">
        <v>36</v>
      </c>
      <c r="AJ401" s="22" t="s">
        <v>36</v>
      </c>
      <c r="AK401" s="22" t="s">
        <v>36</v>
      </c>
      <c r="AL401" s="22" t="s">
        <v>36</v>
      </c>
      <c r="AM401" s="22" t="s">
        <v>36</v>
      </c>
      <c r="AN401" s="22" t="s">
        <v>36</v>
      </c>
      <c r="AO401" s="22" t="s">
        <v>36</v>
      </c>
      <c r="AP401" s="22" t="s">
        <v>36</v>
      </c>
    </row>
    <row r="402" spans="1:46" hidden="1" outlineLevel="1" x14ac:dyDescent="0.2">
      <c r="A402" s="15"/>
      <c r="B402" s="84"/>
      <c r="C402" s="35">
        <v>0</v>
      </c>
      <c r="D402" s="35">
        <v>0</v>
      </c>
      <c r="E402" s="35">
        <v>0</v>
      </c>
      <c r="F402" s="35">
        <v>0</v>
      </c>
      <c r="G402" s="77"/>
      <c r="H402" s="22">
        <v>0</v>
      </c>
      <c r="I402" s="22">
        <v>0</v>
      </c>
      <c r="J402" s="22">
        <v>0</v>
      </c>
      <c r="K402" s="22">
        <v>0</v>
      </c>
      <c r="L402" s="22">
        <v>0</v>
      </c>
      <c r="M402" s="22">
        <v>0</v>
      </c>
      <c r="N402" s="22">
        <v>0</v>
      </c>
      <c r="O402" s="22">
        <v>0</v>
      </c>
      <c r="P402" s="22">
        <v>0</v>
      </c>
      <c r="Q402" s="22">
        <v>0</v>
      </c>
      <c r="R402" s="22">
        <v>0</v>
      </c>
      <c r="S402" s="22">
        <v>0</v>
      </c>
      <c r="T402" s="22">
        <v>0</v>
      </c>
      <c r="U402" s="22">
        <v>0</v>
      </c>
      <c r="V402" s="22">
        <v>0</v>
      </c>
      <c r="W402" s="22">
        <v>0</v>
      </c>
      <c r="X402" s="22">
        <v>0</v>
      </c>
      <c r="Y402" s="22">
        <v>0</v>
      </c>
      <c r="Z402" s="22">
        <v>0</v>
      </c>
      <c r="AA402" s="22">
        <v>0</v>
      </c>
      <c r="AB402" s="22">
        <v>0</v>
      </c>
      <c r="AC402" s="22">
        <v>0</v>
      </c>
      <c r="AD402" s="22">
        <v>0</v>
      </c>
      <c r="AE402" s="22">
        <v>0</v>
      </c>
      <c r="AF402" s="22">
        <v>0</v>
      </c>
      <c r="AG402" s="22">
        <v>0</v>
      </c>
      <c r="AH402" s="22">
        <v>0</v>
      </c>
      <c r="AI402" s="22" t="s">
        <v>36</v>
      </c>
      <c r="AJ402" s="22" t="s">
        <v>36</v>
      </c>
      <c r="AK402" s="22" t="s">
        <v>36</v>
      </c>
      <c r="AL402" s="22" t="s">
        <v>36</v>
      </c>
      <c r="AM402" s="22" t="s">
        <v>36</v>
      </c>
      <c r="AN402" s="22" t="s">
        <v>36</v>
      </c>
      <c r="AO402" s="22" t="s">
        <v>36</v>
      </c>
      <c r="AP402" s="22" t="s">
        <v>36</v>
      </c>
    </row>
    <row r="403" spans="1:46" hidden="1" outlineLevel="1" x14ac:dyDescent="0.2">
      <c r="A403" s="15"/>
      <c r="B403" s="84"/>
      <c r="C403" s="35">
        <v>0</v>
      </c>
      <c r="D403" s="35">
        <v>0</v>
      </c>
      <c r="E403" s="35">
        <v>0</v>
      </c>
      <c r="F403" s="35">
        <v>0</v>
      </c>
      <c r="G403" s="77"/>
      <c r="H403" s="22">
        <v>0</v>
      </c>
      <c r="I403" s="22">
        <v>0</v>
      </c>
      <c r="J403" s="22">
        <v>0</v>
      </c>
      <c r="K403" s="22">
        <v>0</v>
      </c>
      <c r="L403" s="22">
        <v>0</v>
      </c>
      <c r="M403" s="22">
        <v>0</v>
      </c>
      <c r="N403" s="22">
        <v>0</v>
      </c>
      <c r="O403" s="22">
        <v>0</v>
      </c>
      <c r="P403" s="22">
        <v>0</v>
      </c>
      <c r="Q403" s="22">
        <v>0</v>
      </c>
      <c r="R403" s="22">
        <v>0</v>
      </c>
      <c r="S403" s="22">
        <v>0</v>
      </c>
      <c r="T403" s="22">
        <v>0</v>
      </c>
      <c r="U403" s="22">
        <v>0</v>
      </c>
      <c r="V403" s="22">
        <v>0</v>
      </c>
      <c r="W403" s="22">
        <v>0</v>
      </c>
      <c r="X403" s="22">
        <v>0</v>
      </c>
      <c r="Y403" s="22">
        <v>0</v>
      </c>
      <c r="Z403" s="22">
        <v>0</v>
      </c>
      <c r="AA403" s="22">
        <v>0</v>
      </c>
      <c r="AB403" s="22">
        <v>0</v>
      </c>
      <c r="AC403" s="22">
        <v>0</v>
      </c>
      <c r="AD403" s="22">
        <v>0</v>
      </c>
      <c r="AE403" s="22">
        <v>0</v>
      </c>
      <c r="AF403" s="22">
        <v>0</v>
      </c>
      <c r="AG403" s="22">
        <v>0</v>
      </c>
      <c r="AH403" s="22">
        <v>0</v>
      </c>
      <c r="AI403" s="22" t="s">
        <v>36</v>
      </c>
      <c r="AJ403" s="22" t="s">
        <v>36</v>
      </c>
      <c r="AK403" s="22" t="s">
        <v>36</v>
      </c>
      <c r="AL403" s="22" t="s">
        <v>36</v>
      </c>
      <c r="AM403" s="22" t="s">
        <v>36</v>
      </c>
      <c r="AN403" s="22" t="s">
        <v>36</v>
      </c>
      <c r="AO403" s="22" t="s">
        <v>36</v>
      </c>
      <c r="AP403" s="22" t="s">
        <v>36</v>
      </c>
    </row>
    <row r="404" spans="1:46" hidden="1" outlineLevel="1" x14ac:dyDescent="0.2">
      <c r="A404" s="15"/>
      <c r="B404" s="84"/>
      <c r="C404" s="35">
        <v>0</v>
      </c>
      <c r="D404" s="35">
        <v>0</v>
      </c>
      <c r="E404" s="35">
        <v>0</v>
      </c>
      <c r="F404" s="35">
        <v>0</v>
      </c>
      <c r="G404" s="76"/>
      <c r="H404" s="22">
        <v>0</v>
      </c>
      <c r="I404" s="22">
        <v>0</v>
      </c>
      <c r="J404" s="22">
        <v>0</v>
      </c>
      <c r="K404" s="22">
        <v>0</v>
      </c>
      <c r="L404" s="22">
        <v>0</v>
      </c>
      <c r="M404" s="22">
        <v>0</v>
      </c>
      <c r="N404" s="22">
        <v>0</v>
      </c>
      <c r="O404" s="22">
        <v>0</v>
      </c>
      <c r="P404" s="22">
        <v>0</v>
      </c>
      <c r="Q404" s="22">
        <v>0</v>
      </c>
      <c r="R404" s="22">
        <v>0</v>
      </c>
      <c r="S404" s="22">
        <v>0</v>
      </c>
      <c r="T404" s="22">
        <v>0</v>
      </c>
      <c r="U404" s="22">
        <v>0</v>
      </c>
      <c r="V404" s="22">
        <v>0</v>
      </c>
      <c r="W404" s="22">
        <v>0</v>
      </c>
      <c r="X404" s="22">
        <v>0</v>
      </c>
      <c r="Y404" s="22">
        <v>0</v>
      </c>
      <c r="Z404" s="22">
        <v>0</v>
      </c>
      <c r="AA404" s="22">
        <v>0</v>
      </c>
      <c r="AB404" s="22">
        <v>0</v>
      </c>
      <c r="AC404" s="22">
        <v>0</v>
      </c>
      <c r="AD404" s="22">
        <v>0</v>
      </c>
      <c r="AE404" s="22">
        <v>0</v>
      </c>
      <c r="AF404" s="22">
        <v>0</v>
      </c>
      <c r="AG404" s="22">
        <v>0</v>
      </c>
      <c r="AH404" s="22">
        <v>0</v>
      </c>
      <c r="AI404" s="22" t="s">
        <v>36</v>
      </c>
      <c r="AJ404" s="22" t="s">
        <v>36</v>
      </c>
      <c r="AK404" s="22" t="s">
        <v>36</v>
      </c>
      <c r="AL404" s="22" t="s">
        <v>36</v>
      </c>
      <c r="AM404" s="22" t="s">
        <v>36</v>
      </c>
      <c r="AN404" s="22" t="s">
        <v>36</v>
      </c>
      <c r="AO404" s="22" t="s">
        <v>36</v>
      </c>
      <c r="AP404" s="22" t="s">
        <v>36</v>
      </c>
    </row>
    <row r="405" spans="1:46" hidden="1" outlineLevel="1" x14ac:dyDescent="0.2">
      <c r="A405" s="15"/>
      <c r="B405" s="84"/>
      <c r="C405" s="35">
        <v>0</v>
      </c>
      <c r="D405" s="35">
        <v>0</v>
      </c>
      <c r="E405" s="35">
        <v>0</v>
      </c>
      <c r="F405" s="35">
        <v>0</v>
      </c>
      <c r="G405" s="77"/>
      <c r="H405" s="22">
        <v>0</v>
      </c>
      <c r="I405" s="22">
        <v>0</v>
      </c>
      <c r="J405" s="22">
        <v>0</v>
      </c>
      <c r="K405" s="22">
        <v>0</v>
      </c>
      <c r="L405" s="22">
        <v>0</v>
      </c>
      <c r="M405" s="22">
        <v>0</v>
      </c>
      <c r="N405" s="22">
        <v>0</v>
      </c>
      <c r="O405" s="22">
        <v>0</v>
      </c>
      <c r="P405" s="22">
        <v>0</v>
      </c>
      <c r="Q405" s="22">
        <v>0</v>
      </c>
      <c r="R405" s="22">
        <v>0</v>
      </c>
      <c r="S405" s="22">
        <v>0</v>
      </c>
      <c r="T405" s="22">
        <v>0</v>
      </c>
      <c r="U405" s="22">
        <v>0</v>
      </c>
      <c r="V405" s="22">
        <v>0</v>
      </c>
      <c r="W405" s="22">
        <v>0</v>
      </c>
      <c r="X405" s="22">
        <v>0</v>
      </c>
      <c r="Y405" s="22">
        <v>0</v>
      </c>
      <c r="Z405" s="22">
        <v>0</v>
      </c>
      <c r="AA405" s="22">
        <v>0</v>
      </c>
      <c r="AB405" s="22">
        <v>0</v>
      </c>
      <c r="AC405" s="22">
        <v>0</v>
      </c>
      <c r="AD405" s="22">
        <v>0</v>
      </c>
      <c r="AE405" s="22">
        <v>0</v>
      </c>
      <c r="AF405" s="22">
        <v>0</v>
      </c>
      <c r="AG405" s="22">
        <v>0</v>
      </c>
      <c r="AH405" s="22">
        <v>0</v>
      </c>
      <c r="AI405" s="22" t="s">
        <v>36</v>
      </c>
      <c r="AJ405" s="22" t="s">
        <v>36</v>
      </c>
      <c r="AK405" s="22" t="s">
        <v>36</v>
      </c>
      <c r="AL405" s="22" t="s">
        <v>36</v>
      </c>
      <c r="AM405" s="22" t="s">
        <v>36</v>
      </c>
      <c r="AN405" s="22" t="s">
        <v>36</v>
      </c>
      <c r="AO405" s="22" t="s">
        <v>36</v>
      </c>
      <c r="AP405" s="22" t="s">
        <v>36</v>
      </c>
    </row>
    <row r="406" spans="1:46" hidden="1" outlineLevel="1" x14ac:dyDescent="0.2">
      <c r="A406" s="15"/>
      <c r="B406" s="84"/>
      <c r="C406" s="35">
        <v>0</v>
      </c>
      <c r="D406" s="35">
        <v>0</v>
      </c>
      <c r="E406" s="35">
        <v>0</v>
      </c>
      <c r="F406" s="35">
        <v>0</v>
      </c>
      <c r="G406" s="77"/>
      <c r="H406" s="22">
        <v>0</v>
      </c>
      <c r="I406" s="22">
        <v>0</v>
      </c>
      <c r="J406" s="22">
        <v>0</v>
      </c>
      <c r="K406" s="22">
        <v>0</v>
      </c>
      <c r="L406" s="22">
        <v>0</v>
      </c>
      <c r="M406" s="22">
        <v>0</v>
      </c>
      <c r="N406" s="22">
        <v>0</v>
      </c>
      <c r="O406" s="22">
        <v>0</v>
      </c>
      <c r="P406" s="22">
        <v>0</v>
      </c>
      <c r="Q406" s="22">
        <v>0</v>
      </c>
      <c r="R406" s="22">
        <v>0</v>
      </c>
      <c r="S406" s="22">
        <v>0</v>
      </c>
      <c r="T406" s="22">
        <v>0</v>
      </c>
      <c r="U406" s="22">
        <v>0</v>
      </c>
      <c r="V406" s="22">
        <v>0</v>
      </c>
      <c r="W406" s="22">
        <v>0</v>
      </c>
      <c r="X406" s="22">
        <v>0</v>
      </c>
      <c r="Y406" s="22">
        <v>0</v>
      </c>
      <c r="Z406" s="22">
        <v>0</v>
      </c>
      <c r="AA406" s="22">
        <v>0</v>
      </c>
      <c r="AB406" s="22">
        <v>0</v>
      </c>
      <c r="AC406" s="22">
        <v>0</v>
      </c>
      <c r="AD406" s="22">
        <v>0</v>
      </c>
      <c r="AE406" s="22">
        <v>0</v>
      </c>
      <c r="AF406" s="22">
        <v>0</v>
      </c>
      <c r="AG406" s="22">
        <v>0</v>
      </c>
      <c r="AH406" s="22">
        <v>0</v>
      </c>
      <c r="AI406" s="22" t="s">
        <v>36</v>
      </c>
      <c r="AJ406" s="22" t="s">
        <v>36</v>
      </c>
      <c r="AK406" s="22" t="s">
        <v>36</v>
      </c>
      <c r="AL406" s="22" t="s">
        <v>36</v>
      </c>
      <c r="AM406" s="22" t="s">
        <v>36</v>
      </c>
      <c r="AN406" s="22" t="s">
        <v>36</v>
      </c>
      <c r="AO406" s="22" t="s">
        <v>36</v>
      </c>
      <c r="AP406" s="22" t="s">
        <v>36</v>
      </c>
    </row>
    <row r="407" spans="1:46" collapsed="1" x14ac:dyDescent="0.2">
      <c r="A407" s="15"/>
      <c r="B407" s="84"/>
      <c r="C407" s="82"/>
      <c r="D407" s="82"/>
      <c r="E407" s="82"/>
      <c r="F407" s="82"/>
      <c r="G407" s="25"/>
      <c r="H407" s="79"/>
      <c r="I407" s="79"/>
      <c r="J407" s="80"/>
      <c r="K407" s="79"/>
      <c r="L407" s="79"/>
      <c r="M407" s="80"/>
      <c r="N407" s="79"/>
      <c r="O407" s="79"/>
      <c r="P407" s="80"/>
      <c r="Q407" s="79"/>
      <c r="R407" s="79"/>
      <c r="S407" s="80"/>
      <c r="T407" s="79"/>
      <c r="U407" s="79"/>
      <c r="V407" s="80"/>
      <c r="W407" s="79"/>
      <c r="X407" s="79"/>
      <c r="Y407" s="80"/>
      <c r="Z407" s="79"/>
      <c r="AA407" s="79"/>
      <c r="AB407" s="79"/>
      <c r="AC407" s="79"/>
      <c r="AD407" s="79"/>
      <c r="AE407" s="79"/>
      <c r="AF407" s="79"/>
      <c r="AG407" s="79"/>
      <c r="AH407" s="79"/>
      <c r="AI407" s="79"/>
      <c r="AJ407" s="79"/>
      <c r="AK407" s="79"/>
      <c r="AL407" s="79"/>
      <c r="AM407" s="79"/>
      <c r="AN407" s="79"/>
      <c r="AO407" s="79"/>
      <c r="AP407" s="79"/>
    </row>
    <row r="408" spans="1:46" s="78" customFormat="1" ht="31.5" x14ac:dyDescent="0.2">
      <c r="A408" s="11"/>
      <c r="B408" s="134" t="str">
        <f>"Ergon Energy "&amp;LEFT($L$3,7)&amp;" network prices"</f>
        <v>Ergon Energy 2026–27 network prices</v>
      </c>
      <c r="C408" s="134"/>
      <c r="D408" s="105" t="s">
        <v>20</v>
      </c>
      <c r="E408" s="105" t="s">
        <v>240</v>
      </c>
      <c r="F408" s="105" t="s">
        <v>241</v>
      </c>
      <c r="G408" s="66" t="s">
        <v>30</v>
      </c>
      <c r="H408" s="78" t="s">
        <v>154</v>
      </c>
      <c r="I408" s="78" t="s">
        <v>315</v>
      </c>
      <c r="J408" s="78" t="s">
        <v>316</v>
      </c>
      <c r="K408" s="78" t="s">
        <v>317</v>
      </c>
      <c r="L408" s="78" t="s">
        <v>223</v>
      </c>
      <c r="M408" s="78" t="s">
        <v>318</v>
      </c>
      <c r="N408" s="78" t="s">
        <v>225</v>
      </c>
      <c r="O408" s="78" t="s">
        <v>226</v>
      </c>
      <c r="P408" s="78" t="s">
        <v>227</v>
      </c>
      <c r="Q408" s="78" t="s">
        <v>319</v>
      </c>
      <c r="R408" s="78" t="s">
        <v>320</v>
      </c>
      <c r="S408" s="78" t="s">
        <v>228</v>
      </c>
      <c r="T408" s="78" t="s">
        <v>229</v>
      </c>
      <c r="U408" s="78" t="s">
        <v>230</v>
      </c>
      <c r="V408" s="78" t="s">
        <v>231</v>
      </c>
      <c r="W408" s="78" t="s">
        <v>232</v>
      </c>
      <c r="X408" s="78" t="s">
        <v>233</v>
      </c>
      <c r="Y408" s="78" t="s">
        <v>234</v>
      </c>
      <c r="Z408" s="78" t="s">
        <v>235</v>
      </c>
      <c r="AA408" s="78" t="s">
        <v>236</v>
      </c>
      <c r="AB408" s="78" t="s">
        <v>321</v>
      </c>
      <c r="AC408" s="78" t="s">
        <v>322</v>
      </c>
      <c r="AD408" s="78" t="s">
        <v>323</v>
      </c>
      <c r="AE408" s="78" t="s">
        <v>237</v>
      </c>
      <c r="AF408" s="78" t="s">
        <v>238</v>
      </c>
      <c r="AG408" s="78" t="s">
        <v>239</v>
      </c>
      <c r="AH408" s="78" t="s">
        <v>239</v>
      </c>
      <c r="AI408" s="78" t="s">
        <v>325</v>
      </c>
      <c r="AJ408" s="78">
        <v>0</v>
      </c>
      <c r="AK408" s="78">
        <v>0</v>
      </c>
      <c r="AL408" s="78">
        <v>0</v>
      </c>
      <c r="AM408" s="78">
        <v>0</v>
      </c>
    </row>
    <row r="409" spans="1:46" x14ac:dyDescent="0.2">
      <c r="A409" s="15"/>
      <c r="B409" s="15"/>
      <c r="C409" s="81"/>
      <c r="D409" s="81"/>
      <c r="E409" s="81"/>
      <c r="F409" s="81"/>
      <c r="G409" s="17"/>
      <c r="H409" s="20" t="s">
        <v>242</v>
      </c>
      <c r="I409" s="20" t="s">
        <v>324</v>
      </c>
      <c r="J409" s="20" t="s">
        <v>243</v>
      </c>
      <c r="K409" s="20" t="s">
        <v>243</v>
      </c>
      <c r="L409" s="20" t="s">
        <v>243</v>
      </c>
      <c r="M409" s="20" t="s">
        <v>243</v>
      </c>
      <c r="N409" s="20" t="s">
        <v>243</v>
      </c>
      <c r="O409" s="20" t="s">
        <v>243</v>
      </c>
      <c r="P409" s="20" t="s">
        <v>243</v>
      </c>
      <c r="Q409" s="20" t="s">
        <v>243</v>
      </c>
      <c r="R409" s="20" t="s">
        <v>243</v>
      </c>
      <c r="S409" s="20" t="s">
        <v>244</v>
      </c>
      <c r="T409" s="20" t="s">
        <v>244</v>
      </c>
      <c r="U409" s="20" t="s">
        <v>244</v>
      </c>
      <c r="V409" s="20" t="s">
        <v>244</v>
      </c>
      <c r="W409" s="20" t="s">
        <v>140</v>
      </c>
      <c r="X409" s="20" t="s">
        <v>140</v>
      </c>
      <c r="Y409" s="20" t="s">
        <v>140</v>
      </c>
      <c r="Z409" s="20" t="s">
        <v>140</v>
      </c>
      <c r="AA409" s="20" t="s">
        <v>140</v>
      </c>
      <c r="AB409" s="20" t="s">
        <v>141</v>
      </c>
      <c r="AC409" s="20" t="s">
        <v>140</v>
      </c>
      <c r="AD409" s="20" t="s">
        <v>140</v>
      </c>
      <c r="AE409" s="20" t="s">
        <v>243</v>
      </c>
      <c r="AF409" s="20" t="s">
        <v>243</v>
      </c>
      <c r="AG409" s="20" t="s">
        <v>140</v>
      </c>
      <c r="AH409" s="20" t="s">
        <v>243</v>
      </c>
      <c r="AI409" s="20" t="s">
        <v>243</v>
      </c>
      <c r="AJ409" s="20">
        <v>0</v>
      </c>
      <c r="AK409" s="20">
        <v>0</v>
      </c>
      <c r="AL409" s="20">
        <v>0</v>
      </c>
      <c r="AM409" s="20">
        <v>0</v>
      </c>
      <c r="AN409" s="20"/>
      <c r="AO409" s="20"/>
      <c r="AP409" s="20"/>
    </row>
    <row r="410" spans="1:46" x14ac:dyDescent="0.2">
      <c r="A410" s="15"/>
      <c r="B410" s="15"/>
      <c r="C410" s="21"/>
      <c r="D410" s="21"/>
      <c r="E410" s="21"/>
      <c r="F410" s="21"/>
      <c r="G410" s="17"/>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6" x14ac:dyDescent="0.2">
      <c r="A411" s="15"/>
      <c r="B411" s="84"/>
      <c r="C411" s="35" t="s">
        <v>326</v>
      </c>
      <c r="D411" s="35" t="s">
        <v>327</v>
      </c>
      <c r="E411" s="35" t="s">
        <v>250</v>
      </c>
      <c r="F411" s="35" t="s">
        <v>328</v>
      </c>
      <c r="G411" s="76">
        <v>0</v>
      </c>
      <c r="H411" s="22">
        <v>2.0880000000000001</v>
      </c>
      <c r="I411" s="22">
        <v>0</v>
      </c>
      <c r="J411" s="22">
        <v>8.4149999999999989E-2</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c r="AN411" s="22"/>
      <c r="AO411" s="22"/>
      <c r="AP411" s="22"/>
    </row>
    <row r="412" spans="1:46" s="26" customFormat="1" x14ac:dyDescent="0.2">
      <c r="A412" s="23"/>
      <c r="B412" s="84"/>
      <c r="C412" s="35" t="s">
        <v>329</v>
      </c>
      <c r="D412" s="35" t="s">
        <v>330</v>
      </c>
      <c r="E412" s="35" t="s">
        <v>250</v>
      </c>
      <c r="F412" s="35" t="s">
        <v>331</v>
      </c>
      <c r="G412" s="77">
        <v>1</v>
      </c>
      <c r="H412" s="22">
        <v>9.152000000000001</v>
      </c>
      <c r="I412" s="22">
        <v>0</v>
      </c>
      <c r="J412" s="22">
        <v>8.4149999999999989E-2</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22"/>
      <c r="AO412" s="22"/>
      <c r="AP412" s="22"/>
      <c r="AQ412" s="1"/>
      <c r="AR412" s="1"/>
      <c r="AS412" s="1"/>
      <c r="AT412" s="1"/>
    </row>
    <row r="413" spans="1:46" x14ac:dyDescent="0.2">
      <c r="A413" s="15"/>
      <c r="B413" s="84"/>
      <c r="C413" s="35" t="s">
        <v>332</v>
      </c>
      <c r="D413" s="35" t="s">
        <v>333</v>
      </c>
      <c r="E413" s="35" t="s">
        <v>250</v>
      </c>
      <c r="F413" s="35" t="s">
        <v>334</v>
      </c>
      <c r="G413" s="77">
        <v>2</v>
      </c>
      <c r="H413" s="22">
        <v>2.1469999999999998</v>
      </c>
      <c r="I413" s="22">
        <v>0</v>
      </c>
      <c r="J413" s="22">
        <v>7.6229999999999992E-2</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c r="AN413" s="22"/>
      <c r="AO413" s="22"/>
      <c r="AP413" s="22"/>
    </row>
    <row r="414" spans="1:46" x14ac:dyDescent="0.2">
      <c r="A414" s="15"/>
      <c r="B414" s="84"/>
      <c r="C414" s="35" t="s">
        <v>335</v>
      </c>
      <c r="D414" s="35" t="s">
        <v>336</v>
      </c>
      <c r="E414" s="35" t="s">
        <v>250</v>
      </c>
      <c r="F414" s="35" t="s">
        <v>337</v>
      </c>
      <c r="G414" s="77">
        <v>3</v>
      </c>
      <c r="H414" s="22">
        <v>1.73</v>
      </c>
      <c r="I414" s="22">
        <v>0</v>
      </c>
      <c r="J414" s="22">
        <v>0</v>
      </c>
      <c r="K414" s="22">
        <v>0</v>
      </c>
      <c r="L414" s="22">
        <v>0.18387000000000001</v>
      </c>
      <c r="M414" s="22">
        <v>2.7699999999999999E-3</v>
      </c>
      <c r="N414" s="22">
        <v>4.9230000000000003E-2</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c r="AN414" s="22"/>
      <c r="AO414" s="22"/>
      <c r="AP414" s="22"/>
    </row>
    <row r="415" spans="1:46" x14ac:dyDescent="0.2">
      <c r="A415" s="15"/>
      <c r="B415" s="84"/>
      <c r="C415" s="35" t="s">
        <v>338</v>
      </c>
      <c r="D415" s="35" t="s">
        <v>339</v>
      </c>
      <c r="E415" s="35" t="s">
        <v>250</v>
      </c>
      <c r="F415" s="35" t="s">
        <v>340</v>
      </c>
      <c r="G415" s="76">
        <v>4</v>
      </c>
      <c r="H415" s="22">
        <v>7.4640000000000004</v>
      </c>
      <c r="I415" s="22">
        <v>0</v>
      </c>
      <c r="J415" s="22">
        <v>0</v>
      </c>
      <c r="K415" s="22">
        <v>0</v>
      </c>
      <c r="L415" s="22">
        <v>0.18387000000000001</v>
      </c>
      <c r="M415" s="22">
        <v>2.7699999999999999E-3</v>
      </c>
      <c r="N415" s="22">
        <v>4.9230000000000003E-2</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c r="AN415" s="22"/>
      <c r="AO415" s="22"/>
      <c r="AP415" s="22"/>
    </row>
    <row r="416" spans="1:46" x14ac:dyDescent="0.2">
      <c r="A416" s="15"/>
      <c r="B416" s="84"/>
      <c r="C416" s="35" t="s">
        <v>341</v>
      </c>
      <c r="D416" s="35" t="s">
        <v>342</v>
      </c>
      <c r="E416" s="35" t="s">
        <v>250</v>
      </c>
      <c r="F416" s="35" t="s">
        <v>343</v>
      </c>
      <c r="G416" s="77">
        <v>5</v>
      </c>
      <c r="H416" s="22">
        <v>1.7430000000000001</v>
      </c>
      <c r="I416" s="22">
        <v>0</v>
      </c>
      <c r="J416" s="22">
        <v>0</v>
      </c>
      <c r="K416" s="22">
        <v>0</v>
      </c>
      <c r="L416" s="22">
        <v>0.17447000000000001</v>
      </c>
      <c r="M416" s="22">
        <v>2.7699999999999999E-3</v>
      </c>
      <c r="N416" s="22">
        <v>3.9830000000000004E-2</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c r="AN416" s="22"/>
      <c r="AO416" s="22"/>
      <c r="AP416" s="22"/>
    </row>
    <row r="417" spans="1:42" x14ac:dyDescent="0.2">
      <c r="A417" s="15"/>
      <c r="B417" s="84"/>
      <c r="C417" s="35" t="s">
        <v>344</v>
      </c>
      <c r="D417" s="35" t="s">
        <v>345</v>
      </c>
      <c r="E417" s="35" t="s">
        <v>250</v>
      </c>
      <c r="F417" s="35" t="s">
        <v>346</v>
      </c>
      <c r="G417" s="77">
        <v>6</v>
      </c>
      <c r="H417" s="22">
        <v>1.603</v>
      </c>
      <c r="I417" s="22">
        <v>0</v>
      </c>
      <c r="J417" s="22">
        <v>0</v>
      </c>
      <c r="K417" s="22">
        <v>0</v>
      </c>
      <c r="L417" s="22">
        <v>1.387E-2</v>
      </c>
      <c r="M417" s="22">
        <v>2.7699999999999999E-3</v>
      </c>
      <c r="N417" s="22">
        <v>4.9230000000000003E-2</v>
      </c>
      <c r="O417" s="22">
        <v>0</v>
      </c>
      <c r="P417" s="22">
        <v>0</v>
      </c>
      <c r="Q417" s="22">
        <v>0</v>
      </c>
      <c r="R417" s="22">
        <v>0</v>
      </c>
      <c r="S417" s="22">
        <v>0</v>
      </c>
      <c r="T417" s="22">
        <v>0</v>
      </c>
      <c r="U417" s="22">
        <v>0</v>
      </c>
      <c r="V417" s="22">
        <v>0</v>
      </c>
      <c r="W417" s="22">
        <v>0</v>
      </c>
      <c r="X417" s="22">
        <v>7</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c r="AN417" s="22"/>
      <c r="AO417" s="22"/>
      <c r="AP417" s="22"/>
    </row>
    <row r="418" spans="1:42" x14ac:dyDescent="0.2">
      <c r="A418" s="15"/>
      <c r="B418" s="84"/>
      <c r="C418" s="35" t="s">
        <v>347</v>
      </c>
      <c r="D418" s="35" t="s">
        <v>348</v>
      </c>
      <c r="E418" s="35" t="s">
        <v>250</v>
      </c>
      <c r="F418" s="35" t="s">
        <v>349</v>
      </c>
      <c r="G418" s="77">
        <v>7</v>
      </c>
      <c r="H418" s="22">
        <v>6.7679999999999998</v>
      </c>
      <c r="I418" s="22">
        <v>0</v>
      </c>
      <c r="J418" s="22">
        <v>0</v>
      </c>
      <c r="K418" s="22">
        <v>0</v>
      </c>
      <c r="L418" s="22">
        <v>1.387E-2</v>
      </c>
      <c r="M418" s="22">
        <v>2.7699999999999999E-3</v>
      </c>
      <c r="N418" s="22">
        <v>4.9230000000000003E-2</v>
      </c>
      <c r="O418" s="22">
        <v>0</v>
      </c>
      <c r="P418" s="22">
        <v>0</v>
      </c>
      <c r="Q418" s="22">
        <v>0</v>
      </c>
      <c r="R418" s="22">
        <v>0</v>
      </c>
      <c r="S418" s="22">
        <v>0</v>
      </c>
      <c r="T418" s="22">
        <v>0</v>
      </c>
      <c r="U418" s="22">
        <v>0</v>
      </c>
      <c r="V418" s="22">
        <v>0</v>
      </c>
      <c r="W418" s="22">
        <v>0</v>
      </c>
      <c r="X418" s="22">
        <v>7</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c r="AN418" s="22"/>
      <c r="AO418" s="22"/>
      <c r="AP418" s="22"/>
    </row>
    <row r="419" spans="1:42" x14ac:dyDescent="0.2">
      <c r="A419" s="15"/>
      <c r="B419" s="84"/>
      <c r="C419" s="35" t="s">
        <v>350</v>
      </c>
      <c r="D419" s="35" t="s">
        <v>351</v>
      </c>
      <c r="E419" s="35" t="s">
        <v>250</v>
      </c>
      <c r="F419" s="35" t="s">
        <v>352</v>
      </c>
      <c r="G419" s="76">
        <v>8</v>
      </c>
      <c r="H419" s="22">
        <v>1.5610000000000002</v>
      </c>
      <c r="I419" s="22">
        <v>0</v>
      </c>
      <c r="J419" s="22">
        <v>0</v>
      </c>
      <c r="K419" s="22">
        <v>0</v>
      </c>
      <c r="L419" s="22">
        <v>4.47E-3</v>
      </c>
      <c r="M419" s="22">
        <v>2.7699999999999999E-3</v>
      </c>
      <c r="N419" s="22">
        <v>3.9830000000000004E-2</v>
      </c>
      <c r="O419" s="22">
        <v>0</v>
      </c>
      <c r="P419" s="22">
        <v>0</v>
      </c>
      <c r="Q419" s="22">
        <v>0</v>
      </c>
      <c r="R419" s="22">
        <v>0</v>
      </c>
      <c r="S419" s="22">
        <v>0</v>
      </c>
      <c r="T419" s="22">
        <v>0</v>
      </c>
      <c r="U419" s="22">
        <v>0</v>
      </c>
      <c r="V419" s="22">
        <v>0</v>
      </c>
      <c r="W419" s="22">
        <v>0</v>
      </c>
      <c r="X419" s="22">
        <v>7</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c r="AN419" s="22"/>
      <c r="AO419" s="22"/>
      <c r="AP419" s="22"/>
    </row>
    <row r="420" spans="1:42" x14ac:dyDescent="0.2">
      <c r="A420" s="15"/>
      <c r="B420" s="84"/>
      <c r="C420" s="35" t="s">
        <v>353</v>
      </c>
      <c r="D420" s="35" t="s">
        <v>354</v>
      </c>
      <c r="E420" s="35" t="s">
        <v>250</v>
      </c>
      <c r="F420" s="35" t="s">
        <v>355</v>
      </c>
      <c r="G420" s="77">
        <v>9</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c r="AN420" s="22"/>
      <c r="AO420" s="22"/>
      <c r="AP420" s="22"/>
    </row>
    <row r="421" spans="1:42" x14ac:dyDescent="0.2">
      <c r="A421" s="15"/>
      <c r="B421" s="84"/>
      <c r="C421" s="35" t="s">
        <v>356</v>
      </c>
      <c r="D421" s="35" t="s">
        <v>357</v>
      </c>
      <c r="E421" s="35" t="s">
        <v>250</v>
      </c>
      <c r="F421" s="35" t="s">
        <v>358</v>
      </c>
      <c r="G421" s="77">
        <v>10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c r="AN421" s="22"/>
      <c r="AO421" s="22"/>
      <c r="AP421" s="22"/>
    </row>
    <row r="422" spans="1:42" x14ac:dyDescent="0.2">
      <c r="A422" s="15"/>
      <c r="B422" s="84"/>
      <c r="C422" s="35" t="s">
        <v>359</v>
      </c>
      <c r="D422" s="35" t="s">
        <v>360</v>
      </c>
      <c r="E422" s="35" t="s">
        <v>250</v>
      </c>
      <c r="F422" s="35" t="s">
        <v>361</v>
      </c>
      <c r="G422" s="77">
        <v>11</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c r="AO422" s="22"/>
      <c r="AP422" s="22"/>
    </row>
    <row r="423" spans="1:42" x14ac:dyDescent="0.2">
      <c r="A423" s="15"/>
      <c r="B423" s="84"/>
      <c r="C423" s="35" t="s">
        <v>362</v>
      </c>
      <c r="D423" s="35" t="s">
        <v>363</v>
      </c>
      <c r="E423" s="35" t="s">
        <v>250</v>
      </c>
      <c r="F423" s="35" t="s">
        <v>364</v>
      </c>
      <c r="G423" s="76">
        <v>12</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c r="AN423" s="22"/>
      <c r="AO423" s="22"/>
      <c r="AP423" s="22"/>
    </row>
    <row r="424" spans="1:42" x14ac:dyDescent="0.2">
      <c r="A424" s="15"/>
      <c r="B424" s="84"/>
      <c r="C424" s="35" t="s">
        <v>365</v>
      </c>
      <c r="D424" s="35" t="s">
        <v>366</v>
      </c>
      <c r="E424" s="35" t="s">
        <v>250</v>
      </c>
      <c r="F424" s="35" t="s">
        <v>367</v>
      </c>
      <c r="G424" s="77">
        <v>13</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c r="AO424" s="22"/>
      <c r="AP424" s="22"/>
    </row>
    <row r="425" spans="1:42" x14ac:dyDescent="0.2">
      <c r="A425" s="15"/>
      <c r="B425" s="84"/>
      <c r="C425" s="35" t="s">
        <v>368</v>
      </c>
      <c r="D425" s="35" t="s">
        <v>369</v>
      </c>
      <c r="E425" s="35" t="s">
        <v>250</v>
      </c>
      <c r="F425" s="35" t="s">
        <v>370</v>
      </c>
      <c r="G425" s="77">
        <v>14</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c r="AO425" s="22"/>
      <c r="AP425" s="22"/>
    </row>
    <row r="426" spans="1:42" x14ac:dyDescent="0.2">
      <c r="A426" s="15"/>
      <c r="B426" s="84"/>
      <c r="C426" s="35">
        <v>0</v>
      </c>
      <c r="D426" s="35">
        <v>0</v>
      </c>
      <c r="E426" s="35">
        <v>0</v>
      </c>
      <c r="F426" s="35">
        <v>0</v>
      </c>
      <c r="G426" s="77">
        <v>15</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c r="AN426" s="22"/>
      <c r="AO426" s="22"/>
      <c r="AP426" s="22"/>
    </row>
    <row r="427" spans="1:42" x14ac:dyDescent="0.2">
      <c r="A427" s="15"/>
      <c r="B427" s="84"/>
      <c r="C427" s="35" t="s">
        <v>371</v>
      </c>
      <c r="D427" s="35" t="s">
        <v>372</v>
      </c>
      <c r="E427" s="35" t="s">
        <v>262</v>
      </c>
      <c r="F427" s="35" t="s">
        <v>373</v>
      </c>
      <c r="G427" s="76">
        <v>16</v>
      </c>
      <c r="H427" s="22">
        <v>3.5150000000000001</v>
      </c>
      <c r="I427" s="22">
        <v>0</v>
      </c>
      <c r="J427" s="22">
        <v>0.10103999999999999</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c r="AN427" s="22"/>
      <c r="AO427" s="22"/>
      <c r="AP427" s="22"/>
    </row>
    <row r="428" spans="1:42" x14ac:dyDescent="0.2">
      <c r="A428" s="15"/>
      <c r="B428" s="84"/>
      <c r="C428" s="35" t="s">
        <v>374</v>
      </c>
      <c r="D428" s="35" t="s">
        <v>375</v>
      </c>
      <c r="E428" s="35" t="s">
        <v>262</v>
      </c>
      <c r="F428" s="35" t="s">
        <v>376</v>
      </c>
      <c r="G428" s="77">
        <v>17</v>
      </c>
      <c r="H428" s="22">
        <v>15.706</v>
      </c>
      <c r="I428" s="22">
        <v>0</v>
      </c>
      <c r="J428" s="22">
        <v>0.10103999999999999</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c r="AN428" s="22"/>
      <c r="AO428" s="22"/>
      <c r="AP428" s="22"/>
    </row>
    <row r="429" spans="1:42" x14ac:dyDescent="0.2">
      <c r="A429" s="15"/>
      <c r="B429" s="84"/>
      <c r="C429" s="35" t="s">
        <v>377</v>
      </c>
      <c r="D429" s="35" t="s">
        <v>378</v>
      </c>
      <c r="E429" s="35" t="s">
        <v>262</v>
      </c>
      <c r="F429" s="35" t="s">
        <v>379</v>
      </c>
      <c r="G429" s="77">
        <v>18</v>
      </c>
      <c r="H429" s="22">
        <v>3.6909999999999998</v>
      </c>
      <c r="I429" s="22">
        <v>0</v>
      </c>
      <c r="J429" s="22">
        <v>9.015999999999999E-2</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c r="AN429" s="22"/>
      <c r="AO429" s="22"/>
      <c r="AP429" s="22"/>
    </row>
    <row r="430" spans="1:42" x14ac:dyDescent="0.2">
      <c r="A430" s="15"/>
      <c r="B430" s="84"/>
      <c r="C430" s="35" t="s">
        <v>380</v>
      </c>
      <c r="D430" s="35" t="s">
        <v>381</v>
      </c>
      <c r="E430" s="35" t="s">
        <v>262</v>
      </c>
      <c r="F430" s="35" t="s">
        <v>382</v>
      </c>
      <c r="G430" s="77">
        <v>19</v>
      </c>
      <c r="H430" s="22">
        <v>3.3289999999999997</v>
      </c>
      <c r="I430" s="22">
        <v>0</v>
      </c>
      <c r="J430" s="22">
        <v>0</v>
      </c>
      <c r="K430" s="22">
        <v>0</v>
      </c>
      <c r="L430" s="22">
        <v>0.25594</v>
      </c>
      <c r="M430" s="22">
        <v>1.47E-2</v>
      </c>
      <c r="N430" s="22">
        <v>6.9709999999999994E-2</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c r="AN430" s="22"/>
      <c r="AO430" s="22"/>
      <c r="AP430" s="22"/>
    </row>
    <row r="431" spans="1:42" x14ac:dyDescent="0.2">
      <c r="A431" s="15"/>
      <c r="B431" s="84"/>
      <c r="C431" s="35" t="s">
        <v>383</v>
      </c>
      <c r="D431" s="35" t="s">
        <v>384</v>
      </c>
      <c r="E431" s="35" t="s">
        <v>262</v>
      </c>
      <c r="F431" s="35" t="s">
        <v>385</v>
      </c>
      <c r="G431" s="76">
        <v>20</v>
      </c>
      <c r="H431" s="22">
        <v>14.49</v>
      </c>
      <c r="I431" s="22">
        <v>0</v>
      </c>
      <c r="J431" s="22">
        <v>0</v>
      </c>
      <c r="K431" s="22">
        <v>0</v>
      </c>
      <c r="L431" s="22">
        <v>0.25594</v>
      </c>
      <c r="M431" s="22">
        <v>1.47E-2</v>
      </c>
      <c r="N431" s="22">
        <v>6.9709999999999994E-2</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c r="AN431" s="22"/>
      <c r="AO431" s="22"/>
      <c r="AP431" s="22"/>
    </row>
    <row r="432" spans="1:42" x14ac:dyDescent="0.2">
      <c r="A432" s="15"/>
      <c r="B432" s="84"/>
      <c r="C432" s="35" t="s">
        <v>386</v>
      </c>
      <c r="D432" s="35" t="s">
        <v>387</v>
      </c>
      <c r="E432" s="35" t="s">
        <v>262</v>
      </c>
      <c r="F432" s="35" t="s">
        <v>388</v>
      </c>
      <c r="G432" s="77">
        <v>21</v>
      </c>
      <c r="H432" s="22">
        <v>3.4339999999999997</v>
      </c>
      <c r="I432" s="22">
        <v>0</v>
      </c>
      <c r="J432" s="22">
        <v>0</v>
      </c>
      <c r="K432" s="22">
        <v>0</v>
      </c>
      <c r="L432" s="22">
        <v>0.24383999999999997</v>
      </c>
      <c r="M432" s="22">
        <v>1.47E-2</v>
      </c>
      <c r="N432" s="22">
        <v>5.7610000000000001E-2</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c r="AN432" s="22"/>
      <c r="AO432" s="22"/>
      <c r="AP432" s="22"/>
    </row>
    <row r="433" spans="1:42" x14ac:dyDescent="0.2">
      <c r="A433" s="15"/>
      <c r="B433" s="84"/>
      <c r="C433" s="35" t="s">
        <v>389</v>
      </c>
      <c r="D433" s="35" t="s">
        <v>390</v>
      </c>
      <c r="E433" s="35" t="s">
        <v>262</v>
      </c>
      <c r="F433" s="35" t="s">
        <v>391</v>
      </c>
      <c r="G433" s="77">
        <v>22</v>
      </c>
      <c r="H433" s="22">
        <v>2.6869999999999998</v>
      </c>
      <c r="I433" s="22">
        <v>0</v>
      </c>
      <c r="J433" s="22">
        <v>0</v>
      </c>
      <c r="K433" s="22">
        <v>0</v>
      </c>
      <c r="L433" s="22">
        <v>1.5939999999999999E-2</v>
      </c>
      <c r="M433" s="22">
        <v>1.47E-2</v>
      </c>
      <c r="N433" s="22">
        <v>7.4959999999999999E-2</v>
      </c>
      <c r="O433" s="22">
        <v>0</v>
      </c>
      <c r="P433" s="22">
        <v>0</v>
      </c>
      <c r="Q433" s="22">
        <v>0</v>
      </c>
      <c r="R433" s="22">
        <v>0</v>
      </c>
      <c r="S433" s="22">
        <v>0</v>
      </c>
      <c r="T433" s="22">
        <v>0</v>
      </c>
      <c r="U433" s="22">
        <v>0</v>
      </c>
      <c r="V433" s="22">
        <v>0</v>
      </c>
      <c r="W433" s="22">
        <v>0</v>
      </c>
      <c r="X433" s="22">
        <v>7</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c r="AN433" s="22"/>
      <c r="AO433" s="22"/>
      <c r="AP433" s="22"/>
    </row>
    <row r="434" spans="1:42" x14ac:dyDescent="0.2">
      <c r="A434" s="15"/>
      <c r="B434" s="84"/>
      <c r="C434" s="35" t="s">
        <v>392</v>
      </c>
      <c r="D434" s="35" t="s">
        <v>393</v>
      </c>
      <c r="E434" s="35" t="s">
        <v>262</v>
      </c>
      <c r="F434" s="35" t="s">
        <v>394</v>
      </c>
      <c r="G434" s="77">
        <v>23</v>
      </c>
      <c r="H434" s="22">
        <v>11.555</v>
      </c>
      <c r="I434" s="22">
        <v>0</v>
      </c>
      <c r="J434" s="22">
        <v>0</v>
      </c>
      <c r="K434" s="22">
        <v>0</v>
      </c>
      <c r="L434" s="22">
        <v>1.5939999999999999E-2</v>
      </c>
      <c r="M434" s="22">
        <v>1.47E-2</v>
      </c>
      <c r="N434" s="22">
        <v>7.4959999999999999E-2</v>
      </c>
      <c r="O434" s="22">
        <v>0</v>
      </c>
      <c r="P434" s="22">
        <v>0</v>
      </c>
      <c r="Q434" s="22">
        <v>0</v>
      </c>
      <c r="R434" s="22">
        <v>0</v>
      </c>
      <c r="S434" s="22">
        <v>0</v>
      </c>
      <c r="T434" s="22">
        <v>0</v>
      </c>
      <c r="U434" s="22">
        <v>0</v>
      </c>
      <c r="V434" s="22">
        <v>0</v>
      </c>
      <c r="W434" s="22">
        <v>0</v>
      </c>
      <c r="X434" s="22">
        <v>7</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c r="AN434" s="22"/>
      <c r="AO434" s="22"/>
      <c r="AP434" s="22"/>
    </row>
    <row r="435" spans="1:42" x14ac:dyDescent="0.2">
      <c r="A435" s="15"/>
      <c r="B435" s="84"/>
      <c r="C435" s="35" t="s">
        <v>395</v>
      </c>
      <c r="D435" s="35" t="s">
        <v>396</v>
      </c>
      <c r="E435" s="35" t="s">
        <v>262</v>
      </c>
      <c r="F435" s="35" t="s">
        <v>397</v>
      </c>
      <c r="G435" s="76">
        <v>24</v>
      </c>
      <c r="H435" s="22">
        <v>2.6589999999999998</v>
      </c>
      <c r="I435" s="22">
        <v>0</v>
      </c>
      <c r="J435" s="22">
        <v>0</v>
      </c>
      <c r="K435" s="22">
        <v>0</v>
      </c>
      <c r="L435" s="22">
        <v>3.8399999999999997E-3</v>
      </c>
      <c r="M435" s="22">
        <v>1.47E-2</v>
      </c>
      <c r="N435" s="22">
        <v>6.2859999999999999E-2</v>
      </c>
      <c r="O435" s="22">
        <v>0</v>
      </c>
      <c r="P435" s="22">
        <v>0</v>
      </c>
      <c r="Q435" s="22">
        <v>0</v>
      </c>
      <c r="R435" s="22">
        <v>0</v>
      </c>
      <c r="S435" s="22">
        <v>0</v>
      </c>
      <c r="T435" s="22">
        <v>0</v>
      </c>
      <c r="U435" s="22">
        <v>0</v>
      </c>
      <c r="V435" s="22">
        <v>0</v>
      </c>
      <c r="W435" s="22">
        <v>0</v>
      </c>
      <c r="X435" s="22">
        <v>7</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c r="AN435" s="22"/>
      <c r="AO435" s="22"/>
      <c r="AP435" s="22"/>
    </row>
    <row r="436" spans="1:42" x14ac:dyDescent="0.2">
      <c r="A436" s="15"/>
      <c r="B436" s="84"/>
      <c r="C436" s="35" t="s">
        <v>398</v>
      </c>
      <c r="D436" s="35" t="s">
        <v>399</v>
      </c>
      <c r="E436" s="35" t="s">
        <v>262</v>
      </c>
      <c r="F436" s="35" t="s">
        <v>400</v>
      </c>
      <c r="G436" s="77">
        <v>25</v>
      </c>
      <c r="H436" s="22">
        <v>2.6869999999999998</v>
      </c>
      <c r="I436" s="22">
        <v>0</v>
      </c>
      <c r="J436" s="22">
        <v>4.9300000000000004E-2</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c r="AN436" s="22"/>
      <c r="AO436" s="22"/>
      <c r="AP436" s="22"/>
    </row>
    <row r="437" spans="1:42" x14ac:dyDescent="0.2">
      <c r="A437" s="15"/>
      <c r="B437" s="84"/>
      <c r="C437" s="35" t="s">
        <v>401</v>
      </c>
      <c r="D437" s="35" t="s">
        <v>402</v>
      </c>
      <c r="E437" s="35" t="s">
        <v>262</v>
      </c>
      <c r="F437" s="35" t="s">
        <v>403</v>
      </c>
      <c r="G437" s="77">
        <v>26</v>
      </c>
      <c r="H437" s="22">
        <v>11.555</v>
      </c>
      <c r="I437" s="22">
        <v>0</v>
      </c>
      <c r="J437" s="22">
        <v>4.9300000000000004E-2</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c r="AN437" s="22"/>
      <c r="AO437" s="22"/>
      <c r="AP437" s="22"/>
    </row>
    <row r="438" spans="1:42" x14ac:dyDescent="0.2">
      <c r="A438" s="15"/>
      <c r="B438" s="84"/>
      <c r="C438" s="35" t="s">
        <v>404</v>
      </c>
      <c r="D438" s="35" t="s">
        <v>405</v>
      </c>
      <c r="E438" s="35" t="s">
        <v>262</v>
      </c>
      <c r="F438" s="35" t="s">
        <v>406</v>
      </c>
      <c r="G438" s="77">
        <v>27</v>
      </c>
      <c r="H438" s="22">
        <v>2.6589999999999998</v>
      </c>
      <c r="I438" s="22">
        <v>0</v>
      </c>
      <c r="J438" s="22">
        <v>3.8420000000000003E-2</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c r="AN438" s="22"/>
      <c r="AO438" s="22"/>
      <c r="AP438" s="22"/>
    </row>
    <row r="439" spans="1:42" x14ac:dyDescent="0.2">
      <c r="A439" s="15"/>
      <c r="B439" s="84"/>
      <c r="C439" s="35" t="s">
        <v>407</v>
      </c>
      <c r="D439" s="35" t="s">
        <v>408</v>
      </c>
      <c r="E439" s="35" t="s">
        <v>262</v>
      </c>
      <c r="F439" s="35" t="s">
        <v>409</v>
      </c>
      <c r="G439" s="76">
        <v>28</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c r="AN439" s="22"/>
      <c r="AO439" s="22"/>
      <c r="AP439" s="22"/>
    </row>
    <row r="440" spans="1:42" x14ac:dyDescent="0.2">
      <c r="A440" s="15"/>
      <c r="B440" s="84"/>
      <c r="C440" s="35" t="s">
        <v>410</v>
      </c>
      <c r="D440" s="35" t="s">
        <v>411</v>
      </c>
      <c r="E440" s="35" t="s">
        <v>262</v>
      </c>
      <c r="F440" s="35" t="s">
        <v>412</v>
      </c>
      <c r="G440" s="77">
        <v>29</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c r="AN440" s="22"/>
      <c r="AO440" s="22"/>
      <c r="AP440" s="22"/>
    </row>
    <row r="441" spans="1:42" x14ac:dyDescent="0.2">
      <c r="A441" s="15"/>
      <c r="B441" s="84"/>
      <c r="C441" s="35" t="s">
        <v>413</v>
      </c>
      <c r="D441" s="35" t="s">
        <v>414</v>
      </c>
      <c r="E441" s="35" t="s">
        <v>262</v>
      </c>
      <c r="F441" s="35" t="s">
        <v>415</v>
      </c>
      <c r="G441" s="77">
        <v>30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c r="AN441" s="22"/>
      <c r="AO441" s="22"/>
      <c r="AP441" s="22"/>
    </row>
    <row r="442" spans="1:42" x14ac:dyDescent="0.2">
      <c r="A442" s="15"/>
      <c r="B442" s="84"/>
      <c r="C442" s="35" t="s">
        <v>416</v>
      </c>
      <c r="D442" s="35" t="s">
        <v>417</v>
      </c>
      <c r="E442" s="35" t="s">
        <v>262</v>
      </c>
      <c r="F442" s="35" t="s">
        <v>418</v>
      </c>
      <c r="G442" s="77">
        <v>31</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c r="AN442" s="22"/>
      <c r="AO442" s="22"/>
      <c r="AP442" s="22"/>
    </row>
    <row r="443" spans="1:42" x14ac:dyDescent="0.2">
      <c r="A443" s="15"/>
      <c r="B443" s="84"/>
      <c r="C443" s="35" t="s">
        <v>419</v>
      </c>
      <c r="D443" s="35" t="s">
        <v>420</v>
      </c>
      <c r="E443" s="35" t="s">
        <v>262</v>
      </c>
      <c r="F443" s="35" t="s">
        <v>421</v>
      </c>
      <c r="G443" s="76">
        <v>32</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c r="AN443" s="22"/>
      <c r="AO443" s="22"/>
      <c r="AP443" s="22"/>
    </row>
    <row r="444" spans="1:42" x14ac:dyDescent="0.2">
      <c r="A444" s="15"/>
      <c r="B444" s="84"/>
      <c r="C444" s="35" t="s">
        <v>422</v>
      </c>
      <c r="D444" s="35" t="s">
        <v>423</v>
      </c>
      <c r="E444" s="35" t="s">
        <v>262</v>
      </c>
      <c r="F444" s="35" t="s">
        <v>424</v>
      </c>
      <c r="G444" s="77">
        <v>33</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c r="AN444" s="22"/>
      <c r="AO444" s="22"/>
      <c r="AP444" s="22"/>
    </row>
    <row r="445" spans="1:42" x14ac:dyDescent="0.2">
      <c r="A445" s="15"/>
      <c r="B445" s="84"/>
      <c r="C445" s="35">
        <v>0</v>
      </c>
      <c r="D445" s="35">
        <v>0</v>
      </c>
      <c r="E445" s="35">
        <v>0</v>
      </c>
      <c r="F445" s="35">
        <v>0</v>
      </c>
      <c r="G445" s="77">
        <v>34</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c r="AN445" s="22"/>
      <c r="AO445" s="22"/>
      <c r="AP445" s="22"/>
    </row>
    <row r="446" spans="1:42" x14ac:dyDescent="0.2">
      <c r="A446" s="15"/>
      <c r="B446" s="84"/>
      <c r="C446" s="35" t="s">
        <v>425</v>
      </c>
      <c r="D446" s="35" t="s">
        <v>426</v>
      </c>
      <c r="E446" s="35" t="s">
        <v>276</v>
      </c>
      <c r="F446" s="35" t="s">
        <v>427</v>
      </c>
      <c r="G446" s="77">
        <v>35</v>
      </c>
      <c r="H446" s="22">
        <v>0</v>
      </c>
      <c r="I446" s="22">
        <v>0</v>
      </c>
      <c r="J446" s="22">
        <v>2.512E-2</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c r="AN446" s="22"/>
      <c r="AO446" s="22"/>
      <c r="AP446" s="22"/>
    </row>
    <row r="447" spans="1:42" x14ac:dyDescent="0.2">
      <c r="A447" s="15"/>
      <c r="B447" s="84"/>
      <c r="C447" s="35" t="s">
        <v>428</v>
      </c>
      <c r="D447" s="35" t="s">
        <v>429</v>
      </c>
      <c r="E447" s="35" t="s">
        <v>276</v>
      </c>
      <c r="F447" s="35" t="s">
        <v>430</v>
      </c>
      <c r="G447" s="76">
        <v>36</v>
      </c>
      <c r="H447" s="22">
        <v>0</v>
      </c>
      <c r="I447" s="22">
        <v>0</v>
      </c>
      <c r="J447" s="22">
        <v>2.512E-2</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c r="AN447" s="22"/>
      <c r="AO447" s="22"/>
      <c r="AP447" s="22"/>
    </row>
    <row r="448" spans="1:42" x14ac:dyDescent="0.2">
      <c r="A448" s="15"/>
      <c r="B448" s="84"/>
      <c r="C448" s="35" t="s">
        <v>431</v>
      </c>
      <c r="D448" s="35" t="s">
        <v>432</v>
      </c>
      <c r="E448" s="35" t="s">
        <v>276</v>
      </c>
      <c r="F448" s="35" t="s">
        <v>433</v>
      </c>
      <c r="G448" s="77">
        <v>37</v>
      </c>
      <c r="H448" s="22">
        <v>0</v>
      </c>
      <c r="I448" s="22">
        <v>0</v>
      </c>
      <c r="J448" s="22">
        <v>2.512E-2</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c r="AN448" s="22"/>
      <c r="AO448" s="22"/>
      <c r="AP448" s="22"/>
    </row>
    <row r="449" spans="1:42" x14ac:dyDescent="0.2">
      <c r="A449" s="15"/>
      <c r="B449" s="84"/>
      <c r="C449" s="35" t="s">
        <v>434</v>
      </c>
      <c r="D449" s="35" t="s">
        <v>435</v>
      </c>
      <c r="E449" s="35" t="s">
        <v>276</v>
      </c>
      <c r="F449" s="35" t="s">
        <v>436</v>
      </c>
      <c r="G449" s="77">
        <v>38</v>
      </c>
      <c r="H449" s="22">
        <v>0</v>
      </c>
      <c r="I449" s="22">
        <v>0</v>
      </c>
      <c r="J449" s="22">
        <v>2.512E-2</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c r="AN449" s="22"/>
      <c r="AO449" s="22"/>
      <c r="AP449" s="22"/>
    </row>
    <row r="450" spans="1:42" x14ac:dyDescent="0.2">
      <c r="A450" s="15"/>
      <c r="B450" s="84"/>
      <c r="C450" s="35" t="s">
        <v>437</v>
      </c>
      <c r="D450" s="35" t="s">
        <v>438</v>
      </c>
      <c r="E450" s="35" t="s">
        <v>276</v>
      </c>
      <c r="F450" s="35" t="s">
        <v>439</v>
      </c>
      <c r="G450" s="77">
        <v>39</v>
      </c>
      <c r="H450" s="22">
        <v>0</v>
      </c>
      <c r="I450" s="22">
        <v>0</v>
      </c>
      <c r="J450" s="22">
        <v>2.512E-2</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c r="AN450" s="22"/>
      <c r="AO450" s="22"/>
      <c r="AP450" s="22"/>
    </row>
    <row r="451" spans="1:42" x14ac:dyDescent="0.2">
      <c r="A451" s="15"/>
      <c r="B451" s="84"/>
      <c r="C451" s="35" t="s">
        <v>440</v>
      </c>
      <c r="D451" s="35" t="s">
        <v>441</v>
      </c>
      <c r="E451" s="35" t="s">
        <v>276</v>
      </c>
      <c r="F451" s="35" t="s">
        <v>442</v>
      </c>
      <c r="G451" s="76">
        <v>40</v>
      </c>
      <c r="H451" s="22">
        <v>0</v>
      </c>
      <c r="I451" s="22">
        <v>0</v>
      </c>
      <c r="J451" s="22">
        <v>2.512E-2</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c r="AN451" s="22"/>
      <c r="AO451" s="22"/>
      <c r="AP451" s="22"/>
    </row>
    <row r="452" spans="1:42" x14ac:dyDescent="0.2">
      <c r="A452" s="15"/>
      <c r="B452" s="84"/>
      <c r="C452" s="35" t="s">
        <v>443</v>
      </c>
      <c r="D452" s="35" t="s">
        <v>444</v>
      </c>
      <c r="E452" s="35" t="s">
        <v>281</v>
      </c>
      <c r="F452" s="35" t="s">
        <v>445</v>
      </c>
      <c r="G452" s="77">
        <v>41</v>
      </c>
      <c r="H452" s="22">
        <v>0</v>
      </c>
      <c r="I452" s="22">
        <v>0</v>
      </c>
      <c r="J452" s="22">
        <v>0.18675</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c r="AN452" s="22"/>
      <c r="AO452" s="22"/>
      <c r="AP452" s="22"/>
    </row>
    <row r="453" spans="1:42" x14ac:dyDescent="0.2">
      <c r="A453" s="15"/>
      <c r="B453" s="84"/>
      <c r="C453" s="35" t="s">
        <v>446</v>
      </c>
      <c r="D453" s="35" t="s">
        <v>447</v>
      </c>
      <c r="E453" s="35" t="s">
        <v>281</v>
      </c>
      <c r="F453" s="35" t="s">
        <v>448</v>
      </c>
      <c r="G453" s="77">
        <v>42</v>
      </c>
      <c r="H453" s="22">
        <v>0</v>
      </c>
      <c r="I453" s="22">
        <v>0</v>
      </c>
      <c r="J453" s="22">
        <v>0.21003000000000002</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c r="AN453" s="22"/>
      <c r="AO453" s="22"/>
      <c r="AP453" s="22"/>
    </row>
    <row r="454" spans="1:42" x14ac:dyDescent="0.2">
      <c r="A454" s="15"/>
      <c r="B454" s="84"/>
      <c r="C454" s="35" t="s">
        <v>449</v>
      </c>
      <c r="D454" s="35" t="s">
        <v>450</v>
      </c>
      <c r="E454" s="35" t="s">
        <v>281</v>
      </c>
      <c r="F454" s="35" t="s">
        <v>451</v>
      </c>
      <c r="G454" s="77">
        <v>43</v>
      </c>
      <c r="H454" s="22">
        <v>0</v>
      </c>
      <c r="I454" s="22">
        <v>0</v>
      </c>
      <c r="J454" s="22">
        <v>1.6980000000000002E-2</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c r="AO454" s="22"/>
      <c r="AP454" s="22"/>
    </row>
    <row r="455" spans="1:42" x14ac:dyDescent="0.2">
      <c r="A455" s="15"/>
      <c r="B455" s="84"/>
      <c r="C455" s="35">
        <v>0</v>
      </c>
      <c r="D455" s="35">
        <v>0</v>
      </c>
      <c r="E455" s="35">
        <v>0</v>
      </c>
      <c r="F455" s="35">
        <v>0</v>
      </c>
      <c r="G455" s="76">
        <v>44</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c r="AN455" s="22"/>
      <c r="AO455" s="22"/>
      <c r="AP455" s="22"/>
    </row>
    <row r="456" spans="1:42" x14ac:dyDescent="0.2">
      <c r="A456" s="15"/>
      <c r="B456" s="84"/>
      <c r="C456" s="35" t="s">
        <v>452</v>
      </c>
      <c r="D456" s="35" t="s">
        <v>453</v>
      </c>
      <c r="E456" s="35" t="s">
        <v>284</v>
      </c>
      <c r="F456" s="35" t="s">
        <v>454</v>
      </c>
      <c r="G456" s="77">
        <v>45</v>
      </c>
      <c r="H456" s="22">
        <v>53.344000000000001</v>
      </c>
      <c r="I456" s="22">
        <v>0</v>
      </c>
      <c r="J456" s="22">
        <v>0</v>
      </c>
      <c r="K456" s="22">
        <v>0</v>
      </c>
      <c r="L456" s="22">
        <v>0.26484999999999997</v>
      </c>
      <c r="M456" s="22">
        <v>4.4850000000000001E-2</v>
      </c>
      <c r="N456" s="22">
        <v>5.2470000000000003E-2</v>
      </c>
      <c r="O456" s="22">
        <v>0</v>
      </c>
      <c r="P456" s="22">
        <v>0</v>
      </c>
      <c r="Q456" s="22">
        <v>0</v>
      </c>
      <c r="R456" s="22">
        <v>0</v>
      </c>
      <c r="S456" s="22">
        <v>0</v>
      </c>
      <c r="T456" s="22">
        <v>13.52</v>
      </c>
      <c r="U456" s="22">
        <v>5.6319999999999997</v>
      </c>
      <c r="V456" s="22">
        <v>0</v>
      </c>
      <c r="W456" s="22">
        <v>0</v>
      </c>
      <c r="X456" s="22">
        <v>15.022</v>
      </c>
      <c r="Y456" s="22">
        <v>6.258</v>
      </c>
      <c r="Z456" s="22">
        <v>0</v>
      </c>
      <c r="AA456" s="22">
        <v>0</v>
      </c>
      <c r="AB456" s="22">
        <v>0</v>
      </c>
      <c r="AC456" s="22">
        <v>0</v>
      </c>
      <c r="AD456" s="22">
        <v>0</v>
      </c>
      <c r="AE456" s="22">
        <v>0</v>
      </c>
      <c r="AF456" s="22">
        <v>0</v>
      </c>
      <c r="AG456" s="22">
        <v>0</v>
      </c>
      <c r="AH456" s="22">
        <v>0</v>
      </c>
      <c r="AI456" s="22">
        <v>0</v>
      </c>
      <c r="AJ456" s="22">
        <v>0</v>
      </c>
      <c r="AK456" s="22">
        <v>0</v>
      </c>
      <c r="AL456" s="22">
        <v>0</v>
      </c>
      <c r="AM456" s="22">
        <v>0</v>
      </c>
      <c r="AN456" s="22"/>
      <c r="AO456" s="22"/>
      <c r="AP456" s="22"/>
    </row>
    <row r="457" spans="1:42" x14ac:dyDescent="0.2">
      <c r="A457" s="15"/>
      <c r="B457" s="84"/>
      <c r="C457" s="35" t="s">
        <v>455</v>
      </c>
      <c r="D457" s="35" t="s">
        <v>456</v>
      </c>
      <c r="E457" s="35" t="s">
        <v>284</v>
      </c>
      <c r="F457" s="35" t="s">
        <v>457</v>
      </c>
      <c r="G457" s="77">
        <v>46</v>
      </c>
      <c r="H457" s="22">
        <v>244.32199999999997</v>
      </c>
      <c r="I457" s="22">
        <v>0</v>
      </c>
      <c r="J457" s="22">
        <v>0</v>
      </c>
      <c r="K457" s="22">
        <v>0</v>
      </c>
      <c r="L457" s="22">
        <v>0.26484999999999997</v>
      </c>
      <c r="M457" s="22">
        <v>4.4850000000000001E-2</v>
      </c>
      <c r="N457" s="22">
        <v>5.2470000000000003E-2</v>
      </c>
      <c r="O457" s="22">
        <v>0</v>
      </c>
      <c r="P457" s="22">
        <v>0</v>
      </c>
      <c r="Q457" s="22">
        <v>0</v>
      </c>
      <c r="R457" s="22">
        <v>0</v>
      </c>
      <c r="S457" s="22">
        <v>0</v>
      </c>
      <c r="T457" s="22">
        <v>13.52</v>
      </c>
      <c r="U457" s="22">
        <v>5.6319999999999997</v>
      </c>
      <c r="V457" s="22">
        <v>0</v>
      </c>
      <c r="W457" s="22">
        <v>0</v>
      </c>
      <c r="X457" s="22">
        <v>15.022</v>
      </c>
      <c r="Y457" s="22">
        <v>6.258</v>
      </c>
      <c r="Z457" s="22">
        <v>0</v>
      </c>
      <c r="AA457" s="22">
        <v>0</v>
      </c>
      <c r="AB457" s="22">
        <v>0</v>
      </c>
      <c r="AC457" s="22">
        <v>0</v>
      </c>
      <c r="AD457" s="22">
        <v>0</v>
      </c>
      <c r="AE457" s="22">
        <v>0</v>
      </c>
      <c r="AF457" s="22">
        <v>0</v>
      </c>
      <c r="AG457" s="22">
        <v>0</v>
      </c>
      <c r="AH457" s="22">
        <v>0</v>
      </c>
      <c r="AI457" s="22">
        <v>0</v>
      </c>
      <c r="AJ457" s="22">
        <v>0</v>
      </c>
      <c r="AK457" s="22">
        <v>0</v>
      </c>
      <c r="AL457" s="22">
        <v>0</v>
      </c>
      <c r="AM457" s="22">
        <v>0</v>
      </c>
      <c r="AN457" s="22"/>
      <c r="AO457" s="22"/>
      <c r="AP457" s="22"/>
    </row>
    <row r="458" spans="1:42" x14ac:dyDescent="0.2">
      <c r="A458" s="15"/>
      <c r="B458" s="84"/>
      <c r="C458" s="35" t="s">
        <v>458</v>
      </c>
      <c r="D458" s="35" t="s">
        <v>459</v>
      </c>
      <c r="E458" s="35" t="s">
        <v>284</v>
      </c>
      <c r="F458" s="35" t="s">
        <v>460</v>
      </c>
      <c r="G458" s="77">
        <v>47</v>
      </c>
      <c r="H458" s="22">
        <v>51.663999999999994</v>
      </c>
      <c r="I458" s="22">
        <v>0</v>
      </c>
      <c r="J458" s="22">
        <v>0</v>
      </c>
      <c r="K458" s="22">
        <v>0</v>
      </c>
      <c r="L458" s="22">
        <v>0.24661999999999998</v>
      </c>
      <c r="M458" s="22">
        <v>2.6620000000000001E-2</v>
      </c>
      <c r="N458" s="22">
        <v>3.424E-2</v>
      </c>
      <c r="O458" s="22">
        <v>0</v>
      </c>
      <c r="P458" s="22">
        <v>0</v>
      </c>
      <c r="Q458" s="22">
        <v>0</v>
      </c>
      <c r="R458" s="22">
        <v>0</v>
      </c>
      <c r="S458" s="22">
        <v>0</v>
      </c>
      <c r="T458" s="22">
        <v>13.52</v>
      </c>
      <c r="U458" s="22">
        <v>5.6319999999999997</v>
      </c>
      <c r="V458" s="22">
        <v>0</v>
      </c>
      <c r="W458" s="22">
        <v>0</v>
      </c>
      <c r="X458" s="22">
        <v>15.022222222222222</v>
      </c>
      <c r="Y458" s="22">
        <v>6.2577777777777772</v>
      </c>
      <c r="Z458" s="22">
        <v>0</v>
      </c>
      <c r="AA458" s="22">
        <v>0</v>
      </c>
      <c r="AB458" s="22">
        <v>0</v>
      </c>
      <c r="AC458" s="22">
        <v>0</v>
      </c>
      <c r="AD458" s="22">
        <v>0</v>
      </c>
      <c r="AE458" s="22">
        <v>0</v>
      </c>
      <c r="AF458" s="22">
        <v>0</v>
      </c>
      <c r="AG458" s="22">
        <v>0</v>
      </c>
      <c r="AH458" s="22">
        <v>0</v>
      </c>
      <c r="AI458" s="22">
        <v>0</v>
      </c>
      <c r="AJ458" s="22">
        <v>0</v>
      </c>
      <c r="AK458" s="22">
        <v>0</v>
      </c>
      <c r="AL458" s="22">
        <v>0</v>
      </c>
      <c r="AM458" s="22">
        <v>0</v>
      </c>
      <c r="AN458" s="22"/>
      <c r="AO458" s="22"/>
      <c r="AP458" s="22"/>
    </row>
    <row r="459" spans="1:42" x14ac:dyDescent="0.2">
      <c r="A459" s="15"/>
      <c r="B459" s="84"/>
      <c r="C459" s="35" t="s">
        <v>461</v>
      </c>
      <c r="D459" s="35" t="s">
        <v>462</v>
      </c>
      <c r="E459" s="35" t="s">
        <v>284</v>
      </c>
      <c r="F459" s="35" t="s">
        <v>463</v>
      </c>
      <c r="G459" s="76">
        <v>48</v>
      </c>
      <c r="H459" s="22">
        <v>56.781999999999996</v>
      </c>
      <c r="I459" s="22">
        <v>0</v>
      </c>
      <c r="J459" s="22">
        <v>4.4770000000000004E-2</v>
      </c>
      <c r="K459" s="22">
        <v>0</v>
      </c>
      <c r="L459" s="22">
        <v>0</v>
      </c>
      <c r="M459" s="22">
        <v>0</v>
      </c>
      <c r="N459" s="22">
        <v>0</v>
      </c>
      <c r="O459" s="22">
        <v>0</v>
      </c>
      <c r="P459" s="22">
        <v>0</v>
      </c>
      <c r="Q459" s="22">
        <v>0</v>
      </c>
      <c r="R459" s="22">
        <v>0</v>
      </c>
      <c r="S459" s="22">
        <v>21.858000000000001</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c r="AN459" s="22"/>
      <c r="AO459" s="22"/>
      <c r="AP459" s="22"/>
    </row>
    <row r="460" spans="1:42" x14ac:dyDescent="0.2">
      <c r="A460" s="15"/>
      <c r="B460" s="84"/>
      <c r="C460" s="35" t="s">
        <v>464</v>
      </c>
      <c r="D460" s="35" t="s">
        <v>465</v>
      </c>
      <c r="E460" s="35" t="s">
        <v>284</v>
      </c>
      <c r="F460" s="35" t="s">
        <v>466</v>
      </c>
      <c r="G460" s="77">
        <v>49</v>
      </c>
      <c r="H460" s="22">
        <v>282.95</v>
      </c>
      <c r="I460" s="22">
        <v>0</v>
      </c>
      <c r="J460" s="22">
        <v>4.4770000000000004E-2</v>
      </c>
      <c r="K460" s="22">
        <v>0</v>
      </c>
      <c r="L460" s="22">
        <v>0</v>
      </c>
      <c r="M460" s="22">
        <v>0</v>
      </c>
      <c r="N460" s="22">
        <v>0</v>
      </c>
      <c r="O460" s="22">
        <v>0</v>
      </c>
      <c r="P460" s="22">
        <v>0</v>
      </c>
      <c r="Q460" s="22">
        <v>0</v>
      </c>
      <c r="R460" s="22">
        <v>0</v>
      </c>
      <c r="S460" s="22">
        <v>21.858000000000001</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c r="AO460" s="22"/>
      <c r="AP460" s="22"/>
    </row>
    <row r="461" spans="1:42" x14ac:dyDescent="0.2">
      <c r="A461" s="15"/>
      <c r="B461" s="84"/>
      <c r="C461" s="35" t="s">
        <v>467</v>
      </c>
      <c r="D461" s="35" t="s">
        <v>468</v>
      </c>
      <c r="E461" s="35" t="s">
        <v>284</v>
      </c>
      <c r="F461" s="35" t="s">
        <v>469</v>
      </c>
      <c r="G461" s="77">
        <v>50</v>
      </c>
      <c r="H461" s="22">
        <v>54.836999999999996</v>
      </c>
      <c r="I461" s="22">
        <v>0</v>
      </c>
      <c r="J461" s="22">
        <v>2.6539999999999998E-2</v>
      </c>
      <c r="K461" s="22">
        <v>0</v>
      </c>
      <c r="L461" s="22">
        <v>0</v>
      </c>
      <c r="M461" s="22">
        <v>0</v>
      </c>
      <c r="N461" s="22">
        <v>0</v>
      </c>
      <c r="O461" s="22">
        <v>0</v>
      </c>
      <c r="P461" s="22">
        <v>0</v>
      </c>
      <c r="Q461" s="22">
        <v>0</v>
      </c>
      <c r="R461" s="22">
        <v>0</v>
      </c>
      <c r="S461" s="22">
        <v>21.858000000000001</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c r="AN461" s="22"/>
      <c r="AO461" s="22"/>
      <c r="AP461" s="22"/>
    </row>
    <row r="462" spans="1:42" x14ac:dyDescent="0.2">
      <c r="A462" s="15"/>
      <c r="B462" s="84"/>
      <c r="C462" s="35" t="s">
        <v>470</v>
      </c>
      <c r="D462" s="35" t="s">
        <v>471</v>
      </c>
      <c r="E462" s="35" t="s">
        <v>284</v>
      </c>
      <c r="F462" s="35" t="s">
        <v>472</v>
      </c>
      <c r="G462" s="77">
        <v>51</v>
      </c>
      <c r="H462" s="22">
        <v>56.781999999999996</v>
      </c>
      <c r="I462" s="22">
        <v>0</v>
      </c>
      <c r="J462" s="22">
        <v>0</v>
      </c>
      <c r="K462" s="22">
        <v>0</v>
      </c>
      <c r="L462" s="22">
        <v>0</v>
      </c>
      <c r="M462" s="22">
        <v>0</v>
      </c>
      <c r="N462" s="22">
        <v>0</v>
      </c>
      <c r="O462" s="22">
        <v>0</v>
      </c>
      <c r="P462" s="22">
        <v>0</v>
      </c>
      <c r="Q462" s="22">
        <v>6.1670000000000003E-2</v>
      </c>
      <c r="R462" s="22">
        <v>4.1170000000000005E-2</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c r="AN462" s="22"/>
      <c r="AO462" s="22"/>
      <c r="AP462" s="22"/>
    </row>
    <row r="463" spans="1:42" x14ac:dyDescent="0.2">
      <c r="A463" s="15"/>
      <c r="B463" s="84"/>
      <c r="C463" s="35" t="s">
        <v>473</v>
      </c>
      <c r="D463" s="35" t="s">
        <v>474</v>
      </c>
      <c r="E463" s="35" t="s">
        <v>284</v>
      </c>
      <c r="F463" s="35" t="s">
        <v>475</v>
      </c>
      <c r="G463" s="76">
        <v>52</v>
      </c>
      <c r="H463" s="22">
        <v>282.95</v>
      </c>
      <c r="I463" s="22">
        <v>0</v>
      </c>
      <c r="J463" s="22">
        <v>0</v>
      </c>
      <c r="K463" s="22">
        <v>0</v>
      </c>
      <c r="L463" s="22">
        <v>0</v>
      </c>
      <c r="M463" s="22">
        <v>0</v>
      </c>
      <c r="N463" s="22">
        <v>0</v>
      </c>
      <c r="O463" s="22">
        <v>0</v>
      </c>
      <c r="P463" s="22">
        <v>0</v>
      </c>
      <c r="Q463" s="22">
        <v>6.1670000000000003E-2</v>
      </c>
      <c r="R463" s="22">
        <v>4.1170000000000005E-2</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c r="AN463" s="22"/>
      <c r="AO463" s="22"/>
      <c r="AP463" s="22"/>
    </row>
    <row r="464" spans="1:42" x14ac:dyDescent="0.2">
      <c r="A464" s="15"/>
      <c r="B464" s="84"/>
      <c r="C464" s="35" t="s">
        <v>476</v>
      </c>
      <c r="D464" s="35" t="s">
        <v>477</v>
      </c>
      <c r="E464" s="35" t="s">
        <v>284</v>
      </c>
      <c r="F464" s="35" t="s">
        <v>478</v>
      </c>
      <c r="G464" s="77">
        <v>53</v>
      </c>
      <c r="H464" s="22">
        <v>54.836999999999996</v>
      </c>
      <c r="I464" s="22">
        <v>0</v>
      </c>
      <c r="J464" s="22">
        <v>0</v>
      </c>
      <c r="K464" s="22">
        <v>0</v>
      </c>
      <c r="L464" s="22">
        <v>0</v>
      </c>
      <c r="M464" s="22">
        <v>0</v>
      </c>
      <c r="N464" s="22">
        <v>0</v>
      </c>
      <c r="O464" s="22">
        <v>0</v>
      </c>
      <c r="P464" s="22">
        <v>0</v>
      </c>
      <c r="Q464" s="22">
        <v>4.3439999999999999E-2</v>
      </c>
      <c r="R464" s="22">
        <v>2.2939999999999999E-2</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c r="AN464" s="22"/>
      <c r="AO464" s="22"/>
      <c r="AP464" s="22"/>
    </row>
    <row r="465" spans="1:42" x14ac:dyDescent="0.2">
      <c r="A465" s="15"/>
      <c r="B465" s="84"/>
      <c r="C465" s="35" t="s">
        <v>479</v>
      </c>
      <c r="D465" s="35" t="s">
        <v>480</v>
      </c>
      <c r="E465" s="35" t="s">
        <v>284</v>
      </c>
      <c r="F465" s="35" t="s">
        <v>481</v>
      </c>
      <c r="G465" s="77">
        <v>54</v>
      </c>
      <c r="H465" s="22">
        <v>268.846</v>
      </c>
      <c r="I465" s="22">
        <v>0</v>
      </c>
      <c r="J465" s="22">
        <v>0</v>
      </c>
      <c r="K465" s="22">
        <v>0</v>
      </c>
      <c r="L465" s="22">
        <v>0.26484999999999997</v>
      </c>
      <c r="M465" s="22">
        <v>4.4850000000000001E-2</v>
      </c>
      <c r="N465" s="22">
        <v>0.20332999999999998</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c r="AN465" s="22"/>
      <c r="AO465" s="22"/>
      <c r="AP465" s="22"/>
    </row>
    <row r="466" spans="1:42" x14ac:dyDescent="0.2">
      <c r="A466" s="15"/>
      <c r="B466" s="84"/>
      <c r="C466" s="35" t="s">
        <v>482</v>
      </c>
      <c r="D466" s="35" t="s">
        <v>483</v>
      </c>
      <c r="E466" s="35" t="s">
        <v>284</v>
      </c>
      <c r="F466" s="35" t="s">
        <v>484</v>
      </c>
      <c r="G466" s="77">
        <v>55</v>
      </c>
      <c r="H466" s="22">
        <v>286.26499999999999</v>
      </c>
      <c r="I466" s="22">
        <v>0</v>
      </c>
      <c r="J466" s="22">
        <v>0</v>
      </c>
      <c r="K466" s="22">
        <v>0</v>
      </c>
      <c r="L466" s="22">
        <v>0.26484999999999997</v>
      </c>
      <c r="M466" s="22">
        <v>4.4850000000000001E-2</v>
      </c>
      <c r="N466" s="22">
        <v>0.20332999999999998</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c r="AN466" s="22"/>
      <c r="AO466" s="22"/>
      <c r="AP466" s="22"/>
    </row>
    <row r="467" spans="1:42" x14ac:dyDescent="0.2">
      <c r="A467" s="15"/>
      <c r="B467" s="84"/>
      <c r="C467" s="35" t="s">
        <v>485</v>
      </c>
      <c r="D467" s="35" t="s">
        <v>486</v>
      </c>
      <c r="E467" s="35" t="s">
        <v>284</v>
      </c>
      <c r="F467" s="35" t="s">
        <v>487</v>
      </c>
      <c r="G467" s="76">
        <v>56</v>
      </c>
      <c r="H467" s="22">
        <v>47.552</v>
      </c>
      <c r="I467" s="22">
        <v>0</v>
      </c>
      <c r="J467" s="22">
        <v>0</v>
      </c>
      <c r="K467" s="22">
        <v>0</v>
      </c>
      <c r="L467" s="22">
        <v>0.24661999999999998</v>
      </c>
      <c r="M467" s="22">
        <v>2.6620000000000001E-2</v>
      </c>
      <c r="N467" s="22">
        <v>0.18509999999999999</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c r="AN467" s="22"/>
      <c r="AO467" s="22"/>
      <c r="AP467" s="22"/>
    </row>
    <row r="468" spans="1:42" x14ac:dyDescent="0.2">
      <c r="A468" s="15"/>
      <c r="B468" s="84"/>
      <c r="C468" s="35" t="s">
        <v>488</v>
      </c>
      <c r="D468" s="35" t="s">
        <v>489</v>
      </c>
      <c r="E468" s="35" t="s">
        <v>284</v>
      </c>
      <c r="F468" s="35" t="s">
        <v>490</v>
      </c>
      <c r="G468" s="77">
        <v>57</v>
      </c>
      <c r="H468" s="22">
        <v>49.457999999999998</v>
      </c>
      <c r="I468" s="22">
        <v>0</v>
      </c>
      <c r="J468" s="22">
        <v>7.5960000000000014E-2</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c r="AN468" s="22"/>
      <c r="AO468" s="22"/>
      <c r="AP468" s="22"/>
    </row>
    <row r="469" spans="1:42" x14ac:dyDescent="0.2">
      <c r="A469" s="15"/>
      <c r="B469" s="84"/>
      <c r="C469" s="35" t="s">
        <v>491</v>
      </c>
      <c r="D469" s="35" t="s">
        <v>492</v>
      </c>
      <c r="E469" s="35" t="s">
        <v>284</v>
      </c>
      <c r="F469" s="35" t="s">
        <v>493</v>
      </c>
      <c r="G469" s="77">
        <v>58</v>
      </c>
      <c r="H469" s="22">
        <v>241.20599999999999</v>
      </c>
      <c r="I469" s="22">
        <v>0</v>
      </c>
      <c r="J469" s="22">
        <v>7.5960000000000014E-2</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c r="AN469" s="22"/>
      <c r="AO469" s="22"/>
      <c r="AP469" s="22"/>
    </row>
    <row r="470" spans="1:42" x14ac:dyDescent="0.2">
      <c r="A470" s="15"/>
      <c r="B470" s="84"/>
      <c r="C470" s="35" t="s">
        <v>494</v>
      </c>
      <c r="D470" s="35" t="s">
        <v>495</v>
      </c>
      <c r="E470" s="35" t="s">
        <v>284</v>
      </c>
      <c r="F470" s="35" t="s">
        <v>496</v>
      </c>
      <c r="G470" s="77">
        <v>59</v>
      </c>
      <c r="H470" s="22">
        <v>49.040999999999997</v>
      </c>
      <c r="I470" s="22">
        <v>0</v>
      </c>
      <c r="J470" s="22">
        <v>5.7730000000000004E-2</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c r="AN470" s="22"/>
      <c r="AO470" s="22"/>
      <c r="AP470" s="22"/>
    </row>
    <row r="471" spans="1:42" x14ac:dyDescent="0.2">
      <c r="A471" s="15"/>
      <c r="B471" s="84"/>
      <c r="C471" s="35" t="s">
        <v>497</v>
      </c>
      <c r="D471" s="35" t="s">
        <v>498</v>
      </c>
      <c r="E471" s="35" t="s">
        <v>295</v>
      </c>
      <c r="F471" s="35" t="s">
        <v>499</v>
      </c>
      <c r="G471" s="76">
        <v>60</v>
      </c>
      <c r="H471" s="22">
        <v>0</v>
      </c>
      <c r="I471" s="22">
        <v>0</v>
      </c>
      <c r="J471" s="22">
        <v>7.5960000000000014E-2</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c r="AN471" s="22"/>
      <c r="AO471" s="22"/>
      <c r="AP471" s="22"/>
    </row>
    <row r="472" spans="1:42" x14ac:dyDescent="0.2">
      <c r="A472" s="15"/>
      <c r="B472" s="84"/>
      <c r="C472" s="35" t="s">
        <v>500</v>
      </c>
      <c r="D472" s="35" t="s">
        <v>501</v>
      </c>
      <c r="E472" s="35" t="s">
        <v>295</v>
      </c>
      <c r="F472" s="35" t="s">
        <v>502</v>
      </c>
      <c r="G472" s="77">
        <v>61</v>
      </c>
      <c r="H472" s="22">
        <v>0</v>
      </c>
      <c r="I472" s="22">
        <v>0</v>
      </c>
      <c r="J472" s="22">
        <v>7.5960000000000014E-2</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c r="AN472" s="22"/>
      <c r="AO472" s="22"/>
      <c r="AP472" s="22"/>
    </row>
    <row r="473" spans="1:42" x14ac:dyDescent="0.2">
      <c r="A473" s="15"/>
      <c r="B473" s="84"/>
      <c r="C473" s="35" t="s">
        <v>503</v>
      </c>
      <c r="D473" s="35" t="s">
        <v>504</v>
      </c>
      <c r="E473" s="35" t="s">
        <v>295</v>
      </c>
      <c r="F473" s="35" t="s">
        <v>505</v>
      </c>
      <c r="G473" s="77">
        <v>62</v>
      </c>
      <c r="H473" s="22">
        <v>0</v>
      </c>
      <c r="I473" s="22">
        <v>0</v>
      </c>
      <c r="J473" s="22">
        <v>5.7730000000000004E-2</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c r="AO473" s="22"/>
      <c r="AP473" s="22"/>
    </row>
    <row r="474" spans="1:42" x14ac:dyDescent="0.2">
      <c r="A474" s="15"/>
      <c r="B474" s="84"/>
      <c r="C474" s="35" t="s">
        <v>506</v>
      </c>
      <c r="D474" s="35" t="s">
        <v>507</v>
      </c>
      <c r="E474" s="35" t="s">
        <v>284</v>
      </c>
      <c r="F474" s="35" t="s">
        <v>508</v>
      </c>
      <c r="G474" s="77">
        <v>63</v>
      </c>
      <c r="H474" s="22">
        <v>50.024999999999999</v>
      </c>
      <c r="I474" s="22">
        <v>0</v>
      </c>
      <c r="J474" s="22">
        <v>0</v>
      </c>
      <c r="K474" s="22">
        <v>0</v>
      </c>
      <c r="L474" s="22">
        <v>2.4850000000000001E-2</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c r="AN474" s="22"/>
      <c r="AO474" s="22"/>
      <c r="AP474" s="22"/>
    </row>
    <row r="475" spans="1:42" x14ac:dyDescent="0.2">
      <c r="A475" s="15"/>
      <c r="B475" s="84"/>
      <c r="C475" s="35" t="s">
        <v>509</v>
      </c>
      <c r="D475" s="35" t="s">
        <v>510</v>
      </c>
      <c r="E475" s="35" t="s">
        <v>284</v>
      </c>
      <c r="F475" s="35" t="s">
        <v>511</v>
      </c>
      <c r="G475" s="76">
        <v>64</v>
      </c>
      <c r="H475" s="22">
        <v>244.32199999999997</v>
      </c>
      <c r="I475" s="22">
        <v>0</v>
      </c>
      <c r="J475" s="22">
        <v>0</v>
      </c>
      <c r="K475" s="22">
        <v>0</v>
      </c>
      <c r="L475" s="22">
        <v>2.4850000000000001E-2</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c r="AN475" s="22"/>
      <c r="AO475" s="22"/>
      <c r="AP475" s="22"/>
    </row>
    <row r="476" spans="1:42" x14ac:dyDescent="0.2">
      <c r="A476" s="15"/>
      <c r="B476" s="84"/>
      <c r="C476" s="35" t="s">
        <v>512</v>
      </c>
      <c r="D476" s="35" t="s">
        <v>513</v>
      </c>
      <c r="E476" s="35" t="s">
        <v>284</v>
      </c>
      <c r="F476" s="35" t="s">
        <v>514</v>
      </c>
      <c r="G476" s="77">
        <v>65</v>
      </c>
      <c r="H476" s="22">
        <v>49.607999999999997</v>
      </c>
      <c r="I476" s="22">
        <v>0</v>
      </c>
      <c r="J476" s="22">
        <v>0</v>
      </c>
      <c r="K476" s="22">
        <v>0</v>
      </c>
      <c r="L476" s="22">
        <v>6.62E-3</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c r="AO476" s="22"/>
      <c r="AP476" s="22"/>
    </row>
    <row r="477" spans="1:42" x14ac:dyDescent="0.2">
      <c r="A477" s="15"/>
      <c r="B477" s="84"/>
      <c r="C477" s="35">
        <v>0</v>
      </c>
      <c r="D477" s="35">
        <v>0</v>
      </c>
      <c r="E477" s="35">
        <v>0</v>
      </c>
      <c r="F477" s="35">
        <v>0</v>
      </c>
      <c r="G477" s="77">
        <v>66</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c r="AN477" s="22"/>
      <c r="AO477" s="22"/>
      <c r="AP477" s="22"/>
    </row>
    <row r="478" spans="1:42" x14ac:dyDescent="0.2">
      <c r="A478" s="15"/>
      <c r="B478" s="84"/>
      <c r="C478" s="35" t="s">
        <v>515</v>
      </c>
      <c r="D478" s="35" t="s">
        <v>516</v>
      </c>
      <c r="E478" s="35" t="s">
        <v>517</v>
      </c>
      <c r="F478" s="35" t="s">
        <v>518</v>
      </c>
      <c r="G478" s="77">
        <v>67</v>
      </c>
      <c r="H478" s="22">
        <v>243.31400000000002</v>
      </c>
      <c r="I478" s="22">
        <v>7.4630000000000001</v>
      </c>
      <c r="J478" s="22">
        <v>2.8969999999999999E-2</v>
      </c>
      <c r="K478" s="22">
        <v>0</v>
      </c>
      <c r="L478" s="22">
        <v>0</v>
      </c>
      <c r="M478" s="22">
        <v>0</v>
      </c>
      <c r="N478" s="22">
        <v>0</v>
      </c>
      <c r="O478" s="22">
        <v>0</v>
      </c>
      <c r="P478" s="22">
        <v>0</v>
      </c>
      <c r="Q478" s="22">
        <v>0</v>
      </c>
      <c r="R478" s="22">
        <v>0</v>
      </c>
      <c r="S478" s="22">
        <v>4.3719999999999999</v>
      </c>
      <c r="T478" s="22">
        <v>0</v>
      </c>
      <c r="U478" s="22">
        <v>0</v>
      </c>
      <c r="V478" s="22">
        <v>0</v>
      </c>
      <c r="W478" s="22">
        <v>0</v>
      </c>
      <c r="X478" s="22">
        <v>0</v>
      </c>
      <c r="Y478" s="22">
        <v>0</v>
      </c>
      <c r="Z478" s="22">
        <v>0</v>
      </c>
      <c r="AA478" s="22">
        <v>0</v>
      </c>
      <c r="AB478" s="22">
        <v>3.343</v>
      </c>
      <c r="AC478" s="22">
        <v>0</v>
      </c>
      <c r="AD478" s="22">
        <v>0</v>
      </c>
      <c r="AE478" s="22">
        <v>0</v>
      </c>
      <c r="AF478" s="22">
        <v>0</v>
      </c>
      <c r="AG478" s="22">
        <v>0</v>
      </c>
      <c r="AH478" s="22">
        <v>0</v>
      </c>
      <c r="AI478" s="22">
        <v>0</v>
      </c>
      <c r="AJ478" s="22">
        <v>0</v>
      </c>
      <c r="AK478" s="22">
        <v>0</v>
      </c>
      <c r="AL478" s="22">
        <v>0</v>
      </c>
      <c r="AM478" s="22">
        <v>0</v>
      </c>
      <c r="AN478" s="22"/>
      <c r="AO478" s="22"/>
      <c r="AP478" s="22"/>
    </row>
    <row r="479" spans="1:42" x14ac:dyDescent="0.2">
      <c r="A479" s="15"/>
      <c r="B479" s="84"/>
      <c r="C479" s="35" t="s">
        <v>519</v>
      </c>
      <c r="D479" s="35" t="s">
        <v>520</v>
      </c>
      <c r="E479" s="35" t="s">
        <v>517</v>
      </c>
      <c r="F479" s="35" t="s">
        <v>521</v>
      </c>
      <c r="G479" s="76">
        <v>68</v>
      </c>
      <c r="H479" s="22">
        <v>149.239</v>
      </c>
      <c r="I479" s="22">
        <v>7.4630000000000001</v>
      </c>
      <c r="J479" s="22">
        <v>2.8969999999999999E-2</v>
      </c>
      <c r="K479" s="22">
        <v>0</v>
      </c>
      <c r="L479" s="22">
        <v>0</v>
      </c>
      <c r="M479" s="22">
        <v>0</v>
      </c>
      <c r="N479" s="22">
        <v>0</v>
      </c>
      <c r="O479" s="22">
        <v>0</v>
      </c>
      <c r="P479" s="22">
        <v>0</v>
      </c>
      <c r="Q479" s="22">
        <v>0</v>
      </c>
      <c r="R479" s="22">
        <v>0</v>
      </c>
      <c r="S479" s="22">
        <v>4.5209999999999999</v>
      </c>
      <c r="T479" s="22">
        <v>0</v>
      </c>
      <c r="U479" s="22">
        <v>0</v>
      </c>
      <c r="V479" s="22">
        <v>0</v>
      </c>
      <c r="W479" s="22">
        <v>0</v>
      </c>
      <c r="X479" s="22">
        <v>0</v>
      </c>
      <c r="Y479" s="22">
        <v>0</v>
      </c>
      <c r="Z479" s="22">
        <v>0</v>
      </c>
      <c r="AA479" s="22">
        <v>0</v>
      </c>
      <c r="AB479" s="22">
        <v>4.3220000000000001</v>
      </c>
      <c r="AC479" s="22">
        <v>0</v>
      </c>
      <c r="AD479" s="22">
        <v>0</v>
      </c>
      <c r="AE479" s="22">
        <v>0</v>
      </c>
      <c r="AF479" s="22">
        <v>0</v>
      </c>
      <c r="AG479" s="22">
        <v>0</v>
      </c>
      <c r="AH479" s="22">
        <v>0</v>
      </c>
      <c r="AI479" s="22">
        <v>0</v>
      </c>
      <c r="AJ479" s="22">
        <v>0</v>
      </c>
      <c r="AK479" s="22">
        <v>0</v>
      </c>
      <c r="AL479" s="22">
        <v>0</v>
      </c>
      <c r="AM479" s="22">
        <v>0</v>
      </c>
      <c r="AN479" s="22"/>
      <c r="AO479" s="22"/>
      <c r="AP479" s="22"/>
    </row>
    <row r="480" spans="1:42" x14ac:dyDescent="0.2">
      <c r="A480" s="15"/>
      <c r="B480" s="84"/>
      <c r="C480" s="35" t="s">
        <v>522</v>
      </c>
      <c r="D480" s="35" t="s">
        <v>523</v>
      </c>
      <c r="E480" s="35" t="s">
        <v>517</v>
      </c>
      <c r="F480" s="35" t="s">
        <v>524</v>
      </c>
      <c r="G480" s="77">
        <v>69</v>
      </c>
      <c r="H480" s="22">
        <v>123.145</v>
      </c>
      <c r="I480" s="22">
        <v>7.4630000000000001</v>
      </c>
      <c r="J480" s="22">
        <v>2.8969999999999999E-2</v>
      </c>
      <c r="K480" s="22">
        <v>0</v>
      </c>
      <c r="L480" s="22">
        <v>0</v>
      </c>
      <c r="M480" s="22">
        <v>0</v>
      </c>
      <c r="N480" s="22">
        <v>0</v>
      </c>
      <c r="O480" s="22">
        <v>0</v>
      </c>
      <c r="P480" s="22">
        <v>0</v>
      </c>
      <c r="Q480" s="22">
        <v>0</v>
      </c>
      <c r="R480" s="22">
        <v>0</v>
      </c>
      <c r="S480" s="22">
        <v>5.556</v>
      </c>
      <c r="T480" s="22">
        <v>0</v>
      </c>
      <c r="U480" s="22">
        <v>0</v>
      </c>
      <c r="V480" s="22">
        <v>0</v>
      </c>
      <c r="W480" s="22">
        <v>0</v>
      </c>
      <c r="X480" s="22">
        <v>0</v>
      </c>
      <c r="Y480" s="22">
        <v>0</v>
      </c>
      <c r="Z480" s="22">
        <v>0</v>
      </c>
      <c r="AA480" s="22">
        <v>0</v>
      </c>
      <c r="AB480" s="22">
        <v>4.2119999999999997</v>
      </c>
      <c r="AC480" s="22">
        <v>0</v>
      </c>
      <c r="AD480" s="22">
        <v>0</v>
      </c>
      <c r="AE480" s="22">
        <v>0</v>
      </c>
      <c r="AF480" s="22">
        <v>0</v>
      </c>
      <c r="AG480" s="22">
        <v>0</v>
      </c>
      <c r="AH480" s="22">
        <v>0</v>
      </c>
      <c r="AI480" s="22">
        <v>0</v>
      </c>
      <c r="AJ480" s="22">
        <v>0</v>
      </c>
      <c r="AK480" s="22">
        <v>0</v>
      </c>
      <c r="AL480" s="22">
        <v>0</v>
      </c>
      <c r="AM480" s="22">
        <v>0</v>
      </c>
      <c r="AN480" s="22"/>
      <c r="AO480" s="22"/>
      <c r="AP480" s="22"/>
    </row>
    <row r="481" spans="1:42" x14ac:dyDescent="0.2">
      <c r="A481" s="15"/>
      <c r="B481" s="84"/>
      <c r="C481" s="35" t="s">
        <v>525</v>
      </c>
      <c r="D481" s="35" t="s">
        <v>526</v>
      </c>
      <c r="E481" s="35" t="s">
        <v>517</v>
      </c>
      <c r="F481" s="35" t="s">
        <v>527</v>
      </c>
      <c r="G481" s="77">
        <v>70</v>
      </c>
      <c r="H481" s="22">
        <v>113.779</v>
      </c>
      <c r="I481" s="22">
        <v>7.4630000000000001</v>
      </c>
      <c r="J481" s="22">
        <v>2.8969999999999999E-2</v>
      </c>
      <c r="K481" s="22">
        <v>0</v>
      </c>
      <c r="L481" s="22">
        <v>0</v>
      </c>
      <c r="M481" s="22">
        <v>0</v>
      </c>
      <c r="N481" s="22">
        <v>0</v>
      </c>
      <c r="O481" s="22">
        <v>0</v>
      </c>
      <c r="P481" s="22">
        <v>0</v>
      </c>
      <c r="Q481" s="22">
        <v>0</v>
      </c>
      <c r="R481" s="22">
        <v>0</v>
      </c>
      <c r="S481" s="22">
        <v>11.092000000000001</v>
      </c>
      <c r="T481" s="22">
        <v>0</v>
      </c>
      <c r="U481" s="22">
        <v>0</v>
      </c>
      <c r="V481" s="22">
        <v>0</v>
      </c>
      <c r="W481" s="22">
        <v>0</v>
      </c>
      <c r="X481" s="22">
        <v>0</v>
      </c>
      <c r="Y481" s="22">
        <v>0</v>
      </c>
      <c r="Z481" s="22">
        <v>0</v>
      </c>
      <c r="AA481" s="22">
        <v>0</v>
      </c>
      <c r="AB481" s="22">
        <v>8.5790000000000006</v>
      </c>
      <c r="AC481" s="22">
        <v>0</v>
      </c>
      <c r="AD481" s="22">
        <v>0</v>
      </c>
      <c r="AE481" s="22">
        <v>0</v>
      </c>
      <c r="AF481" s="22">
        <v>0</v>
      </c>
      <c r="AG481" s="22">
        <v>0</v>
      </c>
      <c r="AH481" s="22">
        <v>0</v>
      </c>
      <c r="AI481" s="22">
        <v>0</v>
      </c>
      <c r="AJ481" s="22">
        <v>0</v>
      </c>
      <c r="AK481" s="22">
        <v>0</v>
      </c>
      <c r="AL481" s="22">
        <v>0</v>
      </c>
      <c r="AM481" s="22">
        <v>0</v>
      </c>
      <c r="AN481" s="22"/>
      <c r="AO481" s="22"/>
      <c r="AP481" s="22"/>
    </row>
    <row r="482" spans="1:42" x14ac:dyDescent="0.2">
      <c r="A482" s="15"/>
      <c r="B482" s="84"/>
      <c r="C482" s="35" t="s">
        <v>528</v>
      </c>
      <c r="D482" s="35" t="s">
        <v>529</v>
      </c>
      <c r="E482" s="35" t="s">
        <v>517</v>
      </c>
      <c r="F482" s="35" t="s">
        <v>530</v>
      </c>
      <c r="G482" s="77">
        <v>71</v>
      </c>
      <c r="H482" s="22">
        <v>243.31400000000002</v>
      </c>
      <c r="I482" s="22">
        <v>7.4630000000000001</v>
      </c>
      <c r="J482" s="22">
        <v>5.9040000000000002E-2</v>
      </c>
      <c r="K482" s="22">
        <v>0</v>
      </c>
      <c r="L482" s="22">
        <v>0</v>
      </c>
      <c r="M482" s="22">
        <v>0</v>
      </c>
      <c r="N482" s="22">
        <v>0</v>
      </c>
      <c r="O482" s="22">
        <v>0</v>
      </c>
      <c r="P482" s="22">
        <v>0</v>
      </c>
      <c r="Q482" s="22">
        <v>0</v>
      </c>
      <c r="R482" s="22">
        <v>0</v>
      </c>
      <c r="S482" s="22">
        <v>5.9489999999999998</v>
      </c>
      <c r="T482" s="22">
        <v>0</v>
      </c>
      <c r="U482" s="22">
        <v>0</v>
      </c>
      <c r="V482" s="22">
        <v>0</v>
      </c>
      <c r="W482" s="22">
        <v>0</v>
      </c>
      <c r="X482" s="22">
        <v>0</v>
      </c>
      <c r="Y482" s="22">
        <v>0</v>
      </c>
      <c r="Z482" s="22">
        <v>0</v>
      </c>
      <c r="AA482" s="22">
        <v>0</v>
      </c>
      <c r="AB482" s="22">
        <v>5.306</v>
      </c>
      <c r="AC482" s="22">
        <v>0</v>
      </c>
      <c r="AD482" s="22">
        <v>0</v>
      </c>
      <c r="AE482" s="22">
        <v>0</v>
      </c>
      <c r="AF482" s="22">
        <v>0</v>
      </c>
      <c r="AG482" s="22">
        <v>0</v>
      </c>
      <c r="AH482" s="22">
        <v>0</v>
      </c>
      <c r="AI482" s="22">
        <v>0</v>
      </c>
      <c r="AJ482" s="22">
        <v>0</v>
      </c>
      <c r="AK482" s="22">
        <v>0</v>
      </c>
      <c r="AL482" s="22">
        <v>0</v>
      </c>
      <c r="AM482" s="22">
        <v>0</v>
      </c>
      <c r="AN482" s="22"/>
      <c r="AO482" s="22"/>
      <c r="AP482" s="22"/>
    </row>
    <row r="483" spans="1:42" x14ac:dyDescent="0.2">
      <c r="A483" s="15"/>
      <c r="B483" s="84"/>
      <c r="C483" s="35" t="s">
        <v>531</v>
      </c>
      <c r="D483" s="35" t="s">
        <v>532</v>
      </c>
      <c r="E483" s="35" t="s">
        <v>517</v>
      </c>
      <c r="F483" s="35" t="s">
        <v>533</v>
      </c>
      <c r="G483" s="76">
        <v>72</v>
      </c>
      <c r="H483" s="22">
        <v>161.46</v>
      </c>
      <c r="I483" s="22">
        <v>7.4630000000000001</v>
      </c>
      <c r="J483" s="22">
        <v>5.9040000000000002E-2</v>
      </c>
      <c r="K483" s="22">
        <v>0</v>
      </c>
      <c r="L483" s="22">
        <v>0</v>
      </c>
      <c r="M483" s="22">
        <v>0</v>
      </c>
      <c r="N483" s="22">
        <v>0</v>
      </c>
      <c r="O483" s="22">
        <v>0</v>
      </c>
      <c r="P483" s="22">
        <v>0</v>
      </c>
      <c r="Q483" s="22">
        <v>0</v>
      </c>
      <c r="R483" s="22">
        <v>0</v>
      </c>
      <c r="S483" s="22">
        <v>5.9489999999999998</v>
      </c>
      <c r="T483" s="22">
        <v>0</v>
      </c>
      <c r="U483" s="22">
        <v>0</v>
      </c>
      <c r="V483" s="22">
        <v>0</v>
      </c>
      <c r="W483" s="22">
        <v>0</v>
      </c>
      <c r="X483" s="22">
        <v>0</v>
      </c>
      <c r="Y483" s="22">
        <v>0</v>
      </c>
      <c r="Z483" s="22">
        <v>0</v>
      </c>
      <c r="AA483" s="22">
        <v>0</v>
      </c>
      <c r="AB483" s="22">
        <v>14.353</v>
      </c>
      <c r="AC483" s="22">
        <v>0</v>
      </c>
      <c r="AD483" s="22">
        <v>0</v>
      </c>
      <c r="AE483" s="22">
        <v>0</v>
      </c>
      <c r="AF483" s="22">
        <v>0</v>
      </c>
      <c r="AG483" s="22">
        <v>0</v>
      </c>
      <c r="AH483" s="22">
        <v>0</v>
      </c>
      <c r="AI483" s="22">
        <v>0</v>
      </c>
      <c r="AJ483" s="22">
        <v>0</v>
      </c>
      <c r="AK483" s="22">
        <v>0</v>
      </c>
      <c r="AL483" s="22">
        <v>0</v>
      </c>
      <c r="AM483" s="22">
        <v>0</v>
      </c>
      <c r="AN483" s="22"/>
      <c r="AO483" s="22"/>
      <c r="AP483" s="22"/>
    </row>
    <row r="484" spans="1:42" x14ac:dyDescent="0.2">
      <c r="A484" s="15"/>
      <c r="B484" s="84"/>
      <c r="C484" s="35" t="s">
        <v>534</v>
      </c>
      <c r="D484" s="35" t="s">
        <v>535</v>
      </c>
      <c r="E484" s="35" t="s">
        <v>517</v>
      </c>
      <c r="F484" s="35" t="s">
        <v>536</v>
      </c>
      <c r="G484" s="77">
        <v>73</v>
      </c>
      <c r="H484" s="22">
        <v>130.14700000000002</v>
      </c>
      <c r="I484" s="22">
        <v>7.4630000000000001</v>
      </c>
      <c r="J484" s="22">
        <v>5.9040000000000002E-2</v>
      </c>
      <c r="K484" s="22">
        <v>0</v>
      </c>
      <c r="L484" s="22">
        <v>0</v>
      </c>
      <c r="M484" s="22">
        <v>0</v>
      </c>
      <c r="N484" s="22">
        <v>0</v>
      </c>
      <c r="O484" s="22">
        <v>0</v>
      </c>
      <c r="P484" s="22">
        <v>0</v>
      </c>
      <c r="Q484" s="22">
        <v>0</v>
      </c>
      <c r="R484" s="22">
        <v>0</v>
      </c>
      <c r="S484" s="22">
        <v>13.135999999999999</v>
      </c>
      <c r="T484" s="22">
        <v>0</v>
      </c>
      <c r="U484" s="22">
        <v>0</v>
      </c>
      <c r="V484" s="22">
        <v>0</v>
      </c>
      <c r="W484" s="22">
        <v>0</v>
      </c>
      <c r="X484" s="22">
        <v>0</v>
      </c>
      <c r="Y484" s="22">
        <v>0</v>
      </c>
      <c r="Z484" s="22">
        <v>0</v>
      </c>
      <c r="AA484" s="22">
        <v>0</v>
      </c>
      <c r="AB484" s="22">
        <v>9.1890000000000001</v>
      </c>
      <c r="AC484" s="22">
        <v>0</v>
      </c>
      <c r="AD484" s="22">
        <v>0</v>
      </c>
      <c r="AE484" s="22">
        <v>0</v>
      </c>
      <c r="AF484" s="22">
        <v>0</v>
      </c>
      <c r="AG484" s="22">
        <v>0</v>
      </c>
      <c r="AH484" s="22">
        <v>0</v>
      </c>
      <c r="AI484" s="22">
        <v>0</v>
      </c>
      <c r="AJ484" s="22">
        <v>0</v>
      </c>
      <c r="AK484" s="22">
        <v>0</v>
      </c>
      <c r="AL484" s="22">
        <v>0</v>
      </c>
      <c r="AM484" s="22">
        <v>0</v>
      </c>
      <c r="AN484" s="22"/>
      <c r="AO484" s="22"/>
      <c r="AP484" s="22"/>
    </row>
    <row r="485" spans="1:42" x14ac:dyDescent="0.2">
      <c r="A485" s="15"/>
      <c r="B485" s="84"/>
      <c r="C485" s="35" t="s">
        <v>537</v>
      </c>
      <c r="D485" s="35" t="s">
        <v>538</v>
      </c>
      <c r="E485" s="35" t="s">
        <v>517</v>
      </c>
      <c r="F485" s="35" t="s">
        <v>539</v>
      </c>
      <c r="G485" s="77">
        <v>74</v>
      </c>
      <c r="H485" s="22">
        <v>118.908</v>
      </c>
      <c r="I485" s="22">
        <v>7.4630000000000001</v>
      </c>
      <c r="J485" s="22">
        <v>5.9040000000000002E-2</v>
      </c>
      <c r="K485" s="22">
        <v>0</v>
      </c>
      <c r="L485" s="22">
        <v>0</v>
      </c>
      <c r="M485" s="22">
        <v>0</v>
      </c>
      <c r="N485" s="22">
        <v>0</v>
      </c>
      <c r="O485" s="22">
        <v>0</v>
      </c>
      <c r="P485" s="22">
        <v>0</v>
      </c>
      <c r="Q485" s="22">
        <v>0</v>
      </c>
      <c r="R485" s="22">
        <v>0</v>
      </c>
      <c r="S485" s="22">
        <v>19.459</v>
      </c>
      <c r="T485" s="22">
        <v>0</v>
      </c>
      <c r="U485" s="22">
        <v>0</v>
      </c>
      <c r="V485" s="22">
        <v>0</v>
      </c>
      <c r="W485" s="22">
        <v>0</v>
      </c>
      <c r="X485" s="22">
        <v>0</v>
      </c>
      <c r="Y485" s="22">
        <v>0</v>
      </c>
      <c r="Z485" s="22">
        <v>0</v>
      </c>
      <c r="AA485" s="22">
        <v>0</v>
      </c>
      <c r="AB485" s="22">
        <v>27.093</v>
      </c>
      <c r="AC485" s="22">
        <v>0</v>
      </c>
      <c r="AD485" s="22">
        <v>0</v>
      </c>
      <c r="AE485" s="22">
        <v>0</v>
      </c>
      <c r="AF485" s="22">
        <v>0</v>
      </c>
      <c r="AG485" s="22">
        <v>0</v>
      </c>
      <c r="AH485" s="22">
        <v>0</v>
      </c>
      <c r="AI485" s="22">
        <v>0</v>
      </c>
      <c r="AJ485" s="22">
        <v>0</v>
      </c>
      <c r="AK485" s="22">
        <v>0</v>
      </c>
      <c r="AL485" s="22">
        <v>0</v>
      </c>
      <c r="AM485" s="22">
        <v>0</v>
      </c>
      <c r="AN485" s="22"/>
      <c r="AO485" s="22"/>
      <c r="AP485" s="22"/>
    </row>
    <row r="486" spans="1:42" x14ac:dyDescent="0.2">
      <c r="A486" s="15"/>
      <c r="B486" s="84"/>
      <c r="C486" s="35" t="s">
        <v>540</v>
      </c>
      <c r="D486" s="35" t="s">
        <v>541</v>
      </c>
      <c r="E486" s="35" t="s">
        <v>517</v>
      </c>
      <c r="F486" s="35" t="s">
        <v>542</v>
      </c>
      <c r="G486" s="77">
        <v>75</v>
      </c>
      <c r="H486" s="22">
        <v>569.67999999999995</v>
      </c>
      <c r="I486" s="22">
        <v>7.4630000000000001</v>
      </c>
      <c r="J486" s="22">
        <v>1.2E-2</v>
      </c>
      <c r="K486" s="22">
        <v>0</v>
      </c>
      <c r="L486" s="22">
        <v>0</v>
      </c>
      <c r="M486" s="22">
        <v>0</v>
      </c>
      <c r="N486" s="22">
        <v>0</v>
      </c>
      <c r="O486" s="22">
        <v>0</v>
      </c>
      <c r="P486" s="22">
        <v>0</v>
      </c>
      <c r="Q486" s="22">
        <v>0</v>
      </c>
      <c r="R486" s="22">
        <v>0</v>
      </c>
      <c r="S486" s="22">
        <v>0</v>
      </c>
      <c r="T486" s="22">
        <v>5.9489999999999998</v>
      </c>
      <c r="U486" s="22">
        <v>3.5089999999999999</v>
      </c>
      <c r="V486" s="22">
        <v>0</v>
      </c>
      <c r="W486" s="22">
        <v>2.266</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c r="AN486" s="22"/>
      <c r="AO486" s="22"/>
      <c r="AP486" s="22"/>
    </row>
    <row r="487" spans="1:42" x14ac:dyDescent="0.2">
      <c r="A487" s="15"/>
      <c r="B487" s="84"/>
      <c r="C487" s="35" t="s">
        <v>543</v>
      </c>
      <c r="D487" s="35" t="s">
        <v>544</v>
      </c>
      <c r="E487" s="35" t="s">
        <v>517</v>
      </c>
      <c r="F487" s="35" t="s">
        <v>545</v>
      </c>
      <c r="G487" s="77">
        <v>76</v>
      </c>
      <c r="H487" s="22">
        <v>287.45300000000003</v>
      </c>
      <c r="I487" s="22">
        <v>7.4630000000000001</v>
      </c>
      <c r="J487" s="22">
        <v>1.2120000000000001E-2</v>
      </c>
      <c r="K487" s="22">
        <v>0</v>
      </c>
      <c r="L487" s="22">
        <v>0</v>
      </c>
      <c r="M487" s="22">
        <v>0</v>
      </c>
      <c r="N487" s="22">
        <v>0</v>
      </c>
      <c r="O487" s="22">
        <v>0</v>
      </c>
      <c r="P487" s="22">
        <v>0</v>
      </c>
      <c r="Q487" s="22">
        <v>0</v>
      </c>
      <c r="R487" s="22">
        <v>0</v>
      </c>
      <c r="S487" s="22">
        <v>0</v>
      </c>
      <c r="T487" s="22">
        <v>5.9489999999999998</v>
      </c>
      <c r="U487" s="22">
        <v>3.5089999999999999</v>
      </c>
      <c r="V487" s="22">
        <v>0</v>
      </c>
      <c r="W487" s="22">
        <v>2.266</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c r="AN487" s="22"/>
      <c r="AO487" s="22"/>
      <c r="AP487" s="22"/>
    </row>
    <row r="488" spans="1:42" x14ac:dyDescent="0.2">
      <c r="A488" s="15"/>
      <c r="B488" s="84"/>
      <c r="C488" s="35" t="s">
        <v>546</v>
      </c>
      <c r="D488" s="35" t="s">
        <v>547</v>
      </c>
      <c r="E488" s="35" t="s">
        <v>517</v>
      </c>
      <c r="F488" s="35" t="s">
        <v>548</v>
      </c>
      <c r="G488" s="77">
        <v>77</v>
      </c>
      <c r="H488" s="22">
        <v>209.17400000000004</v>
      </c>
      <c r="I488" s="22">
        <v>7.4630000000000001</v>
      </c>
      <c r="J488" s="22">
        <v>1.2120000000000001E-2</v>
      </c>
      <c r="K488" s="22">
        <v>0</v>
      </c>
      <c r="L488" s="22">
        <v>0</v>
      </c>
      <c r="M488" s="22">
        <v>0</v>
      </c>
      <c r="N488" s="22">
        <v>0</v>
      </c>
      <c r="O488" s="22">
        <v>0</v>
      </c>
      <c r="P488" s="22">
        <v>0</v>
      </c>
      <c r="Q488" s="22">
        <v>0</v>
      </c>
      <c r="R488" s="22">
        <v>0</v>
      </c>
      <c r="S488" s="22">
        <v>0</v>
      </c>
      <c r="T488" s="22">
        <v>13.135999999999999</v>
      </c>
      <c r="U488" s="22">
        <v>7.75</v>
      </c>
      <c r="V488" s="22">
        <v>0</v>
      </c>
      <c r="W488" s="22">
        <v>2.266</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c r="AN488" s="22"/>
      <c r="AO488" s="22"/>
      <c r="AP488" s="22"/>
    </row>
    <row r="489" spans="1:42" x14ac:dyDescent="0.2">
      <c r="A489" s="15"/>
      <c r="B489" s="84"/>
      <c r="C489" s="35" t="s">
        <v>549</v>
      </c>
      <c r="D489" s="35" t="s">
        <v>550</v>
      </c>
      <c r="E489" s="35" t="s">
        <v>517</v>
      </c>
      <c r="F489" s="35" t="s">
        <v>551</v>
      </c>
      <c r="G489" s="77">
        <v>78</v>
      </c>
      <c r="H489" s="22">
        <v>181.077</v>
      </c>
      <c r="I489" s="22">
        <v>7.4630000000000001</v>
      </c>
      <c r="J489" s="22">
        <v>1.2120000000000001E-2</v>
      </c>
      <c r="K489" s="22">
        <v>0</v>
      </c>
      <c r="L489" s="22">
        <v>0</v>
      </c>
      <c r="M489" s="22">
        <v>0</v>
      </c>
      <c r="N489" s="22">
        <v>0</v>
      </c>
      <c r="O489" s="22">
        <v>0</v>
      </c>
      <c r="P489" s="22">
        <v>0</v>
      </c>
      <c r="Q489" s="22">
        <v>0</v>
      </c>
      <c r="R489" s="22">
        <v>0</v>
      </c>
      <c r="S489" s="22">
        <v>0</v>
      </c>
      <c r="T489" s="22">
        <v>19.459</v>
      </c>
      <c r="U489" s="22">
        <v>11.48</v>
      </c>
      <c r="V489" s="22">
        <v>0</v>
      </c>
      <c r="W489" s="22">
        <v>2.266</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c r="AN489" s="22"/>
      <c r="AO489" s="22"/>
      <c r="AP489" s="22"/>
    </row>
    <row r="490" spans="1:42" x14ac:dyDescent="0.2">
      <c r="A490" s="15"/>
      <c r="B490" s="84"/>
      <c r="C490" s="35" t="s">
        <v>552</v>
      </c>
      <c r="D490" s="35" t="s">
        <v>553</v>
      </c>
      <c r="E490" s="35" t="s">
        <v>517</v>
      </c>
      <c r="F490" s="35" t="s">
        <v>554</v>
      </c>
      <c r="G490" s="77">
        <v>79</v>
      </c>
      <c r="H490" s="22">
        <v>569.67999999999995</v>
      </c>
      <c r="I490" s="22">
        <v>7.4630000000000001</v>
      </c>
      <c r="J490" s="22">
        <v>1.2E-2</v>
      </c>
      <c r="K490" s="22">
        <v>0</v>
      </c>
      <c r="L490" s="22">
        <v>0</v>
      </c>
      <c r="M490" s="22">
        <v>0</v>
      </c>
      <c r="N490" s="22">
        <v>0</v>
      </c>
      <c r="O490" s="22">
        <v>0</v>
      </c>
      <c r="P490" s="22">
        <v>0</v>
      </c>
      <c r="Q490" s="22">
        <v>0</v>
      </c>
      <c r="R490" s="22">
        <v>0</v>
      </c>
      <c r="S490" s="22">
        <v>0</v>
      </c>
      <c r="T490" s="22">
        <v>5.9489999999999998</v>
      </c>
      <c r="U490" s="22">
        <v>3.45</v>
      </c>
      <c r="V490" s="22">
        <v>0</v>
      </c>
      <c r="W490" s="22">
        <v>2.266</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c r="AO490" s="22"/>
      <c r="AP490" s="22"/>
    </row>
    <row r="491" spans="1:42" x14ac:dyDescent="0.2">
      <c r="A491" s="15"/>
      <c r="B491" s="84"/>
      <c r="C491" s="35" t="s">
        <v>555</v>
      </c>
      <c r="D491" s="35" t="s">
        <v>556</v>
      </c>
      <c r="E491" s="35" t="s">
        <v>517</v>
      </c>
      <c r="F491" s="35" t="s">
        <v>557</v>
      </c>
      <c r="G491" s="77">
        <v>80</v>
      </c>
      <c r="H491" s="22">
        <v>324.11600000000004</v>
      </c>
      <c r="I491" s="22">
        <v>7.4630000000000001</v>
      </c>
      <c r="J491" s="22">
        <v>1.2120000000000001E-2</v>
      </c>
      <c r="K491" s="22">
        <v>0</v>
      </c>
      <c r="L491" s="22">
        <v>0</v>
      </c>
      <c r="M491" s="22">
        <v>0</v>
      </c>
      <c r="N491" s="22">
        <v>0</v>
      </c>
      <c r="O491" s="22">
        <v>0</v>
      </c>
      <c r="P491" s="22">
        <v>0</v>
      </c>
      <c r="Q491" s="22">
        <v>0</v>
      </c>
      <c r="R491" s="22">
        <v>0</v>
      </c>
      <c r="S491" s="22">
        <v>0</v>
      </c>
      <c r="T491" s="22">
        <v>5.9489999999999998</v>
      </c>
      <c r="U491" s="22">
        <v>3.45</v>
      </c>
      <c r="V491" s="22">
        <v>0</v>
      </c>
      <c r="W491" s="22">
        <v>2.266</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c r="AN491" s="22"/>
      <c r="AO491" s="22"/>
      <c r="AP491" s="22"/>
    </row>
    <row r="492" spans="1:42" x14ac:dyDescent="0.2">
      <c r="A492" s="15"/>
      <c r="B492" s="84"/>
      <c r="C492" s="35" t="s">
        <v>558</v>
      </c>
      <c r="D492" s="35" t="s">
        <v>559</v>
      </c>
      <c r="E492" s="35" t="s">
        <v>517</v>
      </c>
      <c r="F492" s="35" t="s">
        <v>560</v>
      </c>
      <c r="G492" s="77">
        <v>81</v>
      </c>
      <c r="H492" s="22">
        <v>230.18100000000001</v>
      </c>
      <c r="I492" s="22">
        <v>7.4630000000000001</v>
      </c>
      <c r="J492" s="22">
        <v>1.2120000000000001E-2</v>
      </c>
      <c r="K492" s="22">
        <v>0</v>
      </c>
      <c r="L492" s="22">
        <v>0</v>
      </c>
      <c r="M492" s="22">
        <v>0</v>
      </c>
      <c r="N492" s="22">
        <v>0</v>
      </c>
      <c r="O492" s="22">
        <v>0</v>
      </c>
      <c r="P492" s="22">
        <v>0</v>
      </c>
      <c r="Q492" s="22">
        <v>0</v>
      </c>
      <c r="R492" s="22">
        <v>0</v>
      </c>
      <c r="S492" s="22">
        <v>0</v>
      </c>
      <c r="T492" s="22">
        <v>13.135999999999999</v>
      </c>
      <c r="U492" s="22">
        <v>7.6180000000000003</v>
      </c>
      <c r="V492" s="22">
        <v>0</v>
      </c>
      <c r="W492" s="22">
        <v>2.266</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c r="AN492" s="22"/>
      <c r="AO492" s="22"/>
      <c r="AP492" s="22"/>
    </row>
    <row r="493" spans="1:42" x14ac:dyDescent="0.2">
      <c r="A493" s="15"/>
      <c r="B493" s="84"/>
      <c r="C493" s="35" t="s">
        <v>561</v>
      </c>
      <c r="D493" s="35" t="s">
        <v>562</v>
      </c>
      <c r="E493" s="35" t="s">
        <v>517</v>
      </c>
      <c r="F493" s="35" t="s">
        <v>563</v>
      </c>
      <c r="G493" s="77">
        <v>82</v>
      </c>
      <c r="H493" s="22">
        <v>196.464</v>
      </c>
      <c r="I493" s="22">
        <v>7.4630000000000001</v>
      </c>
      <c r="J493" s="22">
        <v>1.2120000000000001E-2</v>
      </c>
      <c r="K493" s="22">
        <v>0</v>
      </c>
      <c r="L493" s="22">
        <v>0</v>
      </c>
      <c r="M493" s="22">
        <v>0</v>
      </c>
      <c r="N493" s="22">
        <v>0</v>
      </c>
      <c r="O493" s="22">
        <v>0</v>
      </c>
      <c r="P493" s="22">
        <v>0</v>
      </c>
      <c r="Q493" s="22">
        <v>0</v>
      </c>
      <c r="R493" s="22">
        <v>0</v>
      </c>
      <c r="S493" s="22">
        <v>0</v>
      </c>
      <c r="T493" s="22">
        <v>19.459</v>
      </c>
      <c r="U493" s="22">
        <v>11.286</v>
      </c>
      <c r="V493" s="22">
        <v>0</v>
      </c>
      <c r="W493" s="22">
        <v>2.266</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c r="AN493" s="22"/>
      <c r="AO493" s="22"/>
      <c r="AP493" s="22"/>
    </row>
    <row r="494" spans="1:42" x14ac:dyDescent="0.2">
      <c r="A494" s="15"/>
      <c r="B494" s="84"/>
      <c r="C494" s="35" t="s">
        <v>564</v>
      </c>
      <c r="D494" s="35" t="s">
        <v>565</v>
      </c>
      <c r="E494" s="35" t="s">
        <v>517</v>
      </c>
      <c r="F494" s="35" t="s">
        <v>566</v>
      </c>
      <c r="G494" s="77">
        <v>83</v>
      </c>
      <c r="H494" s="22">
        <v>106.999</v>
      </c>
      <c r="I494" s="22">
        <v>0</v>
      </c>
      <c r="J494" s="22">
        <v>0</v>
      </c>
      <c r="K494" s="22">
        <v>0</v>
      </c>
      <c r="L494" s="22">
        <v>1.3480000000000001E-2</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c r="AO494" s="22"/>
      <c r="AP494" s="22"/>
    </row>
    <row r="495" spans="1:42" x14ac:dyDescent="0.2">
      <c r="A495" s="15"/>
      <c r="B495" s="84"/>
      <c r="C495" s="35" t="s">
        <v>567</v>
      </c>
      <c r="D495" s="35" t="s">
        <v>568</v>
      </c>
      <c r="E495" s="35" t="s">
        <v>517</v>
      </c>
      <c r="F495" s="35" t="s">
        <v>569</v>
      </c>
      <c r="G495" s="77">
        <v>84</v>
      </c>
      <c r="H495" s="22">
        <v>113.779</v>
      </c>
      <c r="I495" s="22">
        <v>0</v>
      </c>
      <c r="J495" s="22">
        <v>0</v>
      </c>
      <c r="K495" s="22">
        <v>0</v>
      </c>
      <c r="L495" s="22">
        <v>1.3480000000000001E-2</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c r="AN495" s="22"/>
      <c r="AO495" s="22"/>
      <c r="AP495" s="22"/>
    </row>
    <row r="496" spans="1:42" x14ac:dyDescent="0.2">
      <c r="A496" s="15"/>
      <c r="B496" s="84"/>
      <c r="C496" s="35">
        <v>0</v>
      </c>
      <c r="D496" s="35">
        <v>0</v>
      </c>
      <c r="E496" s="35">
        <v>0</v>
      </c>
      <c r="F496" s="35">
        <v>0</v>
      </c>
      <c r="G496" s="77">
        <v>85</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c r="AN496" s="22"/>
      <c r="AO496" s="22"/>
      <c r="AP496" s="22"/>
    </row>
    <row r="497" spans="1:42" x14ac:dyDescent="0.2">
      <c r="A497" s="15"/>
      <c r="B497" s="84"/>
      <c r="C497" s="35" t="s">
        <v>570</v>
      </c>
      <c r="D497" s="35" t="s">
        <v>571</v>
      </c>
      <c r="E497" s="35" t="s">
        <v>312</v>
      </c>
      <c r="F497" s="35" t="s">
        <v>572</v>
      </c>
      <c r="G497" s="77">
        <v>86</v>
      </c>
      <c r="H497" s="22">
        <v>0</v>
      </c>
      <c r="I497" s="22">
        <v>0</v>
      </c>
      <c r="J497" s="22">
        <v>0</v>
      </c>
      <c r="K497" s="22">
        <v>0</v>
      </c>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v>0</v>
      </c>
      <c r="AG497" s="22">
        <v>0</v>
      </c>
      <c r="AH497" s="22">
        <v>0</v>
      </c>
      <c r="AI497" s="22">
        <v>0</v>
      </c>
      <c r="AJ497" s="22">
        <v>0</v>
      </c>
      <c r="AK497" s="22">
        <v>0</v>
      </c>
      <c r="AL497" s="22">
        <v>0</v>
      </c>
      <c r="AM497" s="22">
        <v>0</v>
      </c>
      <c r="AN497" s="22"/>
      <c r="AO497" s="22"/>
      <c r="AP497" s="22"/>
    </row>
    <row r="498" spans="1:42" x14ac:dyDescent="0.2">
      <c r="A498" s="15"/>
      <c r="B498" s="84"/>
      <c r="C498" s="35" t="s">
        <v>573</v>
      </c>
      <c r="D498" s="35" t="s">
        <v>574</v>
      </c>
      <c r="E498" s="35" t="s">
        <v>312</v>
      </c>
      <c r="F498" s="35" t="s">
        <v>575</v>
      </c>
      <c r="G498" s="77">
        <v>87</v>
      </c>
      <c r="H498" s="22">
        <v>0</v>
      </c>
      <c r="I498" s="22">
        <v>0</v>
      </c>
      <c r="J498" s="22">
        <v>0</v>
      </c>
      <c r="K498" s="22">
        <v>0</v>
      </c>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v>0</v>
      </c>
      <c r="AG498" s="22">
        <v>0</v>
      </c>
      <c r="AH498" s="22">
        <v>0</v>
      </c>
      <c r="AI498" s="22">
        <v>0</v>
      </c>
      <c r="AJ498" s="22">
        <v>0</v>
      </c>
      <c r="AK498" s="22">
        <v>0</v>
      </c>
      <c r="AL498" s="22">
        <v>0</v>
      </c>
      <c r="AM498" s="22">
        <v>0</v>
      </c>
      <c r="AN498" s="22"/>
      <c r="AO498" s="22"/>
      <c r="AP498" s="22"/>
    </row>
    <row r="499" spans="1:42" x14ac:dyDescent="0.2">
      <c r="A499" s="15"/>
      <c r="B499" s="84"/>
      <c r="C499" s="35" t="s">
        <v>313</v>
      </c>
      <c r="D499" s="35">
        <v>0</v>
      </c>
      <c r="E499" s="35">
        <v>0</v>
      </c>
      <c r="F499" s="35" t="s">
        <v>576</v>
      </c>
      <c r="G499" s="77">
        <v>88</v>
      </c>
      <c r="H499" s="22">
        <v>0</v>
      </c>
      <c r="I499" s="22">
        <v>0</v>
      </c>
      <c r="J499" s="22">
        <v>0</v>
      </c>
      <c r="K499" s="22">
        <v>0</v>
      </c>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v>0</v>
      </c>
      <c r="AG499" s="22">
        <v>0</v>
      </c>
      <c r="AH499" s="22">
        <v>0</v>
      </c>
      <c r="AI499" s="22">
        <v>0</v>
      </c>
      <c r="AJ499" s="22">
        <v>0</v>
      </c>
      <c r="AK499" s="22">
        <v>0</v>
      </c>
      <c r="AL499" s="22">
        <v>0</v>
      </c>
      <c r="AM499" s="22">
        <v>0</v>
      </c>
      <c r="AN499" s="22"/>
      <c r="AO499" s="22"/>
      <c r="AP499" s="22"/>
    </row>
    <row r="500" spans="1:42" x14ac:dyDescent="0.2">
      <c r="A500" s="15"/>
      <c r="B500" s="84"/>
      <c r="C500" s="35" t="s">
        <v>314</v>
      </c>
      <c r="D500" s="35">
        <v>0</v>
      </c>
      <c r="E500" s="35">
        <v>0</v>
      </c>
      <c r="F500" s="35" t="s">
        <v>577</v>
      </c>
      <c r="G500" s="77">
        <v>89</v>
      </c>
      <c r="H500" s="22">
        <v>0</v>
      </c>
      <c r="I500" s="22">
        <v>0</v>
      </c>
      <c r="J500" s="22">
        <v>0</v>
      </c>
      <c r="K500" s="22">
        <v>0</v>
      </c>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v>0</v>
      </c>
      <c r="AG500" s="22">
        <v>0</v>
      </c>
      <c r="AH500" s="22">
        <v>0</v>
      </c>
      <c r="AI500" s="22">
        <v>0</v>
      </c>
      <c r="AJ500" s="22">
        <v>0</v>
      </c>
      <c r="AK500" s="22">
        <v>0</v>
      </c>
      <c r="AL500" s="22">
        <v>0</v>
      </c>
      <c r="AM500" s="22">
        <v>0</v>
      </c>
      <c r="AN500" s="22"/>
      <c r="AO500" s="22"/>
      <c r="AP500" s="22"/>
    </row>
    <row r="501" spans="1:42" x14ac:dyDescent="0.2">
      <c r="A501" s="15"/>
      <c r="B501" s="84"/>
      <c r="C501" s="35" t="s">
        <v>578</v>
      </c>
      <c r="D501" s="35" t="s">
        <v>579</v>
      </c>
      <c r="E501" s="35" t="s">
        <v>262</v>
      </c>
      <c r="F501" s="35" t="s">
        <v>580</v>
      </c>
      <c r="G501" s="77">
        <v>90</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v>0</v>
      </c>
      <c r="AJ501" s="22">
        <v>0</v>
      </c>
      <c r="AK501" s="22">
        <v>0</v>
      </c>
      <c r="AL501" s="22">
        <v>0</v>
      </c>
      <c r="AM501" s="22">
        <v>0</v>
      </c>
      <c r="AN501" s="22"/>
      <c r="AO501" s="22"/>
      <c r="AP501" s="22"/>
    </row>
    <row r="502" spans="1:42" x14ac:dyDescent="0.2">
      <c r="A502" s="15"/>
      <c r="B502" s="84"/>
      <c r="C502" s="35" t="s">
        <v>581</v>
      </c>
      <c r="D502" s="35" t="s">
        <v>582</v>
      </c>
      <c r="E502" s="35" t="s">
        <v>262</v>
      </c>
      <c r="F502" s="35" t="s">
        <v>583</v>
      </c>
      <c r="G502" s="77">
        <v>91</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v>0</v>
      </c>
      <c r="AG502" s="22">
        <v>0</v>
      </c>
      <c r="AH502" s="22">
        <v>0</v>
      </c>
      <c r="AI502" s="22">
        <v>0</v>
      </c>
      <c r="AJ502" s="22">
        <v>0</v>
      </c>
      <c r="AK502" s="22">
        <v>0</v>
      </c>
      <c r="AL502" s="22">
        <v>0</v>
      </c>
      <c r="AM502" s="22">
        <v>0</v>
      </c>
      <c r="AN502" s="22"/>
      <c r="AO502" s="22"/>
      <c r="AP502" s="22"/>
    </row>
    <row r="503" spans="1:42" x14ac:dyDescent="0.2">
      <c r="A503" s="15"/>
      <c r="B503" s="84"/>
      <c r="C503" s="35" t="s">
        <v>584</v>
      </c>
      <c r="D503" s="35" t="s">
        <v>585</v>
      </c>
      <c r="E503" s="35" t="s">
        <v>262</v>
      </c>
      <c r="F503" s="35" t="s">
        <v>586</v>
      </c>
      <c r="G503" s="77">
        <v>92</v>
      </c>
      <c r="H503" s="22">
        <v>0</v>
      </c>
      <c r="I503" s="22">
        <v>0</v>
      </c>
      <c r="J503" s="22">
        <v>0</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v>0</v>
      </c>
      <c r="AG503" s="22">
        <v>0</v>
      </c>
      <c r="AH503" s="22">
        <v>0</v>
      </c>
      <c r="AI503" s="22">
        <v>0</v>
      </c>
      <c r="AJ503" s="22">
        <v>0</v>
      </c>
      <c r="AK503" s="22">
        <v>0</v>
      </c>
      <c r="AL503" s="22">
        <v>0</v>
      </c>
      <c r="AM503" s="22">
        <v>0</v>
      </c>
      <c r="AN503" s="22"/>
      <c r="AO503" s="22"/>
      <c r="AP503" s="22"/>
    </row>
    <row r="504" spans="1:42" x14ac:dyDescent="0.2">
      <c r="A504" s="15"/>
      <c r="B504" s="84"/>
      <c r="C504" s="35">
        <v>0</v>
      </c>
      <c r="D504" s="35">
        <v>0</v>
      </c>
      <c r="E504" s="35">
        <v>0</v>
      </c>
      <c r="F504" s="35">
        <v>0</v>
      </c>
      <c r="G504" s="77">
        <v>93</v>
      </c>
      <c r="H504" s="22">
        <v>0</v>
      </c>
      <c r="I504" s="22">
        <v>0</v>
      </c>
      <c r="J504" s="22">
        <v>0</v>
      </c>
      <c r="K504" s="22">
        <v>0</v>
      </c>
      <c r="L504" s="22">
        <v>0</v>
      </c>
      <c r="M504" s="22">
        <v>0</v>
      </c>
      <c r="N504" s="22">
        <v>0</v>
      </c>
      <c r="O504" s="22">
        <v>0</v>
      </c>
      <c r="P504" s="22">
        <v>0</v>
      </c>
      <c r="Q504" s="22">
        <v>0</v>
      </c>
      <c r="R504" s="22">
        <v>0</v>
      </c>
      <c r="S504" s="22">
        <v>0</v>
      </c>
      <c r="T504" s="22">
        <v>0</v>
      </c>
      <c r="U504" s="22">
        <v>0</v>
      </c>
      <c r="V504" s="22">
        <v>0</v>
      </c>
      <c r="W504" s="22">
        <v>0</v>
      </c>
      <c r="X504" s="22">
        <v>0</v>
      </c>
      <c r="Y504" s="22">
        <v>0</v>
      </c>
      <c r="Z504" s="22">
        <v>0</v>
      </c>
      <c r="AA504" s="22">
        <v>0</v>
      </c>
      <c r="AB504" s="22">
        <v>0</v>
      </c>
      <c r="AC504" s="22">
        <v>0</v>
      </c>
      <c r="AD504" s="22">
        <v>0</v>
      </c>
      <c r="AE504" s="22">
        <v>0</v>
      </c>
      <c r="AF504" s="22">
        <v>0</v>
      </c>
      <c r="AG504" s="22">
        <v>0</v>
      </c>
      <c r="AH504" s="22">
        <v>0</v>
      </c>
      <c r="AI504" s="22">
        <v>0</v>
      </c>
      <c r="AJ504" s="22">
        <v>0</v>
      </c>
      <c r="AK504" s="22">
        <v>0</v>
      </c>
      <c r="AL504" s="22">
        <v>0</v>
      </c>
      <c r="AM504" s="22">
        <v>0</v>
      </c>
      <c r="AN504" s="22"/>
      <c r="AO504" s="22"/>
      <c r="AP504" s="22"/>
    </row>
    <row r="505" spans="1:42" x14ac:dyDescent="0.2">
      <c r="A505" s="15"/>
      <c r="B505" s="84"/>
      <c r="C505" s="35">
        <v>0</v>
      </c>
      <c r="D505" s="35">
        <v>0</v>
      </c>
      <c r="E505" s="35">
        <v>0</v>
      </c>
      <c r="F505" s="35">
        <v>0</v>
      </c>
      <c r="G505" s="77">
        <v>94</v>
      </c>
      <c r="H505" s="22">
        <v>0</v>
      </c>
      <c r="I505" s="22">
        <v>0</v>
      </c>
      <c r="J505" s="22">
        <v>0</v>
      </c>
      <c r="K505" s="22">
        <v>0</v>
      </c>
      <c r="L505" s="22">
        <v>0</v>
      </c>
      <c r="M505" s="22">
        <v>0</v>
      </c>
      <c r="N505" s="22">
        <v>0</v>
      </c>
      <c r="O505" s="22">
        <v>0</v>
      </c>
      <c r="P505" s="22">
        <v>0</v>
      </c>
      <c r="Q505" s="22">
        <v>0</v>
      </c>
      <c r="R505" s="22">
        <v>0</v>
      </c>
      <c r="S505" s="22">
        <v>0</v>
      </c>
      <c r="T505" s="22">
        <v>0</v>
      </c>
      <c r="U505" s="22">
        <v>0</v>
      </c>
      <c r="V505" s="22">
        <v>0</v>
      </c>
      <c r="W505" s="22">
        <v>0</v>
      </c>
      <c r="X505" s="22">
        <v>0</v>
      </c>
      <c r="Y505" s="22">
        <v>0</v>
      </c>
      <c r="Z505" s="22">
        <v>0</v>
      </c>
      <c r="AA505" s="22">
        <v>0</v>
      </c>
      <c r="AB505" s="22">
        <v>0</v>
      </c>
      <c r="AC505" s="22">
        <v>0</v>
      </c>
      <c r="AD505" s="22">
        <v>0</v>
      </c>
      <c r="AE505" s="22">
        <v>0</v>
      </c>
      <c r="AF505" s="22">
        <v>0</v>
      </c>
      <c r="AG505" s="22">
        <v>0</v>
      </c>
      <c r="AH505" s="22">
        <v>0</v>
      </c>
      <c r="AI505" s="22">
        <v>0</v>
      </c>
      <c r="AJ505" s="22">
        <v>0</v>
      </c>
      <c r="AK505" s="22">
        <v>0</v>
      </c>
      <c r="AL505" s="22">
        <v>0</v>
      </c>
      <c r="AM505" s="22">
        <v>0</v>
      </c>
      <c r="AN505" s="22"/>
      <c r="AO505" s="22"/>
      <c r="AP505" s="22"/>
    </row>
    <row r="506" spans="1:42" hidden="1" outlineLevel="1" x14ac:dyDescent="0.2">
      <c r="A506" s="15"/>
      <c r="B506" s="84"/>
      <c r="C506" s="35">
        <v>0</v>
      </c>
      <c r="D506" s="35">
        <v>0</v>
      </c>
      <c r="E506" s="35">
        <v>0</v>
      </c>
      <c r="F506" s="35">
        <v>0</v>
      </c>
      <c r="G506" s="77">
        <v>95</v>
      </c>
      <c r="H506" s="22">
        <v>0</v>
      </c>
      <c r="I506" s="22">
        <v>0</v>
      </c>
      <c r="J506" s="22">
        <v>0</v>
      </c>
      <c r="K506" s="22">
        <v>0</v>
      </c>
      <c r="L506" s="22">
        <v>0</v>
      </c>
      <c r="M506" s="22">
        <v>0</v>
      </c>
      <c r="N506" s="22">
        <v>0</v>
      </c>
      <c r="O506" s="22">
        <v>0</v>
      </c>
      <c r="P506" s="22">
        <v>0</v>
      </c>
      <c r="Q506" s="22">
        <v>0</v>
      </c>
      <c r="R506" s="22">
        <v>0</v>
      </c>
      <c r="S506" s="22">
        <v>0</v>
      </c>
      <c r="T506" s="22">
        <v>0</v>
      </c>
      <c r="U506" s="22">
        <v>0</v>
      </c>
      <c r="V506" s="22">
        <v>0</v>
      </c>
      <c r="W506" s="22">
        <v>0</v>
      </c>
      <c r="X506" s="22">
        <v>0</v>
      </c>
      <c r="Y506" s="22">
        <v>0</v>
      </c>
      <c r="Z506" s="22">
        <v>0</v>
      </c>
      <c r="AA506" s="22">
        <v>0</v>
      </c>
      <c r="AB506" s="22">
        <v>0</v>
      </c>
      <c r="AC506" s="22">
        <v>0</v>
      </c>
      <c r="AD506" s="22">
        <v>0</v>
      </c>
      <c r="AE506" s="22">
        <v>0</v>
      </c>
      <c r="AF506" s="22">
        <v>0</v>
      </c>
      <c r="AG506" s="22">
        <v>0</v>
      </c>
      <c r="AH506" s="22">
        <v>0</v>
      </c>
      <c r="AI506" s="22">
        <v>0</v>
      </c>
      <c r="AJ506" s="22">
        <v>0</v>
      </c>
      <c r="AK506" s="22">
        <v>0</v>
      </c>
      <c r="AL506" s="22">
        <v>0</v>
      </c>
      <c r="AM506" s="22">
        <v>0</v>
      </c>
      <c r="AN506" s="22"/>
      <c r="AO506" s="22"/>
      <c r="AP506" s="22"/>
    </row>
    <row r="507" spans="1:42" hidden="1" outlineLevel="1" x14ac:dyDescent="0.2">
      <c r="A507" s="15"/>
      <c r="B507" s="84"/>
      <c r="C507" s="35">
        <v>0</v>
      </c>
      <c r="D507" s="35">
        <v>0</v>
      </c>
      <c r="E507" s="35">
        <v>0</v>
      </c>
      <c r="F507" s="35">
        <v>0</v>
      </c>
      <c r="G507" s="77">
        <v>96</v>
      </c>
      <c r="H507" s="22">
        <v>0</v>
      </c>
      <c r="I507" s="22">
        <v>0</v>
      </c>
      <c r="J507" s="22">
        <v>0</v>
      </c>
      <c r="K507" s="22">
        <v>0</v>
      </c>
      <c r="L507" s="22">
        <v>0</v>
      </c>
      <c r="M507" s="22">
        <v>0</v>
      </c>
      <c r="N507" s="22">
        <v>0</v>
      </c>
      <c r="O507" s="22">
        <v>0</v>
      </c>
      <c r="P507" s="22">
        <v>0</v>
      </c>
      <c r="Q507" s="22">
        <v>0</v>
      </c>
      <c r="R507" s="22">
        <v>0</v>
      </c>
      <c r="S507" s="22">
        <v>0</v>
      </c>
      <c r="T507" s="22">
        <v>0</v>
      </c>
      <c r="U507" s="22">
        <v>0</v>
      </c>
      <c r="V507" s="22">
        <v>0</v>
      </c>
      <c r="W507" s="22">
        <v>0</v>
      </c>
      <c r="X507" s="22">
        <v>0</v>
      </c>
      <c r="Y507" s="22">
        <v>0</v>
      </c>
      <c r="Z507" s="22">
        <v>0</v>
      </c>
      <c r="AA507" s="22">
        <v>0</v>
      </c>
      <c r="AB507" s="22">
        <v>0</v>
      </c>
      <c r="AC507" s="22">
        <v>0</v>
      </c>
      <c r="AD507" s="22">
        <v>0</v>
      </c>
      <c r="AE507" s="22">
        <v>0</v>
      </c>
      <c r="AF507" s="22">
        <v>0</v>
      </c>
      <c r="AG507" s="22">
        <v>0</v>
      </c>
      <c r="AH507" s="22">
        <v>0</v>
      </c>
      <c r="AI507" s="22">
        <v>0</v>
      </c>
      <c r="AJ507" s="22">
        <v>0</v>
      </c>
      <c r="AK507" s="22">
        <v>0</v>
      </c>
      <c r="AL507" s="22">
        <v>0</v>
      </c>
      <c r="AM507" s="22">
        <v>0</v>
      </c>
      <c r="AN507" s="22"/>
      <c r="AO507" s="22"/>
      <c r="AP507" s="22"/>
    </row>
    <row r="508" spans="1:42" hidden="1" outlineLevel="1" x14ac:dyDescent="0.2">
      <c r="A508" s="15"/>
      <c r="B508" s="84"/>
      <c r="C508" s="35">
        <v>0</v>
      </c>
      <c r="D508" s="35">
        <v>0</v>
      </c>
      <c r="E508" s="35">
        <v>0</v>
      </c>
      <c r="F508" s="35">
        <v>0</v>
      </c>
      <c r="G508" s="77">
        <v>97</v>
      </c>
      <c r="H508" s="22">
        <v>0</v>
      </c>
      <c r="I508" s="22">
        <v>0</v>
      </c>
      <c r="J508" s="22">
        <v>0</v>
      </c>
      <c r="K508" s="22">
        <v>0</v>
      </c>
      <c r="L508" s="22">
        <v>0</v>
      </c>
      <c r="M508" s="22">
        <v>0</v>
      </c>
      <c r="N508" s="22">
        <v>0</v>
      </c>
      <c r="O508" s="22">
        <v>0</v>
      </c>
      <c r="P508" s="22">
        <v>0</v>
      </c>
      <c r="Q508" s="22">
        <v>0</v>
      </c>
      <c r="R508" s="22">
        <v>0</v>
      </c>
      <c r="S508" s="22">
        <v>0</v>
      </c>
      <c r="T508" s="22">
        <v>0</v>
      </c>
      <c r="U508" s="22">
        <v>0</v>
      </c>
      <c r="V508" s="22">
        <v>0</v>
      </c>
      <c r="W508" s="22">
        <v>0</v>
      </c>
      <c r="X508" s="22">
        <v>0</v>
      </c>
      <c r="Y508" s="22">
        <v>0</v>
      </c>
      <c r="Z508" s="22">
        <v>0</v>
      </c>
      <c r="AA508" s="22">
        <v>0</v>
      </c>
      <c r="AB508" s="22">
        <v>0</v>
      </c>
      <c r="AC508" s="22">
        <v>0</v>
      </c>
      <c r="AD508" s="22">
        <v>0</v>
      </c>
      <c r="AE508" s="22">
        <v>0</v>
      </c>
      <c r="AF508" s="22">
        <v>0</v>
      </c>
      <c r="AG508" s="22">
        <v>0</v>
      </c>
      <c r="AH508" s="22">
        <v>0</v>
      </c>
      <c r="AI508" s="22">
        <v>0</v>
      </c>
      <c r="AJ508" s="22">
        <v>0</v>
      </c>
      <c r="AK508" s="22">
        <v>0</v>
      </c>
      <c r="AL508" s="22">
        <v>0</v>
      </c>
      <c r="AM508" s="22">
        <v>0</v>
      </c>
      <c r="AN508" s="22"/>
      <c r="AO508" s="22"/>
      <c r="AP508" s="22"/>
    </row>
    <row r="509" spans="1:42" hidden="1" outlineLevel="1" x14ac:dyDescent="0.2">
      <c r="A509" s="15"/>
      <c r="B509" s="84"/>
      <c r="C509" s="35">
        <v>0</v>
      </c>
      <c r="D509" s="35">
        <v>0</v>
      </c>
      <c r="E509" s="35">
        <v>0</v>
      </c>
      <c r="F509" s="35">
        <v>0</v>
      </c>
      <c r="G509" s="77">
        <v>98</v>
      </c>
      <c r="H509" s="22">
        <v>0</v>
      </c>
      <c r="I509" s="22">
        <v>0</v>
      </c>
      <c r="J509" s="22">
        <v>0</v>
      </c>
      <c r="K509" s="22">
        <v>0</v>
      </c>
      <c r="L509" s="22">
        <v>0</v>
      </c>
      <c r="M509" s="22">
        <v>0</v>
      </c>
      <c r="N509" s="22">
        <v>0</v>
      </c>
      <c r="O509" s="22">
        <v>0</v>
      </c>
      <c r="P509" s="22">
        <v>0</v>
      </c>
      <c r="Q509" s="22">
        <v>0</v>
      </c>
      <c r="R509" s="22">
        <v>0</v>
      </c>
      <c r="S509" s="22">
        <v>0</v>
      </c>
      <c r="T509" s="22">
        <v>0</v>
      </c>
      <c r="U509" s="22">
        <v>0</v>
      </c>
      <c r="V509" s="22">
        <v>0</v>
      </c>
      <c r="W509" s="22">
        <v>0</v>
      </c>
      <c r="X509" s="22">
        <v>0</v>
      </c>
      <c r="Y509" s="22">
        <v>0</v>
      </c>
      <c r="Z509" s="22">
        <v>0</v>
      </c>
      <c r="AA509" s="22">
        <v>0</v>
      </c>
      <c r="AB509" s="22">
        <v>0</v>
      </c>
      <c r="AC509" s="22">
        <v>0</v>
      </c>
      <c r="AD509" s="22">
        <v>0</v>
      </c>
      <c r="AE509" s="22">
        <v>0</v>
      </c>
      <c r="AF509" s="22">
        <v>0</v>
      </c>
      <c r="AG509" s="22">
        <v>0</v>
      </c>
      <c r="AH509" s="22">
        <v>0</v>
      </c>
      <c r="AI509" s="22">
        <v>0</v>
      </c>
      <c r="AJ509" s="22">
        <v>0</v>
      </c>
      <c r="AK509" s="22">
        <v>0</v>
      </c>
      <c r="AL509" s="22">
        <v>0</v>
      </c>
      <c r="AM509" s="22">
        <v>0</v>
      </c>
      <c r="AN509" s="22"/>
      <c r="AO509" s="22"/>
      <c r="AP509" s="22"/>
    </row>
    <row r="510" spans="1:42" hidden="1" outlineLevel="1" x14ac:dyDescent="0.2">
      <c r="A510" s="15"/>
      <c r="B510" s="84"/>
      <c r="C510" s="35">
        <v>0</v>
      </c>
      <c r="D510" s="35">
        <v>0</v>
      </c>
      <c r="E510" s="35">
        <v>0</v>
      </c>
      <c r="F510" s="35">
        <v>0</v>
      </c>
      <c r="G510" s="77">
        <v>99</v>
      </c>
      <c r="H510" s="22">
        <v>0</v>
      </c>
      <c r="I510" s="22">
        <v>0</v>
      </c>
      <c r="J510" s="22">
        <v>0</v>
      </c>
      <c r="K510" s="22">
        <v>0</v>
      </c>
      <c r="L510" s="22">
        <v>0</v>
      </c>
      <c r="M510" s="22">
        <v>0</v>
      </c>
      <c r="N510" s="22">
        <v>0</v>
      </c>
      <c r="O510" s="22">
        <v>0</v>
      </c>
      <c r="P510" s="22">
        <v>0</v>
      </c>
      <c r="Q510" s="22">
        <v>0</v>
      </c>
      <c r="R510" s="22">
        <v>0</v>
      </c>
      <c r="S510" s="22">
        <v>0</v>
      </c>
      <c r="T510" s="22">
        <v>0</v>
      </c>
      <c r="U510" s="22">
        <v>0</v>
      </c>
      <c r="V510" s="22">
        <v>0</v>
      </c>
      <c r="W510" s="22">
        <v>0</v>
      </c>
      <c r="X510" s="22">
        <v>0</v>
      </c>
      <c r="Y510" s="22">
        <v>0</v>
      </c>
      <c r="Z510" s="22">
        <v>0</v>
      </c>
      <c r="AA510" s="22">
        <v>0</v>
      </c>
      <c r="AB510" s="22">
        <v>0</v>
      </c>
      <c r="AC510" s="22">
        <v>0</v>
      </c>
      <c r="AD510" s="22">
        <v>0</v>
      </c>
      <c r="AE510" s="22">
        <v>0</v>
      </c>
      <c r="AF510" s="22">
        <v>0</v>
      </c>
      <c r="AG510" s="22">
        <v>0</v>
      </c>
      <c r="AH510" s="22">
        <v>0</v>
      </c>
      <c r="AI510" s="22">
        <v>0</v>
      </c>
      <c r="AJ510" s="22">
        <v>0</v>
      </c>
      <c r="AK510" s="22">
        <v>0</v>
      </c>
      <c r="AL510" s="22">
        <v>0</v>
      </c>
      <c r="AM510" s="22">
        <v>0</v>
      </c>
      <c r="AN510" s="22"/>
      <c r="AO510" s="22"/>
      <c r="AP510" s="22"/>
    </row>
    <row r="511" spans="1:42" hidden="1" outlineLevel="1" x14ac:dyDescent="0.2">
      <c r="A511" s="15"/>
      <c r="B511" s="84"/>
      <c r="C511" s="35">
        <v>0</v>
      </c>
      <c r="D511" s="35">
        <v>0</v>
      </c>
      <c r="E511" s="35">
        <v>0</v>
      </c>
      <c r="F511" s="35">
        <v>0</v>
      </c>
      <c r="G511" s="77">
        <v>100</v>
      </c>
      <c r="H511" s="22">
        <v>0</v>
      </c>
      <c r="I511" s="22">
        <v>0</v>
      </c>
      <c r="J511" s="22">
        <v>0</v>
      </c>
      <c r="K511" s="22">
        <v>0</v>
      </c>
      <c r="L511" s="22">
        <v>0</v>
      </c>
      <c r="M511" s="22">
        <v>0</v>
      </c>
      <c r="N511" s="22">
        <v>0</v>
      </c>
      <c r="O511" s="22">
        <v>0</v>
      </c>
      <c r="P511" s="22">
        <v>0</v>
      </c>
      <c r="Q511" s="22">
        <v>0</v>
      </c>
      <c r="R511" s="22">
        <v>0</v>
      </c>
      <c r="S511" s="22">
        <v>0</v>
      </c>
      <c r="T511" s="22">
        <v>0</v>
      </c>
      <c r="U511" s="22">
        <v>0</v>
      </c>
      <c r="V511" s="22">
        <v>0</v>
      </c>
      <c r="W511" s="22">
        <v>0</v>
      </c>
      <c r="X511" s="22">
        <v>0</v>
      </c>
      <c r="Y511" s="22">
        <v>0</v>
      </c>
      <c r="Z511" s="22">
        <v>0</v>
      </c>
      <c r="AA511" s="22">
        <v>0</v>
      </c>
      <c r="AB511" s="22">
        <v>0</v>
      </c>
      <c r="AC511" s="22">
        <v>0</v>
      </c>
      <c r="AD511" s="22">
        <v>0</v>
      </c>
      <c r="AE511" s="22">
        <v>0</v>
      </c>
      <c r="AF511" s="22">
        <v>0</v>
      </c>
      <c r="AG511" s="22">
        <v>0</v>
      </c>
      <c r="AH511" s="22">
        <v>0</v>
      </c>
      <c r="AI511" s="22">
        <v>0</v>
      </c>
      <c r="AJ511" s="22">
        <v>0</v>
      </c>
      <c r="AK511" s="22">
        <v>0</v>
      </c>
      <c r="AL511" s="22">
        <v>0</v>
      </c>
      <c r="AM511" s="22">
        <v>0</v>
      </c>
      <c r="AN511" s="22"/>
      <c r="AO511" s="22"/>
      <c r="AP511" s="22"/>
    </row>
    <row r="512" spans="1:42" hidden="1" outlineLevel="1" x14ac:dyDescent="0.2">
      <c r="A512" s="15"/>
      <c r="B512" s="84"/>
      <c r="C512" s="35">
        <v>0</v>
      </c>
      <c r="D512" s="35">
        <v>0</v>
      </c>
      <c r="E512" s="35">
        <v>0</v>
      </c>
      <c r="F512" s="35">
        <v>0</v>
      </c>
      <c r="G512" s="77">
        <v>101</v>
      </c>
      <c r="H512" s="22">
        <v>0</v>
      </c>
      <c r="I512" s="22">
        <v>0</v>
      </c>
      <c r="J512" s="22">
        <v>0</v>
      </c>
      <c r="K512" s="22">
        <v>0</v>
      </c>
      <c r="L512" s="22">
        <v>0</v>
      </c>
      <c r="M512" s="22">
        <v>0</v>
      </c>
      <c r="N512" s="22">
        <v>0</v>
      </c>
      <c r="O512" s="22">
        <v>0</v>
      </c>
      <c r="P512" s="22">
        <v>0</v>
      </c>
      <c r="Q512" s="22">
        <v>0</v>
      </c>
      <c r="R512" s="22">
        <v>0</v>
      </c>
      <c r="S512" s="22">
        <v>0</v>
      </c>
      <c r="T512" s="22">
        <v>0</v>
      </c>
      <c r="U512" s="22">
        <v>0</v>
      </c>
      <c r="V512" s="22">
        <v>0</v>
      </c>
      <c r="W512" s="22">
        <v>0</v>
      </c>
      <c r="X512" s="22">
        <v>0</v>
      </c>
      <c r="Y512" s="22">
        <v>0</v>
      </c>
      <c r="Z512" s="22">
        <v>0</v>
      </c>
      <c r="AA512" s="22">
        <v>0</v>
      </c>
      <c r="AB512" s="22">
        <v>0</v>
      </c>
      <c r="AC512" s="22">
        <v>0</v>
      </c>
      <c r="AD512" s="22">
        <v>0</v>
      </c>
      <c r="AE512" s="22">
        <v>0</v>
      </c>
      <c r="AF512" s="22">
        <v>0</v>
      </c>
      <c r="AG512" s="22">
        <v>0</v>
      </c>
      <c r="AH512" s="22">
        <v>0</v>
      </c>
      <c r="AI512" s="22">
        <v>0</v>
      </c>
      <c r="AJ512" s="22">
        <v>0</v>
      </c>
      <c r="AK512" s="22">
        <v>0</v>
      </c>
      <c r="AL512" s="22">
        <v>0</v>
      </c>
      <c r="AM512" s="22">
        <v>0</v>
      </c>
      <c r="AN512" s="22"/>
      <c r="AO512" s="22"/>
      <c r="AP512" s="22"/>
    </row>
    <row r="513" spans="1:42" hidden="1" outlineLevel="1" x14ac:dyDescent="0.2">
      <c r="A513" s="15"/>
      <c r="B513" s="84"/>
      <c r="C513" s="35">
        <v>0</v>
      </c>
      <c r="D513" s="35">
        <v>0</v>
      </c>
      <c r="E513" s="35">
        <v>0</v>
      </c>
      <c r="F513" s="35">
        <v>0</v>
      </c>
      <c r="G513" s="77">
        <v>102</v>
      </c>
      <c r="H513" s="22">
        <v>0</v>
      </c>
      <c r="I513" s="22">
        <v>0</v>
      </c>
      <c r="J513" s="22">
        <v>0</v>
      </c>
      <c r="K513" s="22">
        <v>0</v>
      </c>
      <c r="L513" s="22">
        <v>0</v>
      </c>
      <c r="M513" s="22">
        <v>0</v>
      </c>
      <c r="N513" s="22">
        <v>0</v>
      </c>
      <c r="O513" s="22">
        <v>0</v>
      </c>
      <c r="P513" s="22">
        <v>0</v>
      </c>
      <c r="Q513" s="22">
        <v>0</v>
      </c>
      <c r="R513" s="22">
        <v>0</v>
      </c>
      <c r="S513" s="22">
        <v>0</v>
      </c>
      <c r="T513" s="22">
        <v>0</v>
      </c>
      <c r="U513" s="22">
        <v>0</v>
      </c>
      <c r="V513" s="22">
        <v>0</v>
      </c>
      <c r="W513" s="22">
        <v>0</v>
      </c>
      <c r="X513" s="22">
        <v>0</v>
      </c>
      <c r="Y513" s="22">
        <v>0</v>
      </c>
      <c r="Z513" s="22">
        <v>0</v>
      </c>
      <c r="AA513" s="22">
        <v>0</v>
      </c>
      <c r="AB513" s="22">
        <v>0</v>
      </c>
      <c r="AC513" s="22">
        <v>0</v>
      </c>
      <c r="AD513" s="22">
        <v>0</v>
      </c>
      <c r="AE513" s="22">
        <v>0</v>
      </c>
      <c r="AF513" s="22">
        <v>0</v>
      </c>
      <c r="AG513" s="22">
        <v>0</v>
      </c>
      <c r="AH513" s="22">
        <v>0</v>
      </c>
      <c r="AI513" s="22">
        <v>0</v>
      </c>
      <c r="AJ513" s="22">
        <v>0</v>
      </c>
      <c r="AK513" s="22">
        <v>0</v>
      </c>
      <c r="AL513" s="22">
        <v>0</v>
      </c>
      <c r="AM513" s="22">
        <v>0</v>
      </c>
      <c r="AN513" s="22"/>
      <c r="AO513" s="22"/>
      <c r="AP513" s="22"/>
    </row>
    <row r="514" spans="1:42" hidden="1" outlineLevel="1" x14ac:dyDescent="0.2">
      <c r="A514" s="15"/>
      <c r="B514" s="84"/>
      <c r="C514" s="35">
        <v>0</v>
      </c>
      <c r="D514" s="35">
        <v>0</v>
      </c>
      <c r="E514" s="35">
        <v>0</v>
      </c>
      <c r="F514" s="35">
        <v>0</v>
      </c>
      <c r="G514" s="77">
        <v>103</v>
      </c>
      <c r="H514" s="22">
        <v>0</v>
      </c>
      <c r="I514" s="22">
        <v>0</v>
      </c>
      <c r="J514" s="22">
        <v>0</v>
      </c>
      <c r="K514" s="22">
        <v>0</v>
      </c>
      <c r="L514" s="22">
        <v>0</v>
      </c>
      <c r="M514" s="22">
        <v>0</v>
      </c>
      <c r="N514" s="22">
        <v>0</v>
      </c>
      <c r="O514" s="22">
        <v>0</v>
      </c>
      <c r="P514" s="22">
        <v>0</v>
      </c>
      <c r="Q514" s="22">
        <v>0</v>
      </c>
      <c r="R514" s="22">
        <v>0</v>
      </c>
      <c r="S514" s="22">
        <v>0</v>
      </c>
      <c r="T514" s="22">
        <v>0</v>
      </c>
      <c r="U514" s="22">
        <v>0</v>
      </c>
      <c r="V514" s="22">
        <v>0</v>
      </c>
      <c r="W514" s="22">
        <v>0</v>
      </c>
      <c r="X514" s="22">
        <v>0</v>
      </c>
      <c r="Y514" s="22">
        <v>0</v>
      </c>
      <c r="Z514" s="22">
        <v>0</v>
      </c>
      <c r="AA514" s="22">
        <v>0</v>
      </c>
      <c r="AB514" s="22">
        <v>0</v>
      </c>
      <c r="AC514" s="22">
        <v>0</v>
      </c>
      <c r="AD514" s="22">
        <v>0</v>
      </c>
      <c r="AE514" s="22">
        <v>0</v>
      </c>
      <c r="AF514" s="22">
        <v>0</v>
      </c>
      <c r="AG514" s="22">
        <v>0</v>
      </c>
      <c r="AH514" s="22">
        <v>0</v>
      </c>
      <c r="AI514" s="22">
        <v>0</v>
      </c>
      <c r="AJ514" s="22">
        <v>0</v>
      </c>
      <c r="AK514" s="22">
        <v>0</v>
      </c>
      <c r="AL514" s="22">
        <v>0</v>
      </c>
      <c r="AM514" s="22">
        <v>0</v>
      </c>
      <c r="AN514" s="22"/>
      <c r="AO514" s="22"/>
      <c r="AP514" s="22"/>
    </row>
    <row r="515" spans="1:42" hidden="1" outlineLevel="1" x14ac:dyDescent="0.2">
      <c r="A515" s="15"/>
      <c r="B515" s="84"/>
      <c r="C515" s="35">
        <v>0</v>
      </c>
      <c r="D515" s="35">
        <v>0</v>
      </c>
      <c r="E515" s="35">
        <v>0</v>
      </c>
      <c r="F515" s="35">
        <v>0</v>
      </c>
      <c r="G515" s="77">
        <v>104</v>
      </c>
      <c r="H515" s="22">
        <v>0</v>
      </c>
      <c r="I515" s="22">
        <v>0</v>
      </c>
      <c r="J515" s="22">
        <v>0</v>
      </c>
      <c r="K515" s="22">
        <v>0</v>
      </c>
      <c r="L515" s="22">
        <v>0</v>
      </c>
      <c r="M515" s="22">
        <v>0</v>
      </c>
      <c r="N515" s="22">
        <v>0</v>
      </c>
      <c r="O515" s="22">
        <v>0</v>
      </c>
      <c r="P515" s="22">
        <v>0</v>
      </c>
      <c r="Q515" s="22">
        <v>0</v>
      </c>
      <c r="R515" s="22">
        <v>0</v>
      </c>
      <c r="S515" s="22">
        <v>0</v>
      </c>
      <c r="T515" s="22">
        <v>0</v>
      </c>
      <c r="U515" s="22">
        <v>0</v>
      </c>
      <c r="V515" s="22">
        <v>0</v>
      </c>
      <c r="W515" s="22">
        <v>0</v>
      </c>
      <c r="X515" s="22">
        <v>0</v>
      </c>
      <c r="Y515" s="22">
        <v>0</v>
      </c>
      <c r="Z515" s="22">
        <v>0</v>
      </c>
      <c r="AA515" s="22">
        <v>0</v>
      </c>
      <c r="AB515" s="22">
        <v>0</v>
      </c>
      <c r="AC515" s="22">
        <v>0</v>
      </c>
      <c r="AD515" s="22">
        <v>0</v>
      </c>
      <c r="AE515" s="22">
        <v>0</v>
      </c>
      <c r="AF515" s="22">
        <v>0</v>
      </c>
      <c r="AG515" s="22">
        <v>0</v>
      </c>
      <c r="AH515" s="22">
        <v>0</v>
      </c>
      <c r="AI515" s="22">
        <v>0</v>
      </c>
      <c r="AJ515" s="22">
        <v>0</v>
      </c>
      <c r="AK515" s="22">
        <v>0</v>
      </c>
      <c r="AL515" s="22">
        <v>0</v>
      </c>
      <c r="AM515" s="22">
        <v>0</v>
      </c>
      <c r="AN515" s="22"/>
      <c r="AO515" s="22"/>
      <c r="AP515" s="22"/>
    </row>
    <row r="516" spans="1:42" hidden="1" outlineLevel="1" x14ac:dyDescent="0.2">
      <c r="A516" s="15"/>
      <c r="B516" s="84"/>
      <c r="C516" s="35">
        <v>0</v>
      </c>
      <c r="D516" s="35">
        <v>0</v>
      </c>
      <c r="E516" s="35">
        <v>0</v>
      </c>
      <c r="F516" s="35">
        <v>0</v>
      </c>
      <c r="G516" s="77">
        <v>105</v>
      </c>
      <c r="H516" s="22">
        <v>0</v>
      </c>
      <c r="I516" s="22">
        <v>0</v>
      </c>
      <c r="J516" s="22">
        <v>0</v>
      </c>
      <c r="K516" s="22">
        <v>0</v>
      </c>
      <c r="L516" s="22">
        <v>0</v>
      </c>
      <c r="M516" s="22">
        <v>0</v>
      </c>
      <c r="N516" s="22">
        <v>0</v>
      </c>
      <c r="O516" s="22">
        <v>0</v>
      </c>
      <c r="P516" s="22">
        <v>0</v>
      </c>
      <c r="Q516" s="22">
        <v>0</v>
      </c>
      <c r="R516" s="22">
        <v>0</v>
      </c>
      <c r="S516" s="22">
        <v>0</v>
      </c>
      <c r="T516" s="22">
        <v>0</v>
      </c>
      <c r="U516" s="22">
        <v>0</v>
      </c>
      <c r="V516" s="22">
        <v>0</v>
      </c>
      <c r="W516" s="22">
        <v>0</v>
      </c>
      <c r="X516" s="22">
        <v>0</v>
      </c>
      <c r="Y516" s="22">
        <v>0</v>
      </c>
      <c r="Z516" s="22">
        <v>0</v>
      </c>
      <c r="AA516" s="22">
        <v>0</v>
      </c>
      <c r="AB516" s="22">
        <v>0</v>
      </c>
      <c r="AC516" s="22">
        <v>0</v>
      </c>
      <c r="AD516" s="22">
        <v>0</v>
      </c>
      <c r="AE516" s="22">
        <v>0</v>
      </c>
      <c r="AF516" s="22">
        <v>0</v>
      </c>
      <c r="AG516" s="22">
        <v>0</v>
      </c>
      <c r="AH516" s="22">
        <v>0</v>
      </c>
      <c r="AI516" s="22">
        <v>0</v>
      </c>
      <c r="AJ516" s="22">
        <v>0</v>
      </c>
      <c r="AK516" s="22">
        <v>0</v>
      </c>
      <c r="AL516" s="22">
        <v>0</v>
      </c>
      <c r="AM516" s="22">
        <v>0</v>
      </c>
      <c r="AN516" s="22"/>
      <c r="AO516" s="22"/>
      <c r="AP516" s="22"/>
    </row>
    <row r="517" spans="1:42" hidden="1" outlineLevel="1" x14ac:dyDescent="0.2">
      <c r="A517" s="15"/>
      <c r="B517" s="84"/>
      <c r="C517" s="35">
        <v>0</v>
      </c>
      <c r="D517" s="35">
        <v>0</v>
      </c>
      <c r="E517" s="35">
        <v>0</v>
      </c>
      <c r="F517" s="35">
        <v>0</v>
      </c>
      <c r="G517" s="77">
        <v>106</v>
      </c>
      <c r="H517" s="22">
        <v>0</v>
      </c>
      <c r="I517" s="22">
        <v>0</v>
      </c>
      <c r="J517" s="22">
        <v>0</v>
      </c>
      <c r="K517" s="22">
        <v>0</v>
      </c>
      <c r="L517" s="22">
        <v>0</v>
      </c>
      <c r="M517" s="22">
        <v>0</v>
      </c>
      <c r="N517" s="22">
        <v>0</v>
      </c>
      <c r="O517" s="22">
        <v>0</v>
      </c>
      <c r="P517" s="22">
        <v>0</v>
      </c>
      <c r="Q517" s="22">
        <v>0</v>
      </c>
      <c r="R517" s="22">
        <v>0</v>
      </c>
      <c r="S517" s="22">
        <v>0</v>
      </c>
      <c r="T517" s="22">
        <v>0</v>
      </c>
      <c r="U517" s="22">
        <v>0</v>
      </c>
      <c r="V517" s="22">
        <v>0</v>
      </c>
      <c r="W517" s="22">
        <v>0</v>
      </c>
      <c r="X517" s="22">
        <v>0</v>
      </c>
      <c r="Y517" s="22">
        <v>0</v>
      </c>
      <c r="Z517" s="22">
        <v>0</v>
      </c>
      <c r="AA517" s="22">
        <v>0</v>
      </c>
      <c r="AB517" s="22">
        <v>0</v>
      </c>
      <c r="AC517" s="22">
        <v>0</v>
      </c>
      <c r="AD517" s="22">
        <v>0</v>
      </c>
      <c r="AE517" s="22">
        <v>0</v>
      </c>
      <c r="AF517" s="22">
        <v>0</v>
      </c>
      <c r="AG517" s="22">
        <v>0</v>
      </c>
      <c r="AH517" s="22">
        <v>0</v>
      </c>
      <c r="AI517" s="22">
        <v>0</v>
      </c>
      <c r="AJ517" s="22">
        <v>0</v>
      </c>
      <c r="AK517" s="22">
        <v>0</v>
      </c>
      <c r="AL517" s="22">
        <v>0</v>
      </c>
      <c r="AM517" s="22">
        <v>0</v>
      </c>
      <c r="AN517" s="22"/>
      <c r="AO517" s="22"/>
      <c r="AP517" s="22"/>
    </row>
    <row r="518" spans="1:42" hidden="1" outlineLevel="1" x14ac:dyDescent="0.2">
      <c r="A518" s="15"/>
      <c r="B518" s="84"/>
      <c r="C518" s="35">
        <v>0</v>
      </c>
      <c r="D518" s="35">
        <v>0</v>
      </c>
      <c r="E518" s="35">
        <v>0</v>
      </c>
      <c r="F518" s="35">
        <v>0</v>
      </c>
      <c r="G518" s="77">
        <v>107</v>
      </c>
      <c r="H518" s="22">
        <v>0</v>
      </c>
      <c r="I518" s="22">
        <v>0</v>
      </c>
      <c r="J518" s="22">
        <v>0</v>
      </c>
      <c r="K518" s="22">
        <v>0</v>
      </c>
      <c r="L518" s="22">
        <v>0</v>
      </c>
      <c r="M518" s="22">
        <v>0</v>
      </c>
      <c r="N518" s="22">
        <v>0</v>
      </c>
      <c r="O518" s="22">
        <v>0</v>
      </c>
      <c r="P518" s="22">
        <v>0</v>
      </c>
      <c r="Q518" s="22">
        <v>0</v>
      </c>
      <c r="R518" s="22">
        <v>0</v>
      </c>
      <c r="S518" s="22">
        <v>0</v>
      </c>
      <c r="T518" s="22">
        <v>0</v>
      </c>
      <c r="U518" s="22">
        <v>0</v>
      </c>
      <c r="V518" s="22">
        <v>0</v>
      </c>
      <c r="W518" s="22">
        <v>0</v>
      </c>
      <c r="X518" s="22">
        <v>0</v>
      </c>
      <c r="Y518" s="22">
        <v>0</v>
      </c>
      <c r="Z518" s="22">
        <v>0</v>
      </c>
      <c r="AA518" s="22">
        <v>0</v>
      </c>
      <c r="AB518" s="22">
        <v>0</v>
      </c>
      <c r="AC518" s="22">
        <v>0</v>
      </c>
      <c r="AD518" s="22">
        <v>0</v>
      </c>
      <c r="AE518" s="22">
        <v>0</v>
      </c>
      <c r="AF518" s="22">
        <v>0</v>
      </c>
      <c r="AG518" s="22">
        <v>0</v>
      </c>
      <c r="AH518" s="22">
        <v>0</v>
      </c>
      <c r="AI518" s="22">
        <v>0</v>
      </c>
      <c r="AJ518" s="22">
        <v>0</v>
      </c>
      <c r="AK518" s="22">
        <v>0</v>
      </c>
      <c r="AL518" s="22">
        <v>0</v>
      </c>
      <c r="AM518" s="22">
        <v>0</v>
      </c>
      <c r="AN518" s="22"/>
      <c r="AO518" s="22"/>
      <c r="AP518" s="22"/>
    </row>
    <row r="519" spans="1:42" hidden="1" outlineLevel="1" x14ac:dyDescent="0.2">
      <c r="A519" s="15"/>
      <c r="B519" s="84"/>
      <c r="C519" s="35">
        <v>0</v>
      </c>
      <c r="D519" s="35">
        <v>0</v>
      </c>
      <c r="E519" s="35">
        <v>0</v>
      </c>
      <c r="F519" s="35">
        <v>0</v>
      </c>
      <c r="G519" s="77">
        <v>108</v>
      </c>
      <c r="H519" s="22">
        <v>0</v>
      </c>
      <c r="I519" s="22">
        <v>0</v>
      </c>
      <c r="J519" s="22">
        <v>0</v>
      </c>
      <c r="K519" s="22">
        <v>0</v>
      </c>
      <c r="L519" s="22">
        <v>0</v>
      </c>
      <c r="M519" s="22">
        <v>0</v>
      </c>
      <c r="N519" s="22">
        <v>0</v>
      </c>
      <c r="O519" s="22">
        <v>0</v>
      </c>
      <c r="P519" s="22">
        <v>0</v>
      </c>
      <c r="Q519" s="22">
        <v>0</v>
      </c>
      <c r="R519" s="22">
        <v>0</v>
      </c>
      <c r="S519" s="22">
        <v>0</v>
      </c>
      <c r="T519" s="22">
        <v>0</v>
      </c>
      <c r="U519" s="22">
        <v>0</v>
      </c>
      <c r="V519" s="22">
        <v>0</v>
      </c>
      <c r="W519" s="22">
        <v>0</v>
      </c>
      <c r="X519" s="22">
        <v>0</v>
      </c>
      <c r="Y519" s="22">
        <v>0</v>
      </c>
      <c r="Z519" s="22">
        <v>0</v>
      </c>
      <c r="AA519" s="22">
        <v>0</v>
      </c>
      <c r="AB519" s="22">
        <v>0</v>
      </c>
      <c r="AC519" s="22">
        <v>0</v>
      </c>
      <c r="AD519" s="22">
        <v>0</v>
      </c>
      <c r="AE519" s="22">
        <v>0</v>
      </c>
      <c r="AF519" s="22">
        <v>0</v>
      </c>
      <c r="AG519" s="22">
        <v>0</v>
      </c>
      <c r="AH519" s="22">
        <v>0</v>
      </c>
      <c r="AI519" s="22">
        <v>0</v>
      </c>
      <c r="AJ519" s="22">
        <v>0</v>
      </c>
      <c r="AK519" s="22">
        <v>0</v>
      </c>
      <c r="AL519" s="22">
        <v>0</v>
      </c>
      <c r="AM519" s="22">
        <v>0</v>
      </c>
      <c r="AN519" s="22"/>
      <c r="AO519" s="22"/>
      <c r="AP519" s="22"/>
    </row>
    <row r="520" spans="1:42" hidden="1" outlineLevel="1" x14ac:dyDescent="0.2">
      <c r="A520" s="15"/>
      <c r="B520" s="84"/>
      <c r="C520" s="35">
        <v>0</v>
      </c>
      <c r="D520" s="35">
        <v>0</v>
      </c>
      <c r="E520" s="35">
        <v>0</v>
      </c>
      <c r="F520" s="35">
        <v>0</v>
      </c>
      <c r="G520" s="77">
        <v>109</v>
      </c>
      <c r="H520" s="22">
        <v>0</v>
      </c>
      <c r="I520" s="22">
        <v>0</v>
      </c>
      <c r="J520" s="22">
        <v>0</v>
      </c>
      <c r="K520" s="22">
        <v>0</v>
      </c>
      <c r="L520" s="22">
        <v>0</v>
      </c>
      <c r="M520" s="22">
        <v>0</v>
      </c>
      <c r="N520" s="22">
        <v>0</v>
      </c>
      <c r="O520" s="22">
        <v>0</v>
      </c>
      <c r="P520" s="22">
        <v>0</v>
      </c>
      <c r="Q520" s="22">
        <v>0</v>
      </c>
      <c r="R520" s="22">
        <v>0</v>
      </c>
      <c r="S520" s="22">
        <v>0</v>
      </c>
      <c r="T520" s="22">
        <v>0</v>
      </c>
      <c r="U520" s="22">
        <v>0</v>
      </c>
      <c r="V520" s="22">
        <v>0</v>
      </c>
      <c r="W520" s="22">
        <v>0</v>
      </c>
      <c r="X520" s="22">
        <v>0</v>
      </c>
      <c r="Y520" s="22">
        <v>0</v>
      </c>
      <c r="Z520" s="22">
        <v>0</v>
      </c>
      <c r="AA520" s="22">
        <v>0</v>
      </c>
      <c r="AB520" s="22">
        <v>0</v>
      </c>
      <c r="AC520" s="22">
        <v>0</v>
      </c>
      <c r="AD520" s="22">
        <v>0</v>
      </c>
      <c r="AE520" s="22">
        <v>0</v>
      </c>
      <c r="AF520" s="22">
        <v>0</v>
      </c>
      <c r="AG520" s="22">
        <v>0</v>
      </c>
      <c r="AH520" s="22">
        <v>0</v>
      </c>
      <c r="AI520" s="22">
        <v>0</v>
      </c>
      <c r="AJ520" s="22">
        <v>0</v>
      </c>
      <c r="AK520" s="22">
        <v>0</v>
      </c>
      <c r="AL520" s="22">
        <v>0</v>
      </c>
      <c r="AM520" s="22">
        <v>0</v>
      </c>
      <c r="AN520" s="22">
        <v>0</v>
      </c>
      <c r="AO520" s="22">
        <v>0</v>
      </c>
      <c r="AP520" s="22">
        <v>0</v>
      </c>
    </row>
    <row r="521" spans="1:42" hidden="1" outlineLevel="1" x14ac:dyDescent="0.2">
      <c r="A521" s="15"/>
      <c r="B521" s="84"/>
      <c r="C521" s="35">
        <v>0</v>
      </c>
      <c r="D521" s="35">
        <v>0</v>
      </c>
      <c r="E521" s="35">
        <v>0</v>
      </c>
      <c r="F521" s="35">
        <v>0</v>
      </c>
      <c r="G521" s="77">
        <v>110</v>
      </c>
      <c r="H521" s="22">
        <v>0</v>
      </c>
      <c r="I521" s="22">
        <v>0</v>
      </c>
      <c r="J521" s="22">
        <v>0</v>
      </c>
      <c r="K521" s="22">
        <v>0</v>
      </c>
      <c r="L521" s="22">
        <v>0</v>
      </c>
      <c r="M521" s="22">
        <v>0</v>
      </c>
      <c r="N521" s="22">
        <v>0</v>
      </c>
      <c r="O521" s="22">
        <v>0</v>
      </c>
      <c r="P521" s="22">
        <v>0</v>
      </c>
      <c r="Q521" s="22">
        <v>0</v>
      </c>
      <c r="R521" s="22">
        <v>0</v>
      </c>
      <c r="S521" s="22">
        <v>0</v>
      </c>
      <c r="T521" s="22">
        <v>0</v>
      </c>
      <c r="U521" s="22">
        <v>0</v>
      </c>
      <c r="V521" s="22">
        <v>0</v>
      </c>
      <c r="W521" s="22">
        <v>0</v>
      </c>
      <c r="X521" s="22">
        <v>0</v>
      </c>
      <c r="Y521" s="22">
        <v>0</v>
      </c>
      <c r="Z521" s="22">
        <v>0</v>
      </c>
      <c r="AA521" s="22">
        <v>0</v>
      </c>
      <c r="AB521" s="22">
        <v>0</v>
      </c>
      <c r="AC521" s="22">
        <v>0</v>
      </c>
      <c r="AD521" s="22">
        <v>0</v>
      </c>
      <c r="AE521" s="22">
        <v>0</v>
      </c>
      <c r="AF521" s="22">
        <v>0</v>
      </c>
      <c r="AG521" s="22">
        <v>0</v>
      </c>
      <c r="AH521" s="22">
        <v>0</v>
      </c>
      <c r="AI521" s="22">
        <v>0</v>
      </c>
      <c r="AJ521" s="22">
        <v>0</v>
      </c>
      <c r="AK521" s="22">
        <v>0</v>
      </c>
      <c r="AL521" s="22">
        <v>0</v>
      </c>
      <c r="AM521" s="22">
        <v>0</v>
      </c>
      <c r="AN521" s="22">
        <v>0</v>
      </c>
      <c r="AO521" s="22">
        <v>0</v>
      </c>
      <c r="AP521" s="22">
        <v>0</v>
      </c>
    </row>
    <row r="522" spans="1:42" hidden="1" outlineLevel="1" x14ac:dyDescent="0.2">
      <c r="A522" s="15"/>
      <c r="B522" s="84"/>
      <c r="C522" s="35">
        <v>0</v>
      </c>
      <c r="D522" s="35">
        <v>0</v>
      </c>
      <c r="E522" s="35">
        <v>0</v>
      </c>
      <c r="F522" s="35">
        <v>0</v>
      </c>
      <c r="G522" s="77">
        <v>111</v>
      </c>
      <c r="H522" s="22">
        <v>0</v>
      </c>
      <c r="I522" s="22">
        <v>0</v>
      </c>
      <c r="J522" s="22">
        <v>0</v>
      </c>
      <c r="K522" s="22">
        <v>0</v>
      </c>
      <c r="L522" s="22">
        <v>0</v>
      </c>
      <c r="M522" s="22">
        <v>0</v>
      </c>
      <c r="N522" s="22">
        <v>0</v>
      </c>
      <c r="O522" s="22">
        <v>0</v>
      </c>
      <c r="P522" s="22">
        <v>0</v>
      </c>
      <c r="Q522" s="22">
        <v>0</v>
      </c>
      <c r="R522" s="22">
        <v>0</v>
      </c>
      <c r="S522" s="22">
        <v>0</v>
      </c>
      <c r="T522" s="22">
        <v>0</v>
      </c>
      <c r="U522" s="22">
        <v>0</v>
      </c>
      <c r="V522" s="22">
        <v>0</v>
      </c>
      <c r="W522" s="22">
        <v>0</v>
      </c>
      <c r="X522" s="22">
        <v>0</v>
      </c>
      <c r="Y522" s="22">
        <v>0</v>
      </c>
      <c r="Z522" s="22">
        <v>0</v>
      </c>
      <c r="AA522" s="22">
        <v>0</v>
      </c>
      <c r="AB522" s="22">
        <v>0</v>
      </c>
      <c r="AC522" s="22">
        <v>0</v>
      </c>
      <c r="AD522" s="22">
        <v>0</v>
      </c>
      <c r="AE522" s="22">
        <v>0</v>
      </c>
      <c r="AF522" s="22">
        <v>0</v>
      </c>
      <c r="AG522" s="22">
        <v>0</v>
      </c>
      <c r="AH522" s="22">
        <v>0</v>
      </c>
      <c r="AI522" s="22">
        <v>0</v>
      </c>
      <c r="AJ522" s="22">
        <v>0</v>
      </c>
      <c r="AK522" s="22">
        <v>0</v>
      </c>
      <c r="AL522" s="22">
        <v>0</v>
      </c>
      <c r="AM522" s="22">
        <v>0</v>
      </c>
      <c r="AN522" s="22">
        <v>0</v>
      </c>
      <c r="AO522" s="22">
        <v>0</v>
      </c>
      <c r="AP522" s="22">
        <v>0</v>
      </c>
    </row>
    <row r="523" spans="1:42" hidden="1" outlineLevel="1" x14ac:dyDescent="0.2">
      <c r="A523" s="15"/>
      <c r="B523" s="84"/>
      <c r="C523" s="35">
        <v>0</v>
      </c>
      <c r="D523" s="35">
        <v>0</v>
      </c>
      <c r="E523" s="35">
        <v>0</v>
      </c>
      <c r="F523" s="35">
        <v>0</v>
      </c>
      <c r="G523" s="77">
        <v>112</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0</v>
      </c>
      <c r="Y523" s="22">
        <v>0</v>
      </c>
      <c r="Z523" s="22">
        <v>0</v>
      </c>
      <c r="AA523" s="22">
        <v>0</v>
      </c>
      <c r="AB523" s="22">
        <v>0</v>
      </c>
      <c r="AC523" s="22">
        <v>0</v>
      </c>
      <c r="AD523" s="22">
        <v>0</v>
      </c>
      <c r="AE523" s="22">
        <v>0</v>
      </c>
      <c r="AF523" s="22">
        <v>0</v>
      </c>
      <c r="AG523" s="22">
        <v>0</v>
      </c>
      <c r="AH523" s="22">
        <v>0</v>
      </c>
      <c r="AI523" s="22">
        <v>0</v>
      </c>
      <c r="AJ523" s="22">
        <v>0</v>
      </c>
      <c r="AK523" s="22">
        <v>0</v>
      </c>
      <c r="AL523" s="22">
        <v>0</v>
      </c>
      <c r="AM523" s="22">
        <v>0</v>
      </c>
      <c r="AN523" s="22">
        <v>0</v>
      </c>
      <c r="AO523" s="22">
        <v>0</v>
      </c>
      <c r="AP523" s="22">
        <v>0</v>
      </c>
    </row>
    <row r="524" spans="1:42" hidden="1" outlineLevel="1" x14ac:dyDescent="0.2">
      <c r="A524" s="15"/>
      <c r="B524" s="84"/>
      <c r="C524" s="35">
        <v>0</v>
      </c>
      <c r="D524" s="35">
        <v>0</v>
      </c>
      <c r="E524" s="35">
        <v>0</v>
      </c>
      <c r="F524" s="35">
        <v>0</v>
      </c>
      <c r="G524" s="77">
        <v>113</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0</v>
      </c>
      <c r="Y524" s="22">
        <v>0</v>
      </c>
      <c r="Z524" s="22">
        <v>0</v>
      </c>
      <c r="AA524" s="22">
        <v>0</v>
      </c>
      <c r="AB524" s="22">
        <v>0</v>
      </c>
      <c r="AC524" s="22">
        <v>0</v>
      </c>
      <c r="AD524" s="22">
        <v>0</v>
      </c>
      <c r="AE524" s="22">
        <v>0</v>
      </c>
      <c r="AF524" s="22">
        <v>0</v>
      </c>
      <c r="AG524" s="22">
        <v>0</v>
      </c>
      <c r="AH524" s="22">
        <v>0</v>
      </c>
      <c r="AI524" s="22">
        <v>0</v>
      </c>
      <c r="AJ524" s="22">
        <v>0</v>
      </c>
      <c r="AK524" s="22">
        <v>0</v>
      </c>
      <c r="AL524" s="22">
        <v>0</v>
      </c>
      <c r="AM524" s="22">
        <v>0</v>
      </c>
      <c r="AN524" s="22">
        <v>0</v>
      </c>
      <c r="AO524" s="22">
        <v>0</v>
      </c>
      <c r="AP524" s="22">
        <v>0</v>
      </c>
    </row>
    <row r="525" spans="1:42" hidden="1" outlineLevel="1" x14ac:dyDescent="0.2">
      <c r="A525" s="15"/>
      <c r="B525" s="84"/>
      <c r="C525" s="35">
        <v>0</v>
      </c>
      <c r="D525" s="35">
        <v>0</v>
      </c>
      <c r="E525" s="35">
        <v>0</v>
      </c>
      <c r="F525" s="35">
        <v>0</v>
      </c>
      <c r="G525" s="77">
        <v>114</v>
      </c>
      <c r="H525" s="22">
        <v>0</v>
      </c>
      <c r="I525" s="22">
        <v>0</v>
      </c>
      <c r="J525" s="22">
        <v>0</v>
      </c>
      <c r="K525" s="22">
        <v>0</v>
      </c>
      <c r="L525" s="22">
        <v>0</v>
      </c>
      <c r="M525" s="22">
        <v>0</v>
      </c>
      <c r="N525" s="22">
        <v>0</v>
      </c>
      <c r="O525" s="22">
        <v>0</v>
      </c>
      <c r="P525" s="22">
        <v>0</v>
      </c>
      <c r="Q525" s="22">
        <v>0</v>
      </c>
      <c r="R525" s="22">
        <v>0</v>
      </c>
      <c r="S525" s="22">
        <v>0</v>
      </c>
      <c r="T525" s="22">
        <v>0</v>
      </c>
      <c r="U525" s="22">
        <v>0</v>
      </c>
      <c r="V525" s="22">
        <v>0</v>
      </c>
      <c r="W525" s="22">
        <v>0</v>
      </c>
      <c r="X525" s="22">
        <v>0</v>
      </c>
      <c r="Y525" s="22">
        <v>0</v>
      </c>
      <c r="Z525" s="22">
        <v>0</v>
      </c>
      <c r="AA525" s="22">
        <v>0</v>
      </c>
      <c r="AB525" s="22">
        <v>0</v>
      </c>
      <c r="AC525" s="22">
        <v>0</v>
      </c>
      <c r="AD525" s="22">
        <v>0</v>
      </c>
      <c r="AE525" s="22">
        <v>0</v>
      </c>
      <c r="AF525" s="22">
        <v>0</v>
      </c>
      <c r="AG525" s="22">
        <v>0</v>
      </c>
      <c r="AH525" s="22">
        <v>0</v>
      </c>
      <c r="AI525" s="22">
        <v>0</v>
      </c>
      <c r="AJ525" s="22">
        <v>0</v>
      </c>
      <c r="AK525" s="22">
        <v>0</v>
      </c>
      <c r="AL525" s="22">
        <v>0</v>
      </c>
      <c r="AM525" s="22">
        <v>0</v>
      </c>
      <c r="AN525" s="22">
        <v>0</v>
      </c>
      <c r="AO525" s="22">
        <v>0</v>
      </c>
      <c r="AP525" s="22">
        <v>0</v>
      </c>
    </row>
    <row r="526" spans="1:42" hidden="1" outlineLevel="1" x14ac:dyDescent="0.2">
      <c r="A526" s="15"/>
      <c r="B526" s="84"/>
      <c r="C526" s="35">
        <v>0</v>
      </c>
      <c r="D526" s="35">
        <v>0</v>
      </c>
      <c r="E526" s="35">
        <v>0</v>
      </c>
      <c r="F526" s="35">
        <v>0</v>
      </c>
      <c r="G526" s="77">
        <v>115</v>
      </c>
      <c r="H526" s="22">
        <v>0</v>
      </c>
      <c r="I526" s="22">
        <v>0</v>
      </c>
      <c r="J526" s="22">
        <v>0</v>
      </c>
      <c r="K526" s="22">
        <v>0</v>
      </c>
      <c r="L526" s="22">
        <v>0</v>
      </c>
      <c r="M526" s="22">
        <v>0</v>
      </c>
      <c r="N526" s="22">
        <v>0</v>
      </c>
      <c r="O526" s="22">
        <v>0</v>
      </c>
      <c r="P526" s="22">
        <v>0</v>
      </c>
      <c r="Q526" s="22">
        <v>0</v>
      </c>
      <c r="R526" s="22">
        <v>0</v>
      </c>
      <c r="S526" s="22">
        <v>0</v>
      </c>
      <c r="T526" s="22">
        <v>0</v>
      </c>
      <c r="U526" s="22">
        <v>0</v>
      </c>
      <c r="V526" s="22">
        <v>0</v>
      </c>
      <c r="W526" s="22">
        <v>0</v>
      </c>
      <c r="X526" s="22">
        <v>0</v>
      </c>
      <c r="Y526" s="22">
        <v>0</v>
      </c>
      <c r="Z526" s="22">
        <v>0</v>
      </c>
      <c r="AA526" s="22">
        <v>0</v>
      </c>
      <c r="AB526" s="22">
        <v>0</v>
      </c>
      <c r="AC526" s="22">
        <v>0</v>
      </c>
      <c r="AD526" s="22">
        <v>0</v>
      </c>
      <c r="AE526" s="22">
        <v>0</v>
      </c>
      <c r="AF526" s="22">
        <v>0</v>
      </c>
      <c r="AG526" s="22">
        <v>0</v>
      </c>
      <c r="AH526" s="22">
        <v>0</v>
      </c>
      <c r="AI526" s="22">
        <v>0</v>
      </c>
      <c r="AJ526" s="22">
        <v>0</v>
      </c>
      <c r="AK526" s="22">
        <v>0</v>
      </c>
      <c r="AL526" s="22">
        <v>0</v>
      </c>
      <c r="AM526" s="22">
        <v>0</v>
      </c>
      <c r="AN526" s="22">
        <v>0</v>
      </c>
      <c r="AO526" s="22">
        <v>0</v>
      </c>
      <c r="AP526" s="22">
        <v>0</v>
      </c>
    </row>
    <row r="527" spans="1:42" hidden="1" outlineLevel="1" x14ac:dyDescent="0.2">
      <c r="A527" s="15"/>
      <c r="B527" s="84"/>
      <c r="C527" s="35">
        <v>0</v>
      </c>
      <c r="D527" s="35">
        <v>0</v>
      </c>
      <c r="E527" s="35">
        <v>0</v>
      </c>
      <c r="F527" s="35">
        <v>0</v>
      </c>
      <c r="G527" s="77">
        <v>116</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0</v>
      </c>
      <c r="Z527" s="22">
        <v>0</v>
      </c>
      <c r="AA527" s="22">
        <v>0</v>
      </c>
      <c r="AB527" s="22">
        <v>0</v>
      </c>
      <c r="AC527" s="22">
        <v>0</v>
      </c>
      <c r="AD527" s="22">
        <v>0</v>
      </c>
      <c r="AE527" s="22">
        <v>0</v>
      </c>
      <c r="AF527" s="22">
        <v>0</v>
      </c>
      <c r="AG527" s="22">
        <v>0</v>
      </c>
      <c r="AH527" s="22">
        <v>0</v>
      </c>
      <c r="AI527" s="22">
        <v>0</v>
      </c>
      <c r="AJ527" s="22">
        <v>0</v>
      </c>
      <c r="AK527" s="22">
        <v>0</v>
      </c>
      <c r="AL527" s="22">
        <v>0</v>
      </c>
      <c r="AM527" s="22">
        <v>0</v>
      </c>
      <c r="AN527" s="22">
        <v>0</v>
      </c>
      <c r="AO527" s="22">
        <v>0</v>
      </c>
      <c r="AP527" s="22">
        <v>0</v>
      </c>
    </row>
    <row r="528" spans="1:42" hidden="1" outlineLevel="1" x14ac:dyDescent="0.2">
      <c r="A528" s="15"/>
      <c r="B528" s="84"/>
      <c r="C528" s="35">
        <v>0</v>
      </c>
      <c r="D528" s="35">
        <v>0</v>
      </c>
      <c r="E528" s="35">
        <v>0</v>
      </c>
      <c r="F528" s="35">
        <v>0</v>
      </c>
      <c r="G528" s="77">
        <v>117</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0</v>
      </c>
      <c r="Z528" s="22">
        <v>0</v>
      </c>
      <c r="AA528" s="22">
        <v>0</v>
      </c>
      <c r="AB528" s="22">
        <v>0</v>
      </c>
      <c r="AC528" s="22">
        <v>0</v>
      </c>
      <c r="AD528" s="22">
        <v>0</v>
      </c>
      <c r="AE528" s="22">
        <v>0</v>
      </c>
      <c r="AF528" s="22">
        <v>0</v>
      </c>
      <c r="AG528" s="22">
        <v>0</v>
      </c>
      <c r="AH528" s="22">
        <v>0</v>
      </c>
      <c r="AI528" s="22">
        <v>0</v>
      </c>
      <c r="AJ528" s="22">
        <v>0</v>
      </c>
      <c r="AK528" s="22">
        <v>0</v>
      </c>
      <c r="AL528" s="22">
        <v>0</v>
      </c>
      <c r="AM528" s="22">
        <v>0</v>
      </c>
      <c r="AN528" s="22">
        <v>0</v>
      </c>
      <c r="AO528" s="22">
        <v>0</v>
      </c>
      <c r="AP528" s="22">
        <v>0</v>
      </c>
    </row>
    <row r="529" spans="1:42" hidden="1" outlineLevel="1" x14ac:dyDescent="0.2">
      <c r="A529" s="15"/>
      <c r="B529" s="84"/>
      <c r="C529" s="35">
        <v>0</v>
      </c>
      <c r="D529" s="35">
        <v>0</v>
      </c>
      <c r="E529" s="35">
        <v>0</v>
      </c>
      <c r="F529" s="35">
        <v>0</v>
      </c>
      <c r="G529" s="77">
        <v>118</v>
      </c>
      <c r="H529" s="22">
        <v>0</v>
      </c>
      <c r="I529" s="22">
        <v>0</v>
      </c>
      <c r="J529" s="22">
        <v>0</v>
      </c>
      <c r="K529" s="22">
        <v>0</v>
      </c>
      <c r="L529" s="22">
        <v>0</v>
      </c>
      <c r="M529" s="22">
        <v>0</v>
      </c>
      <c r="N529" s="22">
        <v>0</v>
      </c>
      <c r="O529" s="22">
        <v>0</v>
      </c>
      <c r="P529" s="22">
        <v>0</v>
      </c>
      <c r="Q529" s="22">
        <v>0</v>
      </c>
      <c r="R529" s="22">
        <v>0</v>
      </c>
      <c r="S529" s="22">
        <v>0</v>
      </c>
      <c r="T529" s="22">
        <v>0</v>
      </c>
      <c r="U529" s="22">
        <v>0</v>
      </c>
      <c r="V529" s="22">
        <v>0</v>
      </c>
      <c r="W529" s="22">
        <v>0</v>
      </c>
      <c r="X529" s="22">
        <v>0</v>
      </c>
      <c r="Y529" s="22">
        <v>0</v>
      </c>
      <c r="Z529" s="22">
        <v>0</v>
      </c>
      <c r="AA529" s="22">
        <v>0</v>
      </c>
      <c r="AB529" s="22">
        <v>0</v>
      </c>
      <c r="AC529" s="22">
        <v>0</v>
      </c>
      <c r="AD529" s="22">
        <v>0</v>
      </c>
      <c r="AE529" s="22">
        <v>0</v>
      </c>
      <c r="AF529" s="22">
        <v>0</v>
      </c>
      <c r="AG529" s="22">
        <v>0</v>
      </c>
      <c r="AH529" s="22">
        <v>0</v>
      </c>
      <c r="AI529" s="22">
        <v>0</v>
      </c>
      <c r="AJ529" s="22">
        <v>0</v>
      </c>
      <c r="AK529" s="22">
        <v>0</v>
      </c>
      <c r="AL529" s="22">
        <v>0</v>
      </c>
      <c r="AM529" s="22">
        <v>0</v>
      </c>
      <c r="AN529" s="22">
        <v>0</v>
      </c>
      <c r="AO529" s="22">
        <v>0</v>
      </c>
      <c r="AP529" s="22">
        <v>0</v>
      </c>
    </row>
    <row r="530" spans="1:42" hidden="1" outlineLevel="1" x14ac:dyDescent="0.2">
      <c r="A530" s="15"/>
      <c r="B530" s="84"/>
      <c r="C530" s="35">
        <v>0</v>
      </c>
      <c r="D530" s="35">
        <v>0</v>
      </c>
      <c r="E530" s="35">
        <v>0</v>
      </c>
      <c r="F530" s="35">
        <v>0</v>
      </c>
      <c r="G530" s="77">
        <v>119</v>
      </c>
      <c r="H530" s="22">
        <v>0</v>
      </c>
      <c r="I530" s="22">
        <v>0</v>
      </c>
      <c r="J530" s="22">
        <v>0</v>
      </c>
      <c r="K530" s="22">
        <v>0</v>
      </c>
      <c r="L530" s="22">
        <v>0</v>
      </c>
      <c r="M530" s="22">
        <v>0</v>
      </c>
      <c r="N530" s="22">
        <v>0</v>
      </c>
      <c r="O530" s="22">
        <v>0</v>
      </c>
      <c r="P530" s="22">
        <v>0</v>
      </c>
      <c r="Q530" s="22">
        <v>0</v>
      </c>
      <c r="R530" s="22">
        <v>0</v>
      </c>
      <c r="S530" s="22">
        <v>0</v>
      </c>
      <c r="T530" s="22">
        <v>0</v>
      </c>
      <c r="U530" s="22">
        <v>0</v>
      </c>
      <c r="V530" s="22">
        <v>0</v>
      </c>
      <c r="W530" s="22">
        <v>0</v>
      </c>
      <c r="X530" s="22">
        <v>0</v>
      </c>
      <c r="Y530" s="22">
        <v>0</v>
      </c>
      <c r="Z530" s="22">
        <v>0</v>
      </c>
      <c r="AA530" s="22">
        <v>0</v>
      </c>
      <c r="AB530" s="22">
        <v>0</v>
      </c>
      <c r="AC530" s="22">
        <v>0</v>
      </c>
      <c r="AD530" s="22">
        <v>0</v>
      </c>
      <c r="AE530" s="22">
        <v>0</v>
      </c>
      <c r="AF530" s="22">
        <v>0</v>
      </c>
      <c r="AG530" s="22">
        <v>0</v>
      </c>
      <c r="AH530" s="22">
        <v>0</v>
      </c>
      <c r="AI530" s="22">
        <v>0</v>
      </c>
      <c r="AJ530" s="22">
        <v>0</v>
      </c>
      <c r="AK530" s="22">
        <v>0</v>
      </c>
      <c r="AL530" s="22">
        <v>0</v>
      </c>
      <c r="AM530" s="22">
        <v>0</v>
      </c>
      <c r="AN530" s="22">
        <v>0</v>
      </c>
      <c r="AO530" s="22">
        <v>0</v>
      </c>
      <c r="AP530" s="22">
        <v>0</v>
      </c>
    </row>
    <row r="531" spans="1:42" hidden="1" outlineLevel="1" x14ac:dyDescent="0.2">
      <c r="A531" s="15"/>
      <c r="B531" s="84"/>
      <c r="C531" s="35">
        <v>0</v>
      </c>
      <c r="D531" s="35">
        <v>0</v>
      </c>
      <c r="E531" s="35">
        <v>0</v>
      </c>
      <c r="F531" s="35">
        <v>0</v>
      </c>
      <c r="G531" s="77">
        <v>120</v>
      </c>
      <c r="H531" s="22">
        <v>0</v>
      </c>
      <c r="I531" s="22">
        <v>0</v>
      </c>
      <c r="J531" s="22">
        <v>0</v>
      </c>
      <c r="K531" s="22">
        <v>0</v>
      </c>
      <c r="L531" s="22">
        <v>0</v>
      </c>
      <c r="M531" s="22">
        <v>0</v>
      </c>
      <c r="N531" s="22">
        <v>0</v>
      </c>
      <c r="O531" s="22">
        <v>0</v>
      </c>
      <c r="P531" s="22">
        <v>0</v>
      </c>
      <c r="Q531" s="22">
        <v>0</v>
      </c>
      <c r="R531" s="22">
        <v>0</v>
      </c>
      <c r="S531" s="22">
        <v>0</v>
      </c>
      <c r="T531" s="22">
        <v>0</v>
      </c>
      <c r="U531" s="22">
        <v>0</v>
      </c>
      <c r="V531" s="22">
        <v>0</v>
      </c>
      <c r="W531" s="22">
        <v>0</v>
      </c>
      <c r="X531" s="22">
        <v>0</v>
      </c>
      <c r="Y531" s="22">
        <v>0</v>
      </c>
      <c r="Z531" s="22">
        <v>0</v>
      </c>
      <c r="AA531" s="22">
        <v>0</v>
      </c>
      <c r="AB531" s="22">
        <v>0</v>
      </c>
      <c r="AC531" s="22">
        <v>0</v>
      </c>
      <c r="AD531" s="22">
        <v>0</v>
      </c>
      <c r="AE531" s="22">
        <v>0</v>
      </c>
      <c r="AF531" s="22">
        <v>0</v>
      </c>
      <c r="AG531" s="22">
        <v>0</v>
      </c>
      <c r="AH531" s="22">
        <v>0</v>
      </c>
      <c r="AI531" s="22">
        <v>0</v>
      </c>
      <c r="AJ531" s="22">
        <v>0</v>
      </c>
      <c r="AK531" s="22">
        <v>0</v>
      </c>
      <c r="AL531" s="22">
        <v>0</v>
      </c>
      <c r="AM531" s="22">
        <v>0</v>
      </c>
      <c r="AN531" s="22">
        <v>0</v>
      </c>
      <c r="AO531" s="22">
        <v>0</v>
      </c>
      <c r="AP531" s="22">
        <v>0</v>
      </c>
    </row>
    <row r="532" spans="1:42" hidden="1" outlineLevel="1" x14ac:dyDescent="0.2">
      <c r="A532" s="15"/>
      <c r="B532" s="84"/>
      <c r="C532" s="35">
        <v>0</v>
      </c>
      <c r="D532" s="35">
        <v>0</v>
      </c>
      <c r="E532" s="35">
        <v>0</v>
      </c>
      <c r="F532" s="35">
        <v>0</v>
      </c>
      <c r="G532" s="77">
        <v>121</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0</v>
      </c>
      <c r="Y532" s="22">
        <v>0</v>
      </c>
      <c r="Z532" s="22">
        <v>0</v>
      </c>
      <c r="AA532" s="22">
        <v>0</v>
      </c>
      <c r="AB532" s="22">
        <v>0</v>
      </c>
      <c r="AC532" s="22">
        <v>0</v>
      </c>
      <c r="AD532" s="22">
        <v>0</v>
      </c>
      <c r="AE532" s="22">
        <v>0</v>
      </c>
      <c r="AF532" s="22">
        <v>0</v>
      </c>
      <c r="AG532" s="22">
        <v>0</v>
      </c>
      <c r="AH532" s="22">
        <v>0</v>
      </c>
      <c r="AI532" s="22">
        <v>0</v>
      </c>
      <c r="AJ532" s="22">
        <v>0</v>
      </c>
      <c r="AK532" s="22">
        <v>0</v>
      </c>
      <c r="AL532" s="22">
        <v>0</v>
      </c>
      <c r="AM532" s="22">
        <v>0</v>
      </c>
      <c r="AN532" s="22">
        <v>0</v>
      </c>
      <c r="AO532" s="22">
        <v>0</v>
      </c>
      <c r="AP532" s="22">
        <v>0</v>
      </c>
    </row>
    <row r="533" spans="1:42" hidden="1" outlineLevel="1" x14ac:dyDescent="0.2">
      <c r="A533" s="15"/>
      <c r="B533" s="84"/>
      <c r="C533" s="35" t="s">
        <v>587</v>
      </c>
      <c r="D533" s="35">
        <v>0</v>
      </c>
      <c r="E533" s="35">
        <v>0</v>
      </c>
      <c r="F533" s="35">
        <v>0</v>
      </c>
      <c r="G533" s="77">
        <v>122</v>
      </c>
      <c r="H533" s="22">
        <v>0</v>
      </c>
      <c r="I533" s="22">
        <v>0</v>
      </c>
      <c r="J533" s="22">
        <v>0</v>
      </c>
      <c r="K533" s="22">
        <v>0</v>
      </c>
      <c r="L533" s="22">
        <v>0</v>
      </c>
      <c r="M533" s="22">
        <v>0</v>
      </c>
      <c r="N533" s="22">
        <v>0</v>
      </c>
      <c r="O533" s="22">
        <v>0</v>
      </c>
      <c r="P533" s="22">
        <v>0</v>
      </c>
      <c r="Q533" s="22">
        <v>0</v>
      </c>
      <c r="R533" s="22">
        <v>0</v>
      </c>
      <c r="S533" s="22">
        <v>0</v>
      </c>
      <c r="T533" s="22">
        <v>0</v>
      </c>
      <c r="U533" s="22">
        <v>0</v>
      </c>
      <c r="V533" s="22">
        <v>0</v>
      </c>
      <c r="W533" s="22">
        <v>0</v>
      </c>
      <c r="X533" s="22">
        <v>0</v>
      </c>
      <c r="Y533" s="22">
        <v>0</v>
      </c>
      <c r="Z533" s="22">
        <v>0</v>
      </c>
      <c r="AA533" s="22">
        <v>0</v>
      </c>
      <c r="AB533" s="22">
        <v>0</v>
      </c>
      <c r="AC533" s="22">
        <v>0</v>
      </c>
      <c r="AD533" s="22">
        <v>0</v>
      </c>
      <c r="AE533" s="22">
        <v>0</v>
      </c>
      <c r="AF533" s="22">
        <v>0</v>
      </c>
      <c r="AG533" s="22">
        <v>0</v>
      </c>
      <c r="AH533" s="22">
        <v>0</v>
      </c>
      <c r="AI533" s="22">
        <v>0</v>
      </c>
      <c r="AJ533" s="22">
        <v>0</v>
      </c>
      <c r="AK533" s="22">
        <v>0</v>
      </c>
      <c r="AL533" s="22">
        <v>0</v>
      </c>
      <c r="AM533" s="22">
        <v>0</v>
      </c>
      <c r="AN533" s="22">
        <v>0</v>
      </c>
      <c r="AO533" s="22">
        <v>0</v>
      </c>
      <c r="AP533" s="22">
        <v>0</v>
      </c>
    </row>
    <row r="534" spans="1:42" hidden="1" outlineLevel="1" x14ac:dyDescent="0.2">
      <c r="A534" s="15"/>
      <c r="B534" s="84"/>
      <c r="C534" s="35" t="s">
        <v>326</v>
      </c>
      <c r="D534" s="35" t="s">
        <v>327</v>
      </c>
      <c r="E534" s="35" t="s">
        <v>250</v>
      </c>
      <c r="F534" s="35" t="s">
        <v>328</v>
      </c>
      <c r="G534" s="77">
        <v>123</v>
      </c>
      <c r="H534" s="22">
        <v>1.766</v>
      </c>
      <c r="I534" s="22">
        <v>0</v>
      </c>
      <c r="J534" s="22">
        <v>7.195E-2</v>
      </c>
      <c r="K534" s="22">
        <v>0</v>
      </c>
      <c r="L534" s="22">
        <v>0</v>
      </c>
      <c r="M534" s="22">
        <v>0</v>
      </c>
      <c r="N534" s="22">
        <v>0</v>
      </c>
      <c r="O534" s="22">
        <v>0</v>
      </c>
      <c r="P534" s="22">
        <v>0</v>
      </c>
      <c r="Q534" s="22">
        <v>0</v>
      </c>
      <c r="R534" s="22">
        <v>0</v>
      </c>
      <c r="S534" s="22">
        <v>0</v>
      </c>
      <c r="T534" s="22">
        <v>0</v>
      </c>
      <c r="U534" s="22">
        <v>0</v>
      </c>
      <c r="V534" s="22">
        <v>0</v>
      </c>
      <c r="W534" s="22">
        <v>0</v>
      </c>
      <c r="X534" s="22">
        <v>0</v>
      </c>
      <c r="Y534" s="22">
        <v>0</v>
      </c>
      <c r="Z534" s="22">
        <v>0</v>
      </c>
      <c r="AA534" s="22">
        <v>0</v>
      </c>
      <c r="AB534" s="22">
        <v>0</v>
      </c>
      <c r="AC534" s="22">
        <v>0</v>
      </c>
      <c r="AD534" s="22">
        <v>0</v>
      </c>
      <c r="AE534" s="22">
        <v>0</v>
      </c>
      <c r="AF534" s="22">
        <v>0</v>
      </c>
      <c r="AG534" s="22">
        <v>0</v>
      </c>
      <c r="AH534" s="22">
        <v>0</v>
      </c>
      <c r="AI534" s="22">
        <v>0</v>
      </c>
      <c r="AJ534" s="22">
        <v>0</v>
      </c>
      <c r="AK534" s="22">
        <v>0</v>
      </c>
      <c r="AL534" s="22">
        <v>0</v>
      </c>
      <c r="AM534" s="22">
        <v>0</v>
      </c>
      <c r="AN534" s="22">
        <v>0</v>
      </c>
      <c r="AO534" s="22" t="s">
        <v>588</v>
      </c>
      <c r="AP534" s="22">
        <v>0</v>
      </c>
    </row>
    <row r="535" spans="1:42" hidden="1" outlineLevel="1" x14ac:dyDescent="0.2">
      <c r="A535" s="15"/>
      <c r="B535" s="84"/>
      <c r="C535" s="35" t="s">
        <v>329</v>
      </c>
      <c r="D535" s="35" t="s">
        <v>330</v>
      </c>
      <c r="E535" s="35" t="s">
        <v>250</v>
      </c>
      <c r="F535" s="35" t="s">
        <v>331</v>
      </c>
      <c r="G535" s="77">
        <v>124</v>
      </c>
      <c r="H535" s="22">
        <v>8.83</v>
      </c>
      <c r="I535" s="22">
        <v>0</v>
      </c>
      <c r="J535" s="22">
        <v>7.195E-2</v>
      </c>
      <c r="K535" s="22">
        <v>0</v>
      </c>
      <c r="L535" s="22">
        <v>0</v>
      </c>
      <c r="M535" s="22">
        <v>0</v>
      </c>
      <c r="N535" s="22">
        <v>0</v>
      </c>
      <c r="O535" s="22">
        <v>0</v>
      </c>
      <c r="P535" s="22">
        <v>0</v>
      </c>
      <c r="Q535" s="22">
        <v>0</v>
      </c>
      <c r="R535" s="22">
        <v>0</v>
      </c>
      <c r="S535" s="22">
        <v>0</v>
      </c>
      <c r="T535" s="22">
        <v>0</v>
      </c>
      <c r="U535" s="22">
        <v>0</v>
      </c>
      <c r="V535" s="22">
        <v>0</v>
      </c>
      <c r="W535" s="22">
        <v>0</v>
      </c>
      <c r="X535" s="22">
        <v>0</v>
      </c>
      <c r="Y535" s="22">
        <v>0</v>
      </c>
      <c r="Z535" s="22">
        <v>0</v>
      </c>
      <c r="AA535" s="22">
        <v>0</v>
      </c>
      <c r="AB535" s="22">
        <v>0</v>
      </c>
      <c r="AC535" s="22">
        <v>0</v>
      </c>
      <c r="AD535" s="22">
        <v>0</v>
      </c>
      <c r="AE535" s="22">
        <v>0</v>
      </c>
      <c r="AF535" s="22">
        <v>0</v>
      </c>
      <c r="AG535" s="22">
        <v>0</v>
      </c>
      <c r="AH535" s="22">
        <v>0</v>
      </c>
      <c r="AI535" s="22">
        <v>0</v>
      </c>
      <c r="AJ535" s="22">
        <v>0</v>
      </c>
      <c r="AK535" s="22">
        <v>0</v>
      </c>
      <c r="AL535" s="22">
        <v>0</v>
      </c>
      <c r="AM535" s="22">
        <v>0</v>
      </c>
      <c r="AN535" s="22">
        <v>0</v>
      </c>
      <c r="AO535" s="22" t="s">
        <v>588</v>
      </c>
      <c r="AP535" s="22">
        <v>0</v>
      </c>
    </row>
    <row r="536" spans="1:42" hidden="1" outlineLevel="1" x14ac:dyDescent="0.2">
      <c r="A536" s="15"/>
      <c r="B536" s="84"/>
      <c r="C536" s="35" t="s">
        <v>332</v>
      </c>
      <c r="D536" s="35" t="s">
        <v>333</v>
      </c>
      <c r="E536" s="35" t="s">
        <v>250</v>
      </c>
      <c r="F536" s="35" t="s">
        <v>334</v>
      </c>
      <c r="G536" s="77">
        <v>125</v>
      </c>
      <c r="H536" s="22">
        <v>1.9339999999999999</v>
      </c>
      <c r="I536" s="22">
        <v>0</v>
      </c>
      <c r="J536" s="22">
        <v>7.195E-2</v>
      </c>
      <c r="K536" s="22">
        <v>0</v>
      </c>
      <c r="L536" s="22">
        <v>0</v>
      </c>
      <c r="M536" s="22">
        <v>0</v>
      </c>
      <c r="N536" s="22">
        <v>0</v>
      </c>
      <c r="O536" s="22">
        <v>0</v>
      </c>
      <c r="P536" s="22">
        <v>0</v>
      </c>
      <c r="Q536" s="22">
        <v>0</v>
      </c>
      <c r="R536" s="22">
        <v>0</v>
      </c>
      <c r="S536" s="22">
        <v>0</v>
      </c>
      <c r="T536" s="22">
        <v>0</v>
      </c>
      <c r="U536" s="22">
        <v>0</v>
      </c>
      <c r="V536" s="22">
        <v>0</v>
      </c>
      <c r="W536" s="22">
        <v>0</v>
      </c>
      <c r="X536" s="22">
        <v>0</v>
      </c>
      <c r="Y536" s="22">
        <v>0</v>
      </c>
      <c r="Z536" s="22">
        <v>0</v>
      </c>
      <c r="AA536" s="22">
        <v>0</v>
      </c>
      <c r="AB536" s="22">
        <v>0</v>
      </c>
      <c r="AC536" s="22">
        <v>0</v>
      </c>
      <c r="AD536" s="22">
        <v>0</v>
      </c>
      <c r="AE536" s="22">
        <v>0</v>
      </c>
      <c r="AF536" s="22">
        <v>0</v>
      </c>
      <c r="AG536" s="22">
        <v>0</v>
      </c>
      <c r="AH536" s="22">
        <v>0</v>
      </c>
      <c r="AI536" s="22">
        <v>0</v>
      </c>
      <c r="AJ536" s="22">
        <v>0</v>
      </c>
      <c r="AK536" s="22">
        <v>0</v>
      </c>
      <c r="AL536" s="22">
        <v>0</v>
      </c>
      <c r="AM536" s="22">
        <v>0</v>
      </c>
      <c r="AN536" s="22">
        <v>0</v>
      </c>
      <c r="AO536" s="22" t="s">
        <v>588</v>
      </c>
      <c r="AP536" s="22">
        <v>0</v>
      </c>
    </row>
    <row r="537" spans="1:42" hidden="1" outlineLevel="1" x14ac:dyDescent="0.2">
      <c r="A537" s="15"/>
      <c r="B537" s="84"/>
      <c r="C537" s="35" t="s">
        <v>335</v>
      </c>
      <c r="D537" s="35" t="s">
        <v>336</v>
      </c>
      <c r="E537" s="35" t="s">
        <v>250</v>
      </c>
      <c r="F537" s="35" t="s">
        <v>337</v>
      </c>
      <c r="G537" s="77">
        <v>126</v>
      </c>
      <c r="H537" s="22">
        <v>1.4079999999999999</v>
      </c>
      <c r="I537" s="22">
        <v>0</v>
      </c>
      <c r="J537" s="22">
        <v>0</v>
      </c>
      <c r="K537" s="22">
        <v>0</v>
      </c>
      <c r="L537" s="22">
        <v>0.17</v>
      </c>
      <c r="M537" s="22">
        <v>0</v>
      </c>
      <c r="N537" s="22">
        <v>3.5360000000000003E-2</v>
      </c>
      <c r="O537" s="22">
        <v>0</v>
      </c>
      <c r="P537" s="22">
        <v>0</v>
      </c>
      <c r="Q537" s="22">
        <v>0</v>
      </c>
      <c r="R537" s="22">
        <v>0</v>
      </c>
      <c r="S537" s="22">
        <v>0</v>
      </c>
      <c r="T537" s="22">
        <v>0</v>
      </c>
      <c r="U537" s="22">
        <v>0</v>
      </c>
      <c r="V537" s="22">
        <v>0</v>
      </c>
      <c r="W537" s="22">
        <v>0</v>
      </c>
      <c r="X537" s="22">
        <v>0</v>
      </c>
      <c r="Y537" s="22">
        <v>0</v>
      </c>
      <c r="Z537" s="22">
        <v>0</v>
      </c>
      <c r="AA537" s="22">
        <v>0</v>
      </c>
      <c r="AB537" s="22">
        <v>0</v>
      </c>
      <c r="AC537" s="22">
        <v>0</v>
      </c>
      <c r="AD537" s="22">
        <v>0</v>
      </c>
      <c r="AE537" s="22">
        <v>0</v>
      </c>
      <c r="AF537" s="22">
        <v>0</v>
      </c>
      <c r="AG537" s="22">
        <v>0</v>
      </c>
      <c r="AH537" s="22">
        <v>0</v>
      </c>
      <c r="AI537" s="22">
        <v>0</v>
      </c>
      <c r="AJ537" s="22">
        <v>0</v>
      </c>
      <c r="AK537" s="22">
        <v>0</v>
      </c>
      <c r="AL537" s="22">
        <v>0</v>
      </c>
      <c r="AM537" s="22">
        <v>0</v>
      </c>
      <c r="AN537" s="22">
        <v>0</v>
      </c>
      <c r="AO537" s="22" t="s">
        <v>588</v>
      </c>
      <c r="AP537" s="22">
        <v>0</v>
      </c>
    </row>
    <row r="538" spans="1:42" hidden="1" outlineLevel="1" x14ac:dyDescent="0.2">
      <c r="A538" s="15"/>
      <c r="B538" s="84"/>
      <c r="C538" s="35" t="s">
        <v>338</v>
      </c>
      <c r="D538" s="35" t="s">
        <v>339</v>
      </c>
      <c r="E538" s="35" t="s">
        <v>250</v>
      </c>
      <c r="F538" s="35" t="s">
        <v>340</v>
      </c>
      <c r="G538" s="77">
        <v>127</v>
      </c>
      <c r="H538" s="22">
        <v>7.1420000000000003</v>
      </c>
      <c r="I538" s="22">
        <v>0</v>
      </c>
      <c r="J538" s="22">
        <v>0</v>
      </c>
      <c r="K538" s="22">
        <v>0</v>
      </c>
      <c r="L538" s="22">
        <v>0.17</v>
      </c>
      <c r="M538" s="22">
        <v>0</v>
      </c>
      <c r="N538" s="22">
        <v>3.5360000000000003E-2</v>
      </c>
      <c r="O538" s="22">
        <v>0</v>
      </c>
      <c r="P538" s="22">
        <v>0</v>
      </c>
      <c r="Q538" s="22">
        <v>0</v>
      </c>
      <c r="R538" s="22">
        <v>0</v>
      </c>
      <c r="S538" s="22">
        <v>0</v>
      </c>
      <c r="T538" s="22">
        <v>0</v>
      </c>
      <c r="U538" s="22">
        <v>0</v>
      </c>
      <c r="V538" s="22">
        <v>0</v>
      </c>
      <c r="W538" s="22">
        <v>0</v>
      </c>
      <c r="X538" s="22">
        <v>0</v>
      </c>
      <c r="Y538" s="22">
        <v>0</v>
      </c>
      <c r="Z538" s="22">
        <v>0</v>
      </c>
      <c r="AA538" s="22">
        <v>0</v>
      </c>
      <c r="AB538" s="22">
        <v>0</v>
      </c>
      <c r="AC538" s="22">
        <v>0</v>
      </c>
      <c r="AD538" s="22">
        <v>0</v>
      </c>
      <c r="AE538" s="22">
        <v>0</v>
      </c>
      <c r="AF538" s="22">
        <v>0</v>
      </c>
      <c r="AG538" s="22">
        <v>0</v>
      </c>
      <c r="AH538" s="22">
        <v>0</v>
      </c>
      <c r="AI538" s="22">
        <v>0</v>
      </c>
      <c r="AJ538" s="22">
        <v>0</v>
      </c>
      <c r="AK538" s="22">
        <v>0</v>
      </c>
      <c r="AL538" s="22">
        <v>0</v>
      </c>
      <c r="AM538" s="22">
        <v>0</v>
      </c>
      <c r="AN538" s="22">
        <v>0</v>
      </c>
      <c r="AO538" s="22" t="s">
        <v>588</v>
      </c>
      <c r="AP538" s="22">
        <v>0</v>
      </c>
    </row>
    <row r="539" spans="1:42" hidden="1" outlineLevel="1" x14ac:dyDescent="0.2">
      <c r="A539" s="15"/>
      <c r="B539" s="84"/>
      <c r="C539" s="35" t="s">
        <v>341</v>
      </c>
      <c r="D539" s="35" t="s">
        <v>342</v>
      </c>
      <c r="E539" s="35" t="s">
        <v>250</v>
      </c>
      <c r="F539" s="35" t="s">
        <v>343</v>
      </c>
      <c r="G539" s="77">
        <v>128</v>
      </c>
      <c r="H539" s="22">
        <v>1.53</v>
      </c>
      <c r="I539" s="22">
        <v>0</v>
      </c>
      <c r="J539" s="22">
        <v>0</v>
      </c>
      <c r="K539" s="22">
        <v>0</v>
      </c>
      <c r="L539" s="22">
        <v>0.17</v>
      </c>
      <c r="M539" s="22">
        <v>0</v>
      </c>
      <c r="N539" s="22">
        <v>3.5360000000000003E-2</v>
      </c>
      <c r="O539" s="22">
        <v>0</v>
      </c>
      <c r="P539" s="22">
        <v>0</v>
      </c>
      <c r="Q539" s="22">
        <v>0</v>
      </c>
      <c r="R539" s="22">
        <v>0</v>
      </c>
      <c r="S539" s="22">
        <v>0</v>
      </c>
      <c r="T539" s="22">
        <v>0</v>
      </c>
      <c r="U539" s="22">
        <v>0</v>
      </c>
      <c r="V539" s="22">
        <v>0</v>
      </c>
      <c r="W539" s="22">
        <v>0</v>
      </c>
      <c r="X539" s="22">
        <v>0</v>
      </c>
      <c r="Y539" s="22">
        <v>0</v>
      </c>
      <c r="Z539" s="22">
        <v>0</v>
      </c>
      <c r="AA539" s="22">
        <v>0</v>
      </c>
      <c r="AB539" s="22">
        <v>0</v>
      </c>
      <c r="AC539" s="22">
        <v>0</v>
      </c>
      <c r="AD539" s="22">
        <v>0</v>
      </c>
      <c r="AE539" s="22">
        <v>0</v>
      </c>
      <c r="AF539" s="22">
        <v>0</v>
      </c>
      <c r="AG539" s="22">
        <v>0</v>
      </c>
      <c r="AH539" s="22">
        <v>0</v>
      </c>
      <c r="AI539" s="22">
        <v>0</v>
      </c>
      <c r="AJ539" s="22">
        <v>0</v>
      </c>
      <c r="AK539" s="22">
        <v>0</v>
      </c>
      <c r="AL539" s="22">
        <v>0</v>
      </c>
      <c r="AM539" s="22">
        <v>0</v>
      </c>
      <c r="AN539" s="22">
        <v>0</v>
      </c>
      <c r="AO539" s="22" t="s">
        <v>588</v>
      </c>
      <c r="AP539" s="22">
        <v>0</v>
      </c>
    </row>
    <row r="540" spans="1:42" hidden="1" outlineLevel="1" x14ac:dyDescent="0.2">
      <c r="A540" s="15"/>
      <c r="B540" s="84"/>
      <c r="C540" s="35" t="s">
        <v>344</v>
      </c>
      <c r="D540" s="35" t="s">
        <v>345</v>
      </c>
      <c r="E540" s="35" t="s">
        <v>250</v>
      </c>
      <c r="F540" s="35" t="s">
        <v>346</v>
      </c>
      <c r="G540" s="77">
        <v>129</v>
      </c>
      <c r="H540" s="22">
        <v>1.2809999999999999</v>
      </c>
      <c r="I540" s="22">
        <v>0</v>
      </c>
      <c r="J540" s="22">
        <v>0</v>
      </c>
      <c r="K540" s="22">
        <v>0</v>
      </c>
      <c r="L540" s="22">
        <v>0</v>
      </c>
      <c r="M540" s="22">
        <v>0</v>
      </c>
      <c r="N540" s="22">
        <v>3.5360000000000003E-2</v>
      </c>
      <c r="O540" s="22">
        <v>0</v>
      </c>
      <c r="P540" s="22">
        <v>0</v>
      </c>
      <c r="Q540" s="22">
        <v>0</v>
      </c>
      <c r="R540" s="22">
        <v>0</v>
      </c>
      <c r="S540" s="22">
        <v>0</v>
      </c>
      <c r="T540" s="22">
        <v>0</v>
      </c>
      <c r="U540" s="22">
        <v>0</v>
      </c>
      <c r="V540" s="22">
        <v>0</v>
      </c>
      <c r="W540" s="22">
        <v>0</v>
      </c>
      <c r="X540" s="22">
        <v>7</v>
      </c>
      <c r="Y540" s="22">
        <v>0</v>
      </c>
      <c r="Z540" s="22">
        <v>0</v>
      </c>
      <c r="AA540" s="22">
        <v>0</v>
      </c>
      <c r="AB540" s="22">
        <v>0</v>
      </c>
      <c r="AC540" s="22">
        <v>0</v>
      </c>
      <c r="AD540" s="22">
        <v>0</v>
      </c>
      <c r="AE540" s="22">
        <v>0</v>
      </c>
      <c r="AF540" s="22">
        <v>0</v>
      </c>
      <c r="AG540" s="22">
        <v>0</v>
      </c>
      <c r="AH540" s="22">
        <v>0</v>
      </c>
      <c r="AI540" s="22">
        <v>0</v>
      </c>
      <c r="AJ540" s="22">
        <v>0</v>
      </c>
      <c r="AK540" s="22">
        <v>0</v>
      </c>
      <c r="AL540" s="22">
        <v>0</v>
      </c>
      <c r="AM540" s="22">
        <v>0</v>
      </c>
      <c r="AN540" s="22">
        <v>0</v>
      </c>
      <c r="AO540" s="22" t="s">
        <v>588</v>
      </c>
      <c r="AP540" s="22">
        <v>0</v>
      </c>
    </row>
    <row r="541" spans="1:42" hidden="1" outlineLevel="1" x14ac:dyDescent="0.2">
      <c r="A541" s="15"/>
      <c r="B541" s="84"/>
      <c r="C541" s="35" t="s">
        <v>347</v>
      </c>
      <c r="D541" s="35" t="s">
        <v>348</v>
      </c>
      <c r="E541" s="35" t="s">
        <v>250</v>
      </c>
      <c r="F541" s="35" t="s">
        <v>349</v>
      </c>
      <c r="G541" s="77">
        <v>130</v>
      </c>
      <c r="H541" s="22">
        <v>6.4459999999999997</v>
      </c>
      <c r="I541" s="22">
        <v>0</v>
      </c>
      <c r="J541" s="22">
        <v>0</v>
      </c>
      <c r="K541" s="22">
        <v>0</v>
      </c>
      <c r="L541" s="22">
        <v>0</v>
      </c>
      <c r="M541" s="22">
        <v>0</v>
      </c>
      <c r="N541" s="22">
        <v>3.5360000000000003E-2</v>
      </c>
      <c r="O541" s="22">
        <v>0</v>
      </c>
      <c r="P541" s="22">
        <v>0</v>
      </c>
      <c r="Q541" s="22">
        <v>0</v>
      </c>
      <c r="R541" s="22">
        <v>0</v>
      </c>
      <c r="S541" s="22">
        <v>0</v>
      </c>
      <c r="T541" s="22">
        <v>0</v>
      </c>
      <c r="U541" s="22">
        <v>0</v>
      </c>
      <c r="V541" s="22">
        <v>0</v>
      </c>
      <c r="W541" s="22">
        <v>0</v>
      </c>
      <c r="X541" s="22">
        <v>7</v>
      </c>
      <c r="Y541" s="22">
        <v>0</v>
      </c>
      <c r="Z541" s="22">
        <v>0</v>
      </c>
      <c r="AA541" s="22">
        <v>0</v>
      </c>
      <c r="AB541" s="22">
        <v>0</v>
      </c>
      <c r="AC541" s="22">
        <v>0</v>
      </c>
      <c r="AD541" s="22">
        <v>0</v>
      </c>
      <c r="AE541" s="22">
        <v>0</v>
      </c>
      <c r="AF541" s="22">
        <v>0</v>
      </c>
      <c r="AG541" s="22">
        <v>0</v>
      </c>
      <c r="AH541" s="22">
        <v>0</v>
      </c>
      <c r="AI541" s="22">
        <v>0</v>
      </c>
      <c r="AJ541" s="22">
        <v>0</v>
      </c>
      <c r="AK541" s="22">
        <v>0</v>
      </c>
      <c r="AL541" s="22">
        <v>0</v>
      </c>
      <c r="AM541" s="22">
        <v>0</v>
      </c>
      <c r="AN541" s="22">
        <v>0</v>
      </c>
      <c r="AO541" s="22" t="s">
        <v>588</v>
      </c>
      <c r="AP541" s="22">
        <v>0</v>
      </c>
    </row>
    <row r="542" spans="1:42" hidden="1" outlineLevel="1" x14ac:dyDescent="0.2">
      <c r="A542" s="15"/>
      <c r="B542" s="84"/>
      <c r="C542" s="35" t="s">
        <v>350</v>
      </c>
      <c r="D542" s="35" t="s">
        <v>351</v>
      </c>
      <c r="E542" s="35" t="s">
        <v>250</v>
      </c>
      <c r="F542" s="35" t="s">
        <v>352</v>
      </c>
      <c r="G542" s="77">
        <v>131</v>
      </c>
      <c r="H542" s="22">
        <v>1.3480000000000001</v>
      </c>
      <c r="I542" s="22">
        <v>0</v>
      </c>
      <c r="J542" s="22">
        <v>0</v>
      </c>
      <c r="K542" s="22">
        <v>0</v>
      </c>
      <c r="L542" s="22">
        <v>0</v>
      </c>
      <c r="M542" s="22">
        <v>0</v>
      </c>
      <c r="N542" s="22">
        <v>3.5360000000000003E-2</v>
      </c>
      <c r="O542" s="22">
        <v>0</v>
      </c>
      <c r="P542" s="22">
        <v>0</v>
      </c>
      <c r="Q542" s="22">
        <v>0</v>
      </c>
      <c r="R542" s="22">
        <v>0</v>
      </c>
      <c r="S542" s="22">
        <v>0</v>
      </c>
      <c r="T542" s="22">
        <v>0</v>
      </c>
      <c r="U542" s="22">
        <v>0</v>
      </c>
      <c r="V542" s="22">
        <v>0</v>
      </c>
      <c r="W542" s="22">
        <v>0</v>
      </c>
      <c r="X542" s="22">
        <v>7</v>
      </c>
      <c r="Y542" s="22">
        <v>0</v>
      </c>
      <c r="Z542" s="22">
        <v>0</v>
      </c>
      <c r="AA542" s="22">
        <v>0</v>
      </c>
      <c r="AB542" s="22">
        <v>0</v>
      </c>
      <c r="AC542" s="22">
        <v>0</v>
      </c>
      <c r="AD542" s="22">
        <v>0</v>
      </c>
      <c r="AE542" s="22">
        <v>0</v>
      </c>
      <c r="AF542" s="22">
        <v>0</v>
      </c>
      <c r="AG542" s="22">
        <v>0</v>
      </c>
      <c r="AH542" s="22">
        <v>0</v>
      </c>
      <c r="AI542" s="22">
        <v>0</v>
      </c>
      <c r="AJ542" s="22">
        <v>0</v>
      </c>
      <c r="AK542" s="22">
        <v>0</v>
      </c>
      <c r="AL542" s="22">
        <v>0</v>
      </c>
      <c r="AM542" s="22">
        <v>0</v>
      </c>
      <c r="AN542" s="22">
        <v>0</v>
      </c>
      <c r="AO542" s="22" t="s">
        <v>588</v>
      </c>
      <c r="AP542" s="22">
        <v>0</v>
      </c>
    </row>
    <row r="543" spans="1:42" hidden="1" outlineLevel="1" x14ac:dyDescent="0.2">
      <c r="A543" s="15"/>
      <c r="B543" s="84"/>
      <c r="C543" s="35" t="s">
        <v>353</v>
      </c>
      <c r="D543" s="35" t="s">
        <v>354</v>
      </c>
      <c r="E543" s="35" t="s">
        <v>250</v>
      </c>
      <c r="F543" s="35" t="s">
        <v>355</v>
      </c>
      <c r="G543" s="77">
        <v>132</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0</v>
      </c>
      <c r="Z543" s="22">
        <v>0</v>
      </c>
      <c r="AA543" s="22">
        <v>0</v>
      </c>
      <c r="AB543" s="22">
        <v>0</v>
      </c>
      <c r="AC543" s="22">
        <v>0</v>
      </c>
      <c r="AD543" s="22">
        <v>0</v>
      </c>
      <c r="AE543" s="22">
        <v>0</v>
      </c>
      <c r="AF543" s="22">
        <v>0</v>
      </c>
      <c r="AG543" s="22">
        <v>0</v>
      </c>
      <c r="AH543" s="22">
        <v>0</v>
      </c>
      <c r="AI543" s="22">
        <v>0</v>
      </c>
      <c r="AJ543" s="22">
        <v>0</v>
      </c>
      <c r="AK543" s="22">
        <v>0</v>
      </c>
      <c r="AL543" s="22">
        <v>0</v>
      </c>
      <c r="AM543" s="22">
        <v>0</v>
      </c>
      <c r="AN543" s="22">
        <v>0</v>
      </c>
      <c r="AO543" s="22" t="s">
        <v>588</v>
      </c>
      <c r="AP543" s="22">
        <v>0</v>
      </c>
    </row>
    <row r="544" spans="1:42" hidden="1" outlineLevel="1" x14ac:dyDescent="0.2">
      <c r="A544" s="15"/>
      <c r="B544" s="84"/>
      <c r="C544" s="35" t="s">
        <v>356</v>
      </c>
      <c r="D544" s="35" t="s">
        <v>357</v>
      </c>
      <c r="E544" s="35" t="s">
        <v>250</v>
      </c>
      <c r="F544" s="35" t="s">
        <v>358</v>
      </c>
      <c r="G544" s="77">
        <v>133</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0</v>
      </c>
      <c r="Y544" s="22">
        <v>0</v>
      </c>
      <c r="Z544" s="22">
        <v>0</v>
      </c>
      <c r="AA544" s="22">
        <v>0</v>
      </c>
      <c r="AB544" s="22">
        <v>0</v>
      </c>
      <c r="AC544" s="22">
        <v>0</v>
      </c>
      <c r="AD544" s="22">
        <v>0</v>
      </c>
      <c r="AE544" s="22">
        <v>0</v>
      </c>
      <c r="AF544" s="22">
        <v>0</v>
      </c>
      <c r="AG544" s="22">
        <v>0</v>
      </c>
      <c r="AH544" s="22">
        <v>0</v>
      </c>
      <c r="AI544" s="22">
        <v>0</v>
      </c>
      <c r="AJ544" s="22">
        <v>0</v>
      </c>
      <c r="AK544" s="22">
        <v>0</v>
      </c>
      <c r="AL544" s="22">
        <v>0</v>
      </c>
      <c r="AM544" s="22">
        <v>0</v>
      </c>
      <c r="AN544" s="22">
        <v>0</v>
      </c>
      <c r="AO544" s="22" t="s">
        <v>588</v>
      </c>
      <c r="AP544" s="22">
        <v>0</v>
      </c>
    </row>
    <row r="545" spans="1:42" hidden="1" outlineLevel="1" x14ac:dyDescent="0.2">
      <c r="A545" s="15"/>
      <c r="B545" s="84"/>
      <c r="C545" s="35" t="s">
        <v>359</v>
      </c>
      <c r="D545" s="35" t="s">
        <v>360</v>
      </c>
      <c r="E545" s="35" t="s">
        <v>250</v>
      </c>
      <c r="F545" s="35" t="s">
        <v>361</v>
      </c>
      <c r="G545" s="77">
        <v>134</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0</v>
      </c>
      <c r="Y545" s="22">
        <v>0</v>
      </c>
      <c r="Z545" s="22">
        <v>0</v>
      </c>
      <c r="AA545" s="22">
        <v>0</v>
      </c>
      <c r="AB545" s="22">
        <v>0</v>
      </c>
      <c r="AC545" s="22">
        <v>0</v>
      </c>
      <c r="AD545" s="22">
        <v>0</v>
      </c>
      <c r="AE545" s="22">
        <v>0</v>
      </c>
      <c r="AF545" s="22">
        <v>0</v>
      </c>
      <c r="AG545" s="22">
        <v>0</v>
      </c>
      <c r="AH545" s="22">
        <v>0</v>
      </c>
      <c r="AI545" s="22">
        <v>0</v>
      </c>
      <c r="AJ545" s="22">
        <v>0</v>
      </c>
      <c r="AK545" s="22">
        <v>0</v>
      </c>
      <c r="AL545" s="22">
        <v>0</v>
      </c>
      <c r="AM545" s="22">
        <v>0</v>
      </c>
      <c r="AN545" s="22">
        <v>0</v>
      </c>
      <c r="AO545" s="22" t="s">
        <v>588</v>
      </c>
      <c r="AP545" s="22">
        <v>0</v>
      </c>
    </row>
    <row r="546" spans="1:42" hidden="1" outlineLevel="1" x14ac:dyDescent="0.2">
      <c r="A546" s="15"/>
      <c r="B546" s="84"/>
      <c r="C546" s="35" t="s">
        <v>362</v>
      </c>
      <c r="D546" s="35" t="s">
        <v>363</v>
      </c>
      <c r="E546" s="35" t="s">
        <v>250</v>
      </c>
      <c r="F546" s="35" t="s">
        <v>364</v>
      </c>
      <c r="G546" s="77">
        <v>135</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0</v>
      </c>
      <c r="AC546" s="22">
        <v>0</v>
      </c>
      <c r="AD546" s="22">
        <v>0</v>
      </c>
      <c r="AE546" s="22">
        <v>0</v>
      </c>
      <c r="AF546" s="22">
        <v>0</v>
      </c>
      <c r="AG546" s="22">
        <v>0</v>
      </c>
      <c r="AH546" s="22">
        <v>0</v>
      </c>
      <c r="AI546" s="22">
        <v>0</v>
      </c>
      <c r="AJ546" s="22">
        <v>0</v>
      </c>
      <c r="AK546" s="22">
        <v>0</v>
      </c>
      <c r="AL546" s="22">
        <v>0</v>
      </c>
      <c r="AM546" s="22">
        <v>0</v>
      </c>
      <c r="AN546" s="22">
        <v>0</v>
      </c>
      <c r="AO546" s="22" t="s">
        <v>588</v>
      </c>
      <c r="AP546" s="22">
        <v>0</v>
      </c>
    </row>
    <row r="547" spans="1:42" hidden="1" outlineLevel="1" x14ac:dyDescent="0.2">
      <c r="A547" s="15"/>
      <c r="B547" s="84"/>
      <c r="C547" s="35" t="s">
        <v>365</v>
      </c>
      <c r="D547" s="35" t="s">
        <v>366</v>
      </c>
      <c r="E547" s="35" t="s">
        <v>250</v>
      </c>
      <c r="F547" s="35" t="s">
        <v>367</v>
      </c>
      <c r="G547" s="77">
        <v>136</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0</v>
      </c>
      <c r="AA547" s="22">
        <v>0</v>
      </c>
      <c r="AB547" s="22">
        <v>0</v>
      </c>
      <c r="AC547" s="22">
        <v>0</v>
      </c>
      <c r="AD547" s="22">
        <v>0</v>
      </c>
      <c r="AE547" s="22">
        <v>0</v>
      </c>
      <c r="AF547" s="22">
        <v>0</v>
      </c>
      <c r="AG547" s="22">
        <v>0</v>
      </c>
      <c r="AH547" s="22">
        <v>0</v>
      </c>
      <c r="AI547" s="22">
        <v>0</v>
      </c>
      <c r="AJ547" s="22">
        <v>0</v>
      </c>
      <c r="AK547" s="22">
        <v>0</v>
      </c>
      <c r="AL547" s="22">
        <v>0</v>
      </c>
      <c r="AM547" s="22">
        <v>0</v>
      </c>
      <c r="AN547" s="22">
        <v>0</v>
      </c>
      <c r="AO547" s="22" t="s">
        <v>588</v>
      </c>
      <c r="AP547" s="22">
        <v>0</v>
      </c>
    </row>
    <row r="548" spans="1:42" hidden="1" outlineLevel="1" x14ac:dyDescent="0.2">
      <c r="A548" s="15"/>
      <c r="B548" s="84"/>
      <c r="C548" s="35" t="s">
        <v>368</v>
      </c>
      <c r="D548" s="35" t="s">
        <v>369</v>
      </c>
      <c r="E548" s="35" t="s">
        <v>250</v>
      </c>
      <c r="F548" s="35" t="s">
        <v>370</v>
      </c>
      <c r="G548" s="77">
        <v>137</v>
      </c>
      <c r="H548" s="22">
        <v>0</v>
      </c>
      <c r="I548" s="22">
        <v>0</v>
      </c>
      <c r="J548" s="22">
        <v>0</v>
      </c>
      <c r="K548" s="22">
        <v>0</v>
      </c>
      <c r="L548" s="22">
        <v>0</v>
      </c>
      <c r="M548" s="22">
        <v>0</v>
      </c>
      <c r="N548" s="22">
        <v>0</v>
      </c>
      <c r="O548" s="22">
        <v>0</v>
      </c>
      <c r="P548" s="22">
        <v>0</v>
      </c>
      <c r="Q548" s="22">
        <v>0</v>
      </c>
      <c r="R548" s="22">
        <v>0</v>
      </c>
      <c r="S548" s="22">
        <v>0</v>
      </c>
      <c r="T548" s="22">
        <v>0</v>
      </c>
      <c r="U548" s="22">
        <v>0</v>
      </c>
      <c r="V548" s="22">
        <v>0</v>
      </c>
      <c r="W548" s="22">
        <v>0</v>
      </c>
      <c r="X548" s="22">
        <v>0</v>
      </c>
      <c r="Y548" s="22">
        <v>0</v>
      </c>
      <c r="Z548" s="22">
        <v>0</v>
      </c>
      <c r="AA548" s="22">
        <v>0</v>
      </c>
      <c r="AB548" s="22">
        <v>0</v>
      </c>
      <c r="AC548" s="22">
        <v>0</v>
      </c>
      <c r="AD548" s="22">
        <v>0</v>
      </c>
      <c r="AE548" s="22">
        <v>0</v>
      </c>
      <c r="AF548" s="22">
        <v>0</v>
      </c>
      <c r="AG548" s="22">
        <v>0</v>
      </c>
      <c r="AH548" s="22">
        <v>0</v>
      </c>
      <c r="AI548" s="22">
        <v>0</v>
      </c>
      <c r="AJ548" s="22">
        <v>0</v>
      </c>
      <c r="AK548" s="22">
        <v>0</v>
      </c>
      <c r="AL548" s="22">
        <v>0</v>
      </c>
      <c r="AM548" s="22">
        <v>0</v>
      </c>
      <c r="AN548" s="22">
        <v>0</v>
      </c>
      <c r="AO548" s="22" t="s">
        <v>588</v>
      </c>
      <c r="AP548" s="22">
        <v>0</v>
      </c>
    </row>
    <row r="549" spans="1:42" hidden="1" outlineLevel="1" x14ac:dyDescent="0.2">
      <c r="A549" s="15"/>
      <c r="B549" s="84"/>
      <c r="C549" s="35">
        <v>0</v>
      </c>
      <c r="D549" s="35">
        <v>0</v>
      </c>
      <c r="E549" s="35">
        <v>0</v>
      </c>
      <c r="F549" s="35">
        <v>0</v>
      </c>
      <c r="G549" s="77">
        <v>138</v>
      </c>
      <c r="H549" s="22">
        <v>0</v>
      </c>
      <c r="I549" s="22">
        <v>0</v>
      </c>
      <c r="J549" s="22">
        <v>0</v>
      </c>
      <c r="K549" s="22">
        <v>0</v>
      </c>
      <c r="L549" s="22">
        <v>0</v>
      </c>
      <c r="M549" s="22">
        <v>0</v>
      </c>
      <c r="N549" s="22">
        <v>0</v>
      </c>
      <c r="O549" s="22">
        <v>0</v>
      </c>
      <c r="P549" s="22">
        <v>0</v>
      </c>
      <c r="Q549" s="22">
        <v>0</v>
      </c>
      <c r="R549" s="22">
        <v>0</v>
      </c>
      <c r="S549" s="22">
        <v>0</v>
      </c>
      <c r="T549" s="22">
        <v>0</v>
      </c>
      <c r="U549" s="22">
        <v>0</v>
      </c>
      <c r="V549" s="22">
        <v>0</v>
      </c>
      <c r="W549" s="22">
        <v>0</v>
      </c>
      <c r="X549" s="22">
        <v>0</v>
      </c>
      <c r="Y549" s="22">
        <v>0</v>
      </c>
      <c r="Z549" s="22">
        <v>0</v>
      </c>
      <c r="AA549" s="22">
        <v>0</v>
      </c>
      <c r="AB549" s="22">
        <v>0</v>
      </c>
      <c r="AC549" s="22">
        <v>0</v>
      </c>
      <c r="AD549" s="22">
        <v>0</v>
      </c>
      <c r="AE549" s="22">
        <v>0</v>
      </c>
      <c r="AF549" s="22">
        <v>0</v>
      </c>
      <c r="AG549" s="22">
        <v>0</v>
      </c>
      <c r="AH549" s="22">
        <v>0</v>
      </c>
      <c r="AI549" s="22">
        <v>0</v>
      </c>
      <c r="AJ549" s="22">
        <v>0</v>
      </c>
      <c r="AK549" s="22">
        <v>0</v>
      </c>
      <c r="AL549" s="22">
        <v>0</v>
      </c>
      <c r="AM549" s="22">
        <v>0</v>
      </c>
      <c r="AN549" s="22">
        <v>0</v>
      </c>
      <c r="AO549" s="22" t="s">
        <v>588</v>
      </c>
      <c r="AP549" s="22">
        <v>0</v>
      </c>
    </row>
    <row r="550" spans="1:42" hidden="1" outlineLevel="1" x14ac:dyDescent="0.2">
      <c r="A550" s="15"/>
      <c r="B550" s="84"/>
      <c r="C550" s="35" t="s">
        <v>371</v>
      </c>
      <c r="D550" s="35" t="s">
        <v>372</v>
      </c>
      <c r="E550" s="35" t="s">
        <v>262</v>
      </c>
      <c r="F550" s="35" t="s">
        <v>373</v>
      </c>
      <c r="G550" s="77">
        <v>139</v>
      </c>
      <c r="H550" s="22">
        <v>3.0630000000000002</v>
      </c>
      <c r="I550" s="22">
        <v>0</v>
      </c>
      <c r="J550" s="22">
        <v>8.6419999999999997E-2</v>
      </c>
      <c r="K550" s="22">
        <v>0</v>
      </c>
      <c r="L550" s="22">
        <v>0</v>
      </c>
      <c r="M550" s="22">
        <v>0</v>
      </c>
      <c r="N550" s="22">
        <v>0</v>
      </c>
      <c r="O550" s="22">
        <v>0</v>
      </c>
      <c r="P550" s="22">
        <v>0</v>
      </c>
      <c r="Q550" s="22">
        <v>0</v>
      </c>
      <c r="R550" s="22">
        <v>0</v>
      </c>
      <c r="S550" s="22">
        <v>0</v>
      </c>
      <c r="T550" s="22">
        <v>0</v>
      </c>
      <c r="U550" s="22">
        <v>0</v>
      </c>
      <c r="V550" s="22">
        <v>0</v>
      </c>
      <c r="W550" s="22">
        <v>0</v>
      </c>
      <c r="X550" s="22">
        <v>0</v>
      </c>
      <c r="Y550" s="22">
        <v>0</v>
      </c>
      <c r="Z550" s="22">
        <v>0</v>
      </c>
      <c r="AA550" s="22">
        <v>0</v>
      </c>
      <c r="AB550" s="22">
        <v>0</v>
      </c>
      <c r="AC550" s="22">
        <v>0</v>
      </c>
      <c r="AD550" s="22">
        <v>0</v>
      </c>
      <c r="AE550" s="22">
        <v>0</v>
      </c>
      <c r="AF550" s="22">
        <v>0</v>
      </c>
      <c r="AG550" s="22">
        <v>0</v>
      </c>
      <c r="AH550" s="22">
        <v>0</v>
      </c>
      <c r="AI550" s="22">
        <v>0</v>
      </c>
      <c r="AJ550" s="22">
        <v>0</v>
      </c>
      <c r="AK550" s="22">
        <v>0</v>
      </c>
      <c r="AL550" s="22">
        <v>0</v>
      </c>
      <c r="AM550" s="22">
        <v>0</v>
      </c>
      <c r="AN550" s="22">
        <v>0</v>
      </c>
      <c r="AO550" s="22" t="s">
        <v>588</v>
      </c>
      <c r="AP550" s="22">
        <v>0</v>
      </c>
    </row>
    <row r="551" spans="1:42" hidden="1" outlineLevel="1" x14ac:dyDescent="0.2">
      <c r="A551" s="15"/>
      <c r="B551" s="84"/>
      <c r="C551" s="35" t="s">
        <v>374</v>
      </c>
      <c r="D551" s="35" t="s">
        <v>375</v>
      </c>
      <c r="E551" s="35" t="s">
        <v>262</v>
      </c>
      <c r="F551" s="35" t="s">
        <v>376</v>
      </c>
      <c r="G551" s="77">
        <v>140</v>
      </c>
      <c r="H551" s="22">
        <v>15.254</v>
      </c>
      <c r="I551" s="22">
        <v>0</v>
      </c>
      <c r="J551" s="22">
        <v>8.6419999999999997E-2</v>
      </c>
      <c r="K551" s="22">
        <v>0</v>
      </c>
      <c r="L551" s="22">
        <v>0</v>
      </c>
      <c r="M551" s="22">
        <v>0</v>
      </c>
      <c r="N551" s="22">
        <v>0</v>
      </c>
      <c r="O551" s="22">
        <v>0</v>
      </c>
      <c r="P551" s="22">
        <v>0</v>
      </c>
      <c r="Q551" s="22">
        <v>0</v>
      </c>
      <c r="R551" s="22">
        <v>0</v>
      </c>
      <c r="S551" s="22">
        <v>0</v>
      </c>
      <c r="T551" s="22">
        <v>0</v>
      </c>
      <c r="U551" s="22">
        <v>0</v>
      </c>
      <c r="V551" s="22">
        <v>0</v>
      </c>
      <c r="W551" s="22">
        <v>0</v>
      </c>
      <c r="X551" s="22">
        <v>0</v>
      </c>
      <c r="Y551" s="22">
        <v>0</v>
      </c>
      <c r="Z551" s="22">
        <v>0</v>
      </c>
      <c r="AA551" s="22">
        <v>0</v>
      </c>
      <c r="AB551" s="22">
        <v>0</v>
      </c>
      <c r="AC551" s="22">
        <v>0</v>
      </c>
      <c r="AD551" s="22">
        <v>0</v>
      </c>
      <c r="AE551" s="22">
        <v>0</v>
      </c>
      <c r="AF551" s="22">
        <v>0</v>
      </c>
      <c r="AG551" s="22">
        <v>0</v>
      </c>
      <c r="AH551" s="22">
        <v>0</v>
      </c>
      <c r="AI551" s="22">
        <v>0</v>
      </c>
      <c r="AJ551" s="22">
        <v>0</v>
      </c>
      <c r="AK551" s="22">
        <v>0</v>
      </c>
      <c r="AL551" s="22">
        <v>0</v>
      </c>
      <c r="AM551" s="22">
        <v>0</v>
      </c>
      <c r="AN551" s="22">
        <v>0</v>
      </c>
      <c r="AO551" s="22" t="s">
        <v>588</v>
      </c>
      <c r="AP551" s="22">
        <v>0</v>
      </c>
    </row>
    <row r="552" spans="1:42" hidden="1" outlineLevel="1" x14ac:dyDescent="0.2">
      <c r="A552" s="15"/>
      <c r="B552" s="84"/>
      <c r="C552" s="35" t="s">
        <v>377</v>
      </c>
      <c r="D552" s="35" t="s">
        <v>378</v>
      </c>
      <c r="E552" s="35" t="s">
        <v>262</v>
      </c>
      <c r="F552" s="35" t="s">
        <v>379</v>
      </c>
      <c r="G552" s="77">
        <v>141</v>
      </c>
      <c r="H552" s="22">
        <v>3.4140000000000001</v>
      </c>
      <c r="I552" s="22">
        <v>0</v>
      </c>
      <c r="J552" s="22">
        <v>8.6419999999999997E-2</v>
      </c>
      <c r="K552" s="22">
        <v>0</v>
      </c>
      <c r="L552" s="22">
        <v>0</v>
      </c>
      <c r="M552" s="22">
        <v>0</v>
      </c>
      <c r="N552" s="22">
        <v>0</v>
      </c>
      <c r="O552" s="22">
        <v>0</v>
      </c>
      <c r="P552" s="22">
        <v>0</v>
      </c>
      <c r="Q552" s="22">
        <v>0</v>
      </c>
      <c r="R552" s="22">
        <v>0</v>
      </c>
      <c r="S552" s="22">
        <v>0</v>
      </c>
      <c r="T552" s="22">
        <v>0</v>
      </c>
      <c r="U552" s="22">
        <v>0</v>
      </c>
      <c r="V552" s="22">
        <v>0</v>
      </c>
      <c r="W552" s="22">
        <v>0</v>
      </c>
      <c r="X552" s="22">
        <v>0</v>
      </c>
      <c r="Y552" s="22">
        <v>0</v>
      </c>
      <c r="Z552" s="22">
        <v>0</v>
      </c>
      <c r="AA552" s="22">
        <v>0</v>
      </c>
      <c r="AB552" s="22">
        <v>0</v>
      </c>
      <c r="AC552" s="22">
        <v>0</v>
      </c>
      <c r="AD552" s="22">
        <v>0</v>
      </c>
      <c r="AE552" s="22">
        <v>0</v>
      </c>
      <c r="AF552" s="22">
        <v>0</v>
      </c>
      <c r="AG552" s="22">
        <v>0</v>
      </c>
      <c r="AH552" s="22">
        <v>0</v>
      </c>
      <c r="AI552" s="22">
        <v>0</v>
      </c>
      <c r="AJ552" s="22">
        <v>0</v>
      </c>
      <c r="AK552" s="22">
        <v>0</v>
      </c>
      <c r="AL552" s="22">
        <v>0</v>
      </c>
      <c r="AM552" s="22">
        <v>0</v>
      </c>
      <c r="AN552" s="22">
        <v>0</v>
      </c>
      <c r="AO552" s="22" t="s">
        <v>588</v>
      </c>
      <c r="AP552" s="22">
        <v>0</v>
      </c>
    </row>
    <row r="553" spans="1:42" hidden="1" outlineLevel="1" x14ac:dyDescent="0.2">
      <c r="A553" s="15"/>
      <c r="B553" s="84"/>
      <c r="C553" s="35" t="s">
        <v>380</v>
      </c>
      <c r="D553" s="35" t="s">
        <v>381</v>
      </c>
      <c r="E553" s="35" t="s">
        <v>262</v>
      </c>
      <c r="F553" s="35" t="s">
        <v>382</v>
      </c>
      <c r="G553" s="77">
        <v>142</v>
      </c>
      <c r="H553" s="22">
        <v>2.8769999999999998</v>
      </c>
      <c r="I553" s="22">
        <v>0</v>
      </c>
      <c r="J553" s="22">
        <v>0</v>
      </c>
      <c r="K553" s="22">
        <v>0</v>
      </c>
      <c r="L553" s="22">
        <v>0.24</v>
      </c>
      <c r="M553" s="22">
        <v>1.193E-2</v>
      </c>
      <c r="N553" s="22">
        <v>5.3769999999999998E-2</v>
      </c>
      <c r="O553" s="22">
        <v>0</v>
      </c>
      <c r="P553" s="22">
        <v>0</v>
      </c>
      <c r="Q553" s="22">
        <v>0</v>
      </c>
      <c r="R553" s="22">
        <v>0</v>
      </c>
      <c r="S553" s="22">
        <v>0</v>
      </c>
      <c r="T553" s="22">
        <v>0</v>
      </c>
      <c r="U553" s="22">
        <v>0</v>
      </c>
      <c r="V553" s="22">
        <v>0</v>
      </c>
      <c r="W553" s="22">
        <v>0</v>
      </c>
      <c r="X553" s="22">
        <v>0</v>
      </c>
      <c r="Y553" s="22">
        <v>0</v>
      </c>
      <c r="Z553" s="22">
        <v>0</v>
      </c>
      <c r="AA553" s="22">
        <v>0</v>
      </c>
      <c r="AB553" s="22">
        <v>0</v>
      </c>
      <c r="AC553" s="22">
        <v>0</v>
      </c>
      <c r="AD553" s="22">
        <v>0</v>
      </c>
      <c r="AE553" s="22">
        <v>0</v>
      </c>
      <c r="AF553" s="22">
        <v>0</v>
      </c>
      <c r="AG553" s="22">
        <v>0</v>
      </c>
      <c r="AH553" s="22">
        <v>0</v>
      </c>
      <c r="AI553" s="22">
        <v>0</v>
      </c>
      <c r="AJ553" s="22">
        <v>0</v>
      </c>
      <c r="AK553" s="22">
        <v>0</v>
      </c>
      <c r="AL553" s="22">
        <v>0</v>
      </c>
      <c r="AM553" s="22">
        <v>0</v>
      </c>
      <c r="AN553" s="22">
        <v>0</v>
      </c>
      <c r="AO553" s="22" t="s">
        <v>588</v>
      </c>
      <c r="AP553" s="22">
        <v>0</v>
      </c>
    </row>
    <row r="554" spans="1:42" hidden="1" outlineLevel="1" x14ac:dyDescent="0.2">
      <c r="A554" s="15"/>
      <c r="B554" s="84"/>
      <c r="C554" s="35" t="s">
        <v>383</v>
      </c>
      <c r="D554" s="35" t="s">
        <v>384</v>
      </c>
      <c r="E554" s="35" t="s">
        <v>262</v>
      </c>
      <c r="F554" s="35" t="s">
        <v>385</v>
      </c>
      <c r="G554" s="77">
        <v>143</v>
      </c>
      <c r="H554" s="22">
        <v>14.038</v>
      </c>
      <c r="I554" s="22">
        <v>0</v>
      </c>
      <c r="J554" s="22">
        <v>0</v>
      </c>
      <c r="K554" s="22">
        <v>0</v>
      </c>
      <c r="L554" s="22">
        <v>0.24</v>
      </c>
      <c r="M554" s="22">
        <v>1.193E-2</v>
      </c>
      <c r="N554" s="22">
        <v>5.3769999999999998E-2</v>
      </c>
      <c r="O554" s="22">
        <v>0</v>
      </c>
      <c r="P554" s="22">
        <v>0</v>
      </c>
      <c r="Q554" s="22">
        <v>0</v>
      </c>
      <c r="R554" s="22">
        <v>0</v>
      </c>
      <c r="S554" s="22">
        <v>0</v>
      </c>
      <c r="T554" s="22">
        <v>0</v>
      </c>
      <c r="U554" s="22">
        <v>0</v>
      </c>
      <c r="V554" s="22">
        <v>0</v>
      </c>
      <c r="W554" s="22">
        <v>0</v>
      </c>
      <c r="X554" s="22">
        <v>0</v>
      </c>
      <c r="Y554" s="22">
        <v>0</v>
      </c>
      <c r="Z554" s="22">
        <v>0</v>
      </c>
      <c r="AA554" s="22">
        <v>0</v>
      </c>
      <c r="AB554" s="22">
        <v>0</v>
      </c>
      <c r="AC554" s="22">
        <v>0</v>
      </c>
      <c r="AD554" s="22">
        <v>0</v>
      </c>
      <c r="AE554" s="22">
        <v>0</v>
      </c>
      <c r="AF554" s="22">
        <v>0</v>
      </c>
      <c r="AG554" s="22">
        <v>0</v>
      </c>
      <c r="AH554" s="22">
        <v>0</v>
      </c>
      <c r="AI554" s="22">
        <v>0</v>
      </c>
      <c r="AJ554" s="22">
        <v>0</v>
      </c>
      <c r="AK554" s="22">
        <v>0</v>
      </c>
      <c r="AL554" s="22">
        <v>0</v>
      </c>
      <c r="AM554" s="22">
        <v>0</v>
      </c>
      <c r="AN554" s="22">
        <v>0</v>
      </c>
      <c r="AO554" s="22" t="s">
        <v>588</v>
      </c>
      <c r="AP554" s="22">
        <v>0</v>
      </c>
    </row>
    <row r="555" spans="1:42" hidden="1" outlineLevel="1" x14ac:dyDescent="0.2">
      <c r="A555" s="15"/>
      <c r="B555" s="84"/>
      <c r="C555" s="35" t="s">
        <v>386</v>
      </c>
      <c r="D555" s="35" t="s">
        <v>387</v>
      </c>
      <c r="E555" s="35" t="s">
        <v>262</v>
      </c>
      <c r="F555" s="35" t="s">
        <v>388</v>
      </c>
      <c r="G555" s="77">
        <v>144</v>
      </c>
      <c r="H555" s="22">
        <v>3.157</v>
      </c>
      <c r="I555" s="22">
        <v>0</v>
      </c>
      <c r="J555" s="22">
        <v>0</v>
      </c>
      <c r="K555" s="22">
        <v>0</v>
      </c>
      <c r="L555" s="22">
        <v>0.24</v>
      </c>
      <c r="M555" s="22">
        <v>1.193E-2</v>
      </c>
      <c r="N555" s="22">
        <v>5.3769999999999998E-2</v>
      </c>
      <c r="O555" s="22">
        <v>0</v>
      </c>
      <c r="P555" s="22">
        <v>0</v>
      </c>
      <c r="Q555" s="22">
        <v>0</v>
      </c>
      <c r="R555" s="22">
        <v>0</v>
      </c>
      <c r="S555" s="22">
        <v>0</v>
      </c>
      <c r="T555" s="22">
        <v>0</v>
      </c>
      <c r="U555" s="22">
        <v>0</v>
      </c>
      <c r="V555" s="22">
        <v>0</v>
      </c>
      <c r="W555" s="22">
        <v>0</v>
      </c>
      <c r="X555" s="22">
        <v>0</v>
      </c>
      <c r="Y555" s="22">
        <v>0</v>
      </c>
      <c r="Z555" s="22">
        <v>0</v>
      </c>
      <c r="AA555" s="22">
        <v>0</v>
      </c>
      <c r="AB555" s="22">
        <v>0</v>
      </c>
      <c r="AC555" s="22">
        <v>0</v>
      </c>
      <c r="AD555" s="22">
        <v>0</v>
      </c>
      <c r="AE555" s="22">
        <v>0</v>
      </c>
      <c r="AF555" s="22">
        <v>0</v>
      </c>
      <c r="AG555" s="22">
        <v>0</v>
      </c>
      <c r="AH555" s="22">
        <v>0</v>
      </c>
      <c r="AI555" s="22">
        <v>0</v>
      </c>
      <c r="AJ555" s="22">
        <v>0</v>
      </c>
      <c r="AK555" s="22">
        <v>0</v>
      </c>
      <c r="AL555" s="22">
        <v>0</v>
      </c>
      <c r="AM555" s="22">
        <v>0</v>
      </c>
      <c r="AN555" s="22">
        <v>0</v>
      </c>
      <c r="AO555" s="22" t="s">
        <v>588</v>
      </c>
      <c r="AP555" s="22">
        <v>0</v>
      </c>
    </row>
    <row r="556" spans="1:42" hidden="1" outlineLevel="1" x14ac:dyDescent="0.2">
      <c r="A556" s="15"/>
      <c r="B556" s="84"/>
      <c r="C556" s="35" t="s">
        <v>389</v>
      </c>
      <c r="D556" s="35" t="s">
        <v>390</v>
      </c>
      <c r="E556" s="35" t="s">
        <v>262</v>
      </c>
      <c r="F556" s="35" t="s">
        <v>391</v>
      </c>
      <c r="G556" s="77">
        <v>145</v>
      </c>
      <c r="H556" s="22">
        <v>2.2349999999999999</v>
      </c>
      <c r="I556" s="22">
        <v>0</v>
      </c>
      <c r="J556" s="22">
        <v>0</v>
      </c>
      <c r="K556" s="22">
        <v>0</v>
      </c>
      <c r="L556" s="22">
        <v>0</v>
      </c>
      <c r="M556" s="22">
        <v>1.193E-2</v>
      </c>
      <c r="N556" s="22">
        <v>5.9020000000000003E-2</v>
      </c>
      <c r="O556" s="22">
        <v>0</v>
      </c>
      <c r="P556" s="22">
        <v>0</v>
      </c>
      <c r="Q556" s="22">
        <v>0</v>
      </c>
      <c r="R556" s="22">
        <v>0</v>
      </c>
      <c r="S556" s="22">
        <v>0</v>
      </c>
      <c r="T556" s="22">
        <v>0</v>
      </c>
      <c r="U556" s="22">
        <v>0</v>
      </c>
      <c r="V556" s="22">
        <v>0</v>
      </c>
      <c r="W556" s="22">
        <v>0</v>
      </c>
      <c r="X556" s="22">
        <v>7</v>
      </c>
      <c r="Y556" s="22">
        <v>0</v>
      </c>
      <c r="Z556" s="22">
        <v>0</v>
      </c>
      <c r="AA556" s="22">
        <v>0</v>
      </c>
      <c r="AB556" s="22">
        <v>0</v>
      </c>
      <c r="AC556" s="22">
        <v>0</v>
      </c>
      <c r="AD556" s="22">
        <v>0</v>
      </c>
      <c r="AE556" s="22">
        <v>0</v>
      </c>
      <c r="AF556" s="22">
        <v>0</v>
      </c>
      <c r="AG556" s="22">
        <v>0</v>
      </c>
      <c r="AH556" s="22">
        <v>0</v>
      </c>
      <c r="AI556" s="22">
        <v>0</v>
      </c>
      <c r="AJ556" s="22">
        <v>0</v>
      </c>
      <c r="AK556" s="22">
        <v>0</v>
      </c>
      <c r="AL556" s="22">
        <v>0</v>
      </c>
      <c r="AM556" s="22">
        <v>0</v>
      </c>
      <c r="AN556" s="22">
        <v>0</v>
      </c>
      <c r="AO556" s="22" t="s">
        <v>588</v>
      </c>
      <c r="AP556" s="22">
        <v>0</v>
      </c>
    </row>
    <row r="557" spans="1:42" hidden="1" outlineLevel="1" x14ac:dyDescent="0.2">
      <c r="A557" s="15"/>
      <c r="B557" s="84"/>
      <c r="C557" s="35" t="s">
        <v>392</v>
      </c>
      <c r="D557" s="35" t="s">
        <v>393</v>
      </c>
      <c r="E557" s="35" t="s">
        <v>262</v>
      </c>
      <c r="F557" s="35" t="s">
        <v>394</v>
      </c>
      <c r="G557" s="77">
        <v>146</v>
      </c>
      <c r="H557" s="22">
        <v>11.103</v>
      </c>
      <c r="I557" s="22">
        <v>0</v>
      </c>
      <c r="J557" s="22">
        <v>0</v>
      </c>
      <c r="K557" s="22">
        <v>0</v>
      </c>
      <c r="L557" s="22">
        <v>0</v>
      </c>
      <c r="M557" s="22">
        <v>1.193E-2</v>
      </c>
      <c r="N557" s="22">
        <v>5.9020000000000003E-2</v>
      </c>
      <c r="O557" s="22">
        <v>0</v>
      </c>
      <c r="P557" s="22">
        <v>0</v>
      </c>
      <c r="Q557" s="22">
        <v>0</v>
      </c>
      <c r="R557" s="22">
        <v>0</v>
      </c>
      <c r="S557" s="22">
        <v>0</v>
      </c>
      <c r="T557" s="22">
        <v>0</v>
      </c>
      <c r="U557" s="22">
        <v>0</v>
      </c>
      <c r="V557" s="22">
        <v>0</v>
      </c>
      <c r="W557" s="22">
        <v>0</v>
      </c>
      <c r="X557" s="22">
        <v>7</v>
      </c>
      <c r="Y557" s="22">
        <v>0</v>
      </c>
      <c r="Z557" s="22">
        <v>0</v>
      </c>
      <c r="AA557" s="22">
        <v>0</v>
      </c>
      <c r="AB557" s="22">
        <v>0</v>
      </c>
      <c r="AC557" s="22">
        <v>0</v>
      </c>
      <c r="AD557" s="22">
        <v>0</v>
      </c>
      <c r="AE557" s="22">
        <v>0</v>
      </c>
      <c r="AF557" s="22">
        <v>0</v>
      </c>
      <c r="AG557" s="22">
        <v>0</v>
      </c>
      <c r="AH557" s="22">
        <v>0</v>
      </c>
      <c r="AI557" s="22">
        <v>0</v>
      </c>
      <c r="AJ557" s="22">
        <v>0</v>
      </c>
      <c r="AK557" s="22">
        <v>0</v>
      </c>
      <c r="AL557" s="22">
        <v>0</v>
      </c>
      <c r="AM557" s="22">
        <v>0</v>
      </c>
      <c r="AN557" s="22">
        <v>0</v>
      </c>
      <c r="AO557" s="22" t="s">
        <v>588</v>
      </c>
      <c r="AP557" s="22">
        <v>0</v>
      </c>
    </row>
    <row r="558" spans="1:42" hidden="1" outlineLevel="1" x14ac:dyDescent="0.2">
      <c r="A558" s="15"/>
      <c r="B558" s="84"/>
      <c r="C558" s="35" t="s">
        <v>395</v>
      </c>
      <c r="D558" s="35" t="s">
        <v>396</v>
      </c>
      <c r="E558" s="35" t="s">
        <v>262</v>
      </c>
      <c r="F558" s="35" t="s">
        <v>397</v>
      </c>
      <c r="G558" s="77">
        <v>147</v>
      </c>
      <c r="H558" s="22">
        <v>2.3820000000000001</v>
      </c>
      <c r="I558" s="22">
        <v>0</v>
      </c>
      <c r="J558" s="22">
        <v>0</v>
      </c>
      <c r="K558" s="22">
        <v>0</v>
      </c>
      <c r="L558" s="22">
        <v>0</v>
      </c>
      <c r="M558" s="22">
        <v>1.193E-2</v>
      </c>
      <c r="N558" s="22">
        <v>5.9020000000000003E-2</v>
      </c>
      <c r="O558" s="22">
        <v>0</v>
      </c>
      <c r="P558" s="22">
        <v>0</v>
      </c>
      <c r="Q558" s="22">
        <v>0</v>
      </c>
      <c r="R558" s="22">
        <v>0</v>
      </c>
      <c r="S558" s="22">
        <v>0</v>
      </c>
      <c r="T558" s="22">
        <v>0</v>
      </c>
      <c r="U558" s="22">
        <v>0</v>
      </c>
      <c r="V558" s="22">
        <v>0</v>
      </c>
      <c r="W558" s="22">
        <v>0</v>
      </c>
      <c r="X558" s="22">
        <v>7</v>
      </c>
      <c r="Y558" s="22">
        <v>0</v>
      </c>
      <c r="Z558" s="22">
        <v>0</v>
      </c>
      <c r="AA558" s="22">
        <v>0</v>
      </c>
      <c r="AB558" s="22">
        <v>0</v>
      </c>
      <c r="AC558" s="22">
        <v>0</v>
      </c>
      <c r="AD558" s="22">
        <v>0</v>
      </c>
      <c r="AE558" s="22">
        <v>0</v>
      </c>
      <c r="AF558" s="22">
        <v>0</v>
      </c>
      <c r="AG558" s="22">
        <v>0</v>
      </c>
      <c r="AH558" s="22">
        <v>0</v>
      </c>
      <c r="AI558" s="22">
        <v>0</v>
      </c>
      <c r="AJ558" s="22">
        <v>0</v>
      </c>
      <c r="AK558" s="22">
        <v>0</v>
      </c>
      <c r="AL558" s="22">
        <v>0</v>
      </c>
      <c r="AM558" s="22">
        <v>0</v>
      </c>
      <c r="AN558" s="22">
        <v>0</v>
      </c>
      <c r="AO558" s="22" t="s">
        <v>588</v>
      </c>
      <c r="AP558" s="22">
        <v>0</v>
      </c>
    </row>
    <row r="559" spans="1:42" hidden="1" outlineLevel="1" x14ac:dyDescent="0.2">
      <c r="A559" s="15"/>
      <c r="B559" s="84"/>
      <c r="C559" s="35" t="s">
        <v>398</v>
      </c>
      <c r="D559" s="35" t="s">
        <v>399</v>
      </c>
      <c r="E559" s="35" t="s">
        <v>262</v>
      </c>
      <c r="F559" s="35" t="s">
        <v>400</v>
      </c>
      <c r="G559" s="77">
        <v>148</v>
      </c>
      <c r="H559" s="22">
        <v>2.2349999999999999</v>
      </c>
      <c r="I559" s="22">
        <v>0</v>
      </c>
      <c r="J559" s="22">
        <v>3.4680000000000002E-2</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0</v>
      </c>
      <c r="AA559" s="22">
        <v>0</v>
      </c>
      <c r="AB559" s="22">
        <v>0</v>
      </c>
      <c r="AC559" s="22">
        <v>0</v>
      </c>
      <c r="AD559" s="22">
        <v>0</v>
      </c>
      <c r="AE559" s="22">
        <v>0</v>
      </c>
      <c r="AF559" s="22">
        <v>0</v>
      </c>
      <c r="AG559" s="22">
        <v>0</v>
      </c>
      <c r="AH559" s="22">
        <v>0</v>
      </c>
      <c r="AI559" s="22">
        <v>0</v>
      </c>
      <c r="AJ559" s="22">
        <v>0</v>
      </c>
      <c r="AK559" s="22">
        <v>0</v>
      </c>
      <c r="AL559" s="22">
        <v>0</v>
      </c>
      <c r="AM559" s="22">
        <v>0</v>
      </c>
      <c r="AN559" s="22">
        <v>0</v>
      </c>
      <c r="AO559" s="22" t="s">
        <v>588</v>
      </c>
      <c r="AP559" s="22">
        <v>0</v>
      </c>
    </row>
    <row r="560" spans="1:42" hidden="1" outlineLevel="1" x14ac:dyDescent="0.2">
      <c r="A560" s="15"/>
      <c r="B560" s="84"/>
      <c r="C560" s="35" t="s">
        <v>401</v>
      </c>
      <c r="D560" s="35" t="s">
        <v>402</v>
      </c>
      <c r="E560" s="35" t="s">
        <v>262</v>
      </c>
      <c r="F560" s="35" t="s">
        <v>403</v>
      </c>
      <c r="G560" s="77">
        <v>149</v>
      </c>
      <c r="H560" s="22">
        <v>11.103</v>
      </c>
      <c r="I560" s="22">
        <v>0</v>
      </c>
      <c r="J560" s="22">
        <v>3.4680000000000002E-2</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0</v>
      </c>
      <c r="AA560" s="22">
        <v>0</v>
      </c>
      <c r="AB560" s="22">
        <v>0</v>
      </c>
      <c r="AC560" s="22">
        <v>0</v>
      </c>
      <c r="AD560" s="22">
        <v>0</v>
      </c>
      <c r="AE560" s="22">
        <v>0</v>
      </c>
      <c r="AF560" s="22">
        <v>0</v>
      </c>
      <c r="AG560" s="22">
        <v>0</v>
      </c>
      <c r="AH560" s="22">
        <v>0</v>
      </c>
      <c r="AI560" s="22">
        <v>0</v>
      </c>
      <c r="AJ560" s="22">
        <v>0</v>
      </c>
      <c r="AK560" s="22">
        <v>0</v>
      </c>
      <c r="AL560" s="22">
        <v>0</v>
      </c>
      <c r="AM560" s="22">
        <v>0</v>
      </c>
      <c r="AN560" s="22">
        <v>0</v>
      </c>
      <c r="AO560" s="22" t="s">
        <v>588</v>
      </c>
      <c r="AP560" s="22">
        <v>0</v>
      </c>
    </row>
    <row r="561" spans="1:42" hidden="1" outlineLevel="1" x14ac:dyDescent="0.2">
      <c r="A561" s="15"/>
      <c r="B561" s="84"/>
      <c r="C561" s="35" t="s">
        <v>404</v>
      </c>
      <c r="D561" s="35" t="s">
        <v>405</v>
      </c>
      <c r="E561" s="35" t="s">
        <v>262</v>
      </c>
      <c r="F561" s="35" t="s">
        <v>406</v>
      </c>
      <c r="G561" s="77">
        <v>150</v>
      </c>
      <c r="H561" s="22">
        <v>2.3820000000000001</v>
      </c>
      <c r="I561" s="22">
        <v>0</v>
      </c>
      <c r="J561" s="22">
        <v>3.4680000000000002E-2</v>
      </c>
      <c r="K561" s="22">
        <v>0</v>
      </c>
      <c r="L561" s="22">
        <v>0</v>
      </c>
      <c r="M561" s="22">
        <v>0</v>
      </c>
      <c r="N561" s="22">
        <v>0</v>
      </c>
      <c r="O561" s="22">
        <v>0</v>
      </c>
      <c r="P561" s="22">
        <v>0</v>
      </c>
      <c r="Q561" s="22">
        <v>0</v>
      </c>
      <c r="R561" s="22">
        <v>0</v>
      </c>
      <c r="S561" s="22">
        <v>0</v>
      </c>
      <c r="T561" s="22">
        <v>0</v>
      </c>
      <c r="U561" s="22">
        <v>0</v>
      </c>
      <c r="V561" s="22">
        <v>0</v>
      </c>
      <c r="W561" s="22">
        <v>0</v>
      </c>
      <c r="X561" s="22">
        <v>0</v>
      </c>
      <c r="Y561" s="22">
        <v>0</v>
      </c>
      <c r="Z561" s="22">
        <v>0</v>
      </c>
      <c r="AA561" s="22">
        <v>0</v>
      </c>
      <c r="AB561" s="22">
        <v>0</v>
      </c>
      <c r="AC561" s="22">
        <v>0</v>
      </c>
      <c r="AD561" s="22">
        <v>0</v>
      </c>
      <c r="AE561" s="22">
        <v>0</v>
      </c>
      <c r="AF561" s="22">
        <v>0</v>
      </c>
      <c r="AG561" s="22">
        <v>0</v>
      </c>
      <c r="AH561" s="22">
        <v>0</v>
      </c>
      <c r="AI561" s="22">
        <v>0</v>
      </c>
      <c r="AJ561" s="22">
        <v>0</v>
      </c>
      <c r="AK561" s="22">
        <v>0</v>
      </c>
      <c r="AL561" s="22">
        <v>0</v>
      </c>
      <c r="AM561" s="22">
        <v>0</v>
      </c>
      <c r="AN561" s="22">
        <v>0</v>
      </c>
      <c r="AO561" s="22" t="s">
        <v>588</v>
      </c>
      <c r="AP561" s="22">
        <v>0</v>
      </c>
    </row>
    <row r="562" spans="1:42" hidden="1" outlineLevel="1" x14ac:dyDescent="0.2">
      <c r="A562" s="15"/>
      <c r="B562" s="84"/>
      <c r="C562" s="35" t="s">
        <v>407</v>
      </c>
      <c r="D562" s="35" t="s">
        <v>408</v>
      </c>
      <c r="E562" s="35" t="s">
        <v>262</v>
      </c>
      <c r="F562" s="35" t="s">
        <v>409</v>
      </c>
      <c r="G562" s="77">
        <v>151</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0</v>
      </c>
      <c r="Y562" s="22">
        <v>0</v>
      </c>
      <c r="Z562" s="22">
        <v>0</v>
      </c>
      <c r="AA562" s="22">
        <v>0</v>
      </c>
      <c r="AB562" s="22">
        <v>0</v>
      </c>
      <c r="AC562" s="22">
        <v>0</v>
      </c>
      <c r="AD562" s="22">
        <v>0</v>
      </c>
      <c r="AE562" s="22">
        <v>0</v>
      </c>
      <c r="AF562" s="22">
        <v>0</v>
      </c>
      <c r="AG562" s="22">
        <v>0</v>
      </c>
      <c r="AH562" s="22">
        <v>0</v>
      </c>
      <c r="AI562" s="22">
        <v>0</v>
      </c>
      <c r="AJ562" s="22">
        <v>0</v>
      </c>
      <c r="AK562" s="22">
        <v>0</v>
      </c>
      <c r="AL562" s="22">
        <v>0</v>
      </c>
      <c r="AM562" s="22">
        <v>0</v>
      </c>
      <c r="AN562" s="22">
        <v>0</v>
      </c>
      <c r="AO562" s="22" t="s">
        <v>588</v>
      </c>
      <c r="AP562" s="22">
        <v>0</v>
      </c>
    </row>
    <row r="563" spans="1:42" hidden="1" outlineLevel="1" x14ac:dyDescent="0.2">
      <c r="A563" s="15"/>
      <c r="B563" s="84"/>
      <c r="C563" s="35" t="s">
        <v>410</v>
      </c>
      <c r="D563" s="35" t="s">
        <v>411</v>
      </c>
      <c r="E563" s="35" t="s">
        <v>262</v>
      </c>
      <c r="F563" s="35" t="s">
        <v>412</v>
      </c>
      <c r="G563" s="77">
        <v>152</v>
      </c>
      <c r="H563" s="22">
        <v>0</v>
      </c>
      <c r="I563" s="22">
        <v>0</v>
      </c>
      <c r="J563" s="22">
        <v>0</v>
      </c>
      <c r="K563" s="22">
        <v>0</v>
      </c>
      <c r="L563" s="22">
        <v>0</v>
      </c>
      <c r="M563" s="22">
        <v>0</v>
      </c>
      <c r="N563" s="22">
        <v>0</v>
      </c>
      <c r="O563" s="22">
        <v>0</v>
      </c>
      <c r="P563" s="22">
        <v>0</v>
      </c>
      <c r="Q563" s="22">
        <v>0</v>
      </c>
      <c r="R563" s="22">
        <v>0</v>
      </c>
      <c r="S563" s="22">
        <v>0</v>
      </c>
      <c r="T563" s="22">
        <v>0</v>
      </c>
      <c r="U563" s="22">
        <v>0</v>
      </c>
      <c r="V563" s="22">
        <v>0</v>
      </c>
      <c r="W563" s="22">
        <v>0</v>
      </c>
      <c r="X563" s="22">
        <v>0</v>
      </c>
      <c r="Y563" s="22">
        <v>0</v>
      </c>
      <c r="Z563" s="22">
        <v>0</v>
      </c>
      <c r="AA563" s="22">
        <v>0</v>
      </c>
      <c r="AB563" s="22">
        <v>0</v>
      </c>
      <c r="AC563" s="22">
        <v>0</v>
      </c>
      <c r="AD563" s="22">
        <v>0</v>
      </c>
      <c r="AE563" s="22">
        <v>0</v>
      </c>
      <c r="AF563" s="22">
        <v>0</v>
      </c>
      <c r="AG563" s="22">
        <v>0</v>
      </c>
      <c r="AH563" s="22">
        <v>0</v>
      </c>
      <c r="AI563" s="22">
        <v>0</v>
      </c>
      <c r="AJ563" s="22">
        <v>0</v>
      </c>
      <c r="AK563" s="22">
        <v>0</v>
      </c>
      <c r="AL563" s="22">
        <v>0</v>
      </c>
      <c r="AM563" s="22">
        <v>0</v>
      </c>
      <c r="AN563" s="22">
        <v>0</v>
      </c>
      <c r="AO563" s="22" t="s">
        <v>588</v>
      </c>
      <c r="AP563" s="22">
        <v>0</v>
      </c>
    </row>
    <row r="564" spans="1:42" hidden="1" outlineLevel="1" x14ac:dyDescent="0.2">
      <c r="A564" s="15"/>
      <c r="B564" s="84"/>
      <c r="C564" s="35" t="s">
        <v>413</v>
      </c>
      <c r="D564" s="35" t="s">
        <v>414</v>
      </c>
      <c r="E564" s="35" t="s">
        <v>262</v>
      </c>
      <c r="F564" s="35" t="s">
        <v>415</v>
      </c>
      <c r="G564" s="77">
        <v>153</v>
      </c>
      <c r="H564" s="22">
        <v>0</v>
      </c>
      <c r="I564" s="22">
        <v>0</v>
      </c>
      <c r="J564" s="22">
        <v>0</v>
      </c>
      <c r="K564" s="22">
        <v>0</v>
      </c>
      <c r="L564" s="22">
        <v>0</v>
      </c>
      <c r="M564" s="22">
        <v>0</v>
      </c>
      <c r="N564" s="22">
        <v>0</v>
      </c>
      <c r="O564" s="22">
        <v>0</v>
      </c>
      <c r="P564" s="22">
        <v>0</v>
      </c>
      <c r="Q564" s="22">
        <v>0</v>
      </c>
      <c r="R564" s="22">
        <v>0</v>
      </c>
      <c r="S564" s="22">
        <v>0</v>
      </c>
      <c r="T564" s="22">
        <v>0</v>
      </c>
      <c r="U564" s="22">
        <v>0</v>
      </c>
      <c r="V564" s="22">
        <v>0</v>
      </c>
      <c r="W564" s="22">
        <v>0</v>
      </c>
      <c r="X564" s="22">
        <v>0</v>
      </c>
      <c r="Y564" s="22">
        <v>0</v>
      </c>
      <c r="Z564" s="22">
        <v>0</v>
      </c>
      <c r="AA564" s="22">
        <v>0</v>
      </c>
      <c r="AB564" s="22">
        <v>0</v>
      </c>
      <c r="AC564" s="22">
        <v>0</v>
      </c>
      <c r="AD564" s="22">
        <v>0</v>
      </c>
      <c r="AE564" s="22">
        <v>0</v>
      </c>
      <c r="AF564" s="22">
        <v>0</v>
      </c>
      <c r="AG564" s="22">
        <v>0</v>
      </c>
      <c r="AH564" s="22">
        <v>0</v>
      </c>
      <c r="AI564" s="22">
        <v>0</v>
      </c>
      <c r="AJ564" s="22">
        <v>0</v>
      </c>
      <c r="AK564" s="22">
        <v>0</v>
      </c>
      <c r="AL564" s="22">
        <v>0</v>
      </c>
      <c r="AM564" s="22">
        <v>0</v>
      </c>
      <c r="AN564" s="22">
        <v>0</v>
      </c>
      <c r="AO564" s="22" t="s">
        <v>588</v>
      </c>
      <c r="AP564" s="22">
        <v>0</v>
      </c>
    </row>
    <row r="565" spans="1:42" hidden="1" outlineLevel="1" x14ac:dyDescent="0.2">
      <c r="A565" s="15"/>
      <c r="B565" s="84"/>
      <c r="C565" s="35" t="s">
        <v>416</v>
      </c>
      <c r="D565" s="35" t="s">
        <v>417</v>
      </c>
      <c r="E565" s="35" t="s">
        <v>262</v>
      </c>
      <c r="F565" s="35" t="s">
        <v>418</v>
      </c>
      <c r="G565" s="77">
        <v>154</v>
      </c>
      <c r="H565" s="22">
        <v>0</v>
      </c>
      <c r="I565" s="22">
        <v>0</v>
      </c>
      <c r="J565" s="22">
        <v>0</v>
      </c>
      <c r="K565" s="22">
        <v>0</v>
      </c>
      <c r="L565" s="22">
        <v>0</v>
      </c>
      <c r="M565" s="22">
        <v>0</v>
      </c>
      <c r="N565" s="22">
        <v>0</v>
      </c>
      <c r="O565" s="22">
        <v>0</v>
      </c>
      <c r="P565" s="22">
        <v>0</v>
      </c>
      <c r="Q565" s="22">
        <v>0</v>
      </c>
      <c r="R565" s="22">
        <v>0</v>
      </c>
      <c r="S565" s="22">
        <v>0</v>
      </c>
      <c r="T565" s="22">
        <v>0</v>
      </c>
      <c r="U565" s="22">
        <v>0</v>
      </c>
      <c r="V565" s="22">
        <v>0</v>
      </c>
      <c r="W565" s="22">
        <v>0</v>
      </c>
      <c r="X565" s="22">
        <v>0</v>
      </c>
      <c r="Y565" s="22">
        <v>0</v>
      </c>
      <c r="Z565" s="22">
        <v>0</v>
      </c>
      <c r="AA565" s="22">
        <v>0</v>
      </c>
      <c r="AB565" s="22">
        <v>0</v>
      </c>
      <c r="AC565" s="22">
        <v>0</v>
      </c>
      <c r="AD565" s="22">
        <v>0</v>
      </c>
      <c r="AE565" s="22">
        <v>0</v>
      </c>
      <c r="AF565" s="22">
        <v>0</v>
      </c>
      <c r="AG565" s="22">
        <v>0</v>
      </c>
      <c r="AH565" s="22">
        <v>0</v>
      </c>
      <c r="AI565" s="22">
        <v>0</v>
      </c>
      <c r="AJ565" s="22">
        <v>0</v>
      </c>
      <c r="AK565" s="22">
        <v>0</v>
      </c>
      <c r="AL565" s="22">
        <v>0</v>
      </c>
      <c r="AM565" s="22">
        <v>0</v>
      </c>
      <c r="AN565" s="22">
        <v>0</v>
      </c>
      <c r="AO565" s="22" t="s">
        <v>588</v>
      </c>
      <c r="AP565" s="22">
        <v>0</v>
      </c>
    </row>
    <row r="566" spans="1:42" hidden="1" outlineLevel="1" x14ac:dyDescent="0.2">
      <c r="A566" s="15"/>
      <c r="B566" s="84"/>
      <c r="C566" s="35" t="s">
        <v>419</v>
      </c>
      <c r="D566" s="35" t="s">
        <v>420</v>
      </c>
      <c r="E566" s="35" t="s">
        <v>262</v>
      </c>
      <c r="F566" s="35" t="s">
        <v>421</v>
      </c>
      <c r="G566" s="77">
        <v>155</v>
      </c>
      <c r="H566" s="22">
        <v>0</v>
      </c>
      <c r="I566" s="22">
        <v>0</v>
      </c>
      <c r="J566" s="22">
        <v>0</v>
      </c>
      <c r="K566" s="22">
        <v>0</v>
      </c>
      <c r="L566" s="22">
        <v>0</v>
      </c>
      <c r="M566" s="22">
        <v>0</v>
      </c>
      <c r="N566" s="22">
        <v>0</v>
      </c>
      <c r="O566" s="22">
        <v>0</v>
      </c>
      <c r="P566" s="22">
        <v>0</v>
      </c>
      <c r="Q566" s="22">
        <v>0</v>
      </c>
      <c r="R566" s="22">
        <v>0</v>
      </c>
      <c r="S566" s="22">
        <v>0</v>
      </c>
      <c r="T566" s="22">
        <v>0</v>
      </c>
      <c r="U566" s="22">
        <v>0</v>
      </c>
      <c r="V566" s="22">
        <v>0</v>
      </c>
      <c r="W566" s="22">
        <v>0</v>
      </c>
      <c r="X566" s="22">
        <v>0</v>
      </c>
      <c r="Y566" s="22">
        <v>0</v>
      </c>
      <c r="Z566" s="22">
        <v>0</v>
      </c>
      <c r="AA566" s="22">
        <v>0</v>
      </c>
      <c r="AB566" s="22">
        <v>0</v>
      </c>
      <c r="AC566" s="22">
        <v>0</v>
      </c>
      <c r="AD566" s="22">
        <v>0</v>
      </c>
      <c r="AE566" s="22">
        <v>0</v>
      </c>
      <c r="AF566" s="22">
        <v>0</v>
      </c>
      <c r="AG566" s="22">
        <v>0</v>
      </c>
      <c r="AH566" s="22">
        <v>0</v>
      </c>
      <c r="AI566" s="22">
        <v>0</v>
      </c>
      <c r="AJ566" s="22">
        <v>0</v>
      </c>
      <c r="AK566" s="22">
        <v>0</v>
      </c>
      <c r="AL566" s="22">
        <v>0</v>
      </c>
      <c r="AM566" s="22">
        <v>0</v>
      </c>
      <c r="AN566" s="22">
        <v>0</v>
      </c>
      <c r="AO566" s="22" t="s">
        <v>588</v>
      </c>
      <c r="AP566" s="22">
        <v>0</v>
      </c>
    </row>
    <row r="567" spans="1:42" hidden="1" outlineLevel="1" x14ac:dyDescent="0.2">
      <c r="A567" s="15"/>
      <c r="B567" s="84"/>
      <c r="C567" s="35" t="s">
        <v>422</v>
      </c>
      <c r="D567" s="35" t="s">
        <v>423</v>
      </c>
      <c r="E567" s="35" t="s">
        <v>262</v>
      </c>
      <c r="F567" s="35" t="s">
        <v>424</v>
      </c>
      <c r="G567" s="77">
        <v>156</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0</v>
      </c>
      <c r="Y567" s="22">
        <v>0</v>
      </c>
      <c r="Z567" s="22">
        <v>0</v>
      </c>
      <c r="AA567" s="22">
        <v>0</v>
      </c>
      <c r="AB567" s="22">
        <v>0</v>
      </c>
      <c r="AC567" s="22">
        <v>0</v>
      </c>
      <c r="AD567" s="22">
        <v>0</v>
      </c>
      <c r="AE567" s="22">
        <v>0</v>
      </c>
      <c r="AF567" s="22">
        <v>0</v>
      </c>
      <c r="AG567" s="22">
        <v>0</v>
      </c>
      <c r="AH567" s="22">
        <v>0</v>
      </c>
      <c r="AI567" s="22">
        <v>0</v>
      </c>
      <c r="AJ567" s="22">
        <v>0</v>
      </c>
      <c r="AK567" s="22">
        <v>0</v>
      </c>
      <c r="AL567" s="22">
        <v>0</v>
      </c>
      <c r="AM567" s="22">
        <v>0</v>
      </c>
      <c r="AN567" s="22">
        <v>0</v>
      </c>
      <c r="AO567" s="22" t="s">
        <v>588</v>
      </c>
      <c r="AP567" s="22">
        <v>0</v>
      </c>
    </row>
    <row r="568" spans="1:42" hidden="1" outlineLevel="1" x14ac:dyDescent="0.2">
      <c r="A568" s="15"/>
      <c r="B568" s="84"/>
      <c r="C568" s="35">
        <v>0</v>
      </c>
      <c r="D568" s="35">
        <v>0</v>
      </c>
      <c r="E568" s="35">
        <v>0</v>
      </c>
      <c r="F568" s="35">
        <v>0</v>
      </c>
      <c r="G568" s="77">
        <v>157</v>
      </c>
      <c r="H568" s="22">
        <v>0</v>
      </c>
      <c r="I568" s="22">
        <v>0</v>
      </c>
      <c r="J568" s="22">
        <v>0</v>
      </c>
      <c r="K568" s="22">
        <v>0</v>
      </c>
      <c r="L568" s="22">
        <v>0</v>
      </c>
      <c r="M568" s="22">
        <v>0</v>
      </c>
      <c r="N568" s="22">
        <v>0</v>
      </c>
      <c r="O568" s="22">
        <v>0</v>
      </c>
      <c r="P568" s="22">
        <v>0</v>
      </c>
      <c r="Q568" s="22">
        <v>0</v>
      </c>
      <c r="R568" s="22">
        <v>0</v>
      </c>
      <c r="S568" s="22">
        <v>0</v>
      </c>
      <c r="T568" s="22">
        <v>0</v>
      </c>
      <c r="U568" s="22">
        <v>0</v>
      </c>
      <c r="V568" s="22">
        <v>0</v>
      </c>
      <c r="W568" s="22">
        <v>0</v>
      </c>
      <c r="X568" s="22">
        <v>0</v>
      </c>
      <c r="Y568" s="22">
        <v>0</v>
      </c>
      <c r="Z568" s="22">
        <v>0</v>
      </c>
      <c r="AA568" s="22">
        <v>0</v>
      </c>
      <c r="AB568" s="22">
        <v>0</v>
      </c>
      <c r="AC568" s="22">
        <v>0</v>
      </c>
      <c r="AD568" s="22">
        <v>0</v>
      </c>
      <c r="AE568" s="22">
        <v>0</v>
      </c>
      <c r="AF568" s="22">
        <v>0</v>
      </c>
      <c r="AG568" s="22">
        <v>0</v>
      </c>
      <c r="AH568" s="22">
        <v>0</v>
      </c>
      <c r="AI568" s="22">
        <v>0</v>
      </c>
      <c r="AJ568" s="22">
        <v>0</v>
      </c>
      <c r="AK568" s="22">
        <v>0</v>
      </c>
      <c r="AL568" s="22">
        <v>0</v>
      </c>
      <c r="AM568" s="22">
        <v>0</v>
      </c>
      <c r="AN568" s="22">
        <v>0</v>
      </c>
      <c r="AO568" s="22" t="s">
        <v>588</v>
      </c>
      <c r="AP568" s="22">
        <v>0</v>
      </c>
    </row>
    <row r="569" spans="1:42" hidden="1" outlineLevel="1" x14ac:dyDescent="0.2">
      <c r="A569" s="15"/>
      <c r="B569" s="84"/>
      <c r="C569" s="35" t="s">
        <v>425</v>
      </c>
      <c r="D569" s="35" t="s">
        <v>426</v>
      </c>
      <c r="E569" s="35" t="s">
        <v>276</v>
      </c>
      <c r="F569" s="35" t="s">
        <v>427</v>
      </c>
      <c r="G569" s="77">
        <v>158</v>
      </c>
      <c r="H569" s="22">
        <v>0</v>
      </c>
      <c r="I569" s="22">
        <v>0</v>
      </c>
      <c r="J569" s="22">
        <v>2.512E-2</v>
      </c>
      <c r="K569" s="22">
        <v>0</v>
      </c>
      <c r="L569" s="22">
        <v>0</v>
      </c>
      <c r="M569" s="22">
        <v>0</v>
      </c>
      <c r="N569" s="22">
        <v>0</v>
      </c>
      <c r="O569" s="22">
        <v>0</v>
      </c>
      <c r="P569" s="22">
        <v>0</v>
      </c>
      <c r="Q569" s="22">
        <v>0</v>
      </c>
      <c r="R569" s="22">
        <v>0</v>
      </c>
      <c r="S569" s="22">
        <v>0</v>
      </c>
      <c r="T569" s="22">
        <v>0</v>
      </c>
      <c r="U569" s="22">
        <v>0</v>
      </c>
      <c r="V569" s="22">
        <v>0</v>
      </c>
      <c r="W569" s="22">
        <v>0</v>
      </c>
      <c r="X569" s="22">
        <v>0</v>
      </c>
      <c r="Y569" s="22">
        <v>0</v>
      </c>
      <c r="Z569" s="22">
        <v>0</v>
      </c>
      <c r="AA569" s="22">
        <v>0</v>
      </c>
      <c r="AB569" s="22">
        <v>0</v>
      </c>
      <c r="AC569" s="22">
        <v>0</v>
      </c>
      <c r="AD569" s="22">
        <v>0</v>
      </c>
      <c r="AE569" s="22">
        <v>0</v>
      </c>
      <c r="AF569" s="22">
        <v>0</v>
      </c>
      <c r="AG569" s="22">
        <v>0</v>
      </c>
      <c r="AH569" s="22">
        <v>0</v>
      </c>
      <c r="AI569" s="22">
        <v>0</v>
      </c>
      <c r="AJ569" s="22">
        <v>0</v>
      </c>
      <c r="AK569" s="22">
        <v>0</v>
      </c>
      <c r="AL569" s="22">
        <v>0</v>
      </c>
      <c r="AM569" s="22">
        <v>0</v>
      </c>
      <c r="AN569" s="22">
        <v>0</v>
      </c>
      <c r="AO569" s="22" t="s">
        <v>588</v>
      </c>
      <c r="AP569" s="22">
        <v>0</v>
      </c>
    </row>
    <row r="570" spans="1:42" hidden="1" outlineLevel="1" x14ac:dyDescent="0.2">
      <c r="A570" s="15"/>
      <c r="B570" s="84"/>
      <c r="C570" s="35" t="s">
        <v>428</v>
      </c>
      <c r="D570" s="35" t="s">
        <v>429</v>
      </c>
      <c r="E570" s="35" t="s">
        <v>276</v>
      </c>
      <c r="F570" s="35" t="s">
        <v>430</v>
      </c>
      <c r="G570" s="77">
        <v>159</v>
      </c>
      <c r="H570" s="22">
        <v>0</v>
      </c>
      <c r="I570" s="22">
        <v>0</v>
      </c>
      <c r="J570" s="22">
        <v>2.512E-2</v>
      </c>
      <c r="K570" s="22">
        <v>0</v>
      </c>
      <c r="L570" s="22">
        <v>0</v>
      </c>
      <c r="M570" s="22">
        <v>0</v>
      </c>
      <c r="N570" s="22">
        <v>0</v>
      </c>
      <c r="O570" s="22">
        <v>0</v>
      </c>
      <c r="P570" s="22">
        <v>0</v>
      </c>
      <c r="Q570" s="22">
        <v>0</v>
      </c>
      <c r="R570" s="22">
        <v>0</v>
      </c>
      <c r="S570" s="22">
        <v>0</v>
      </c>
      <c r="T570" s="22">
        <v>0</v>
      </c>
      <c r="U570" s="22">
        <v>0</v>
      </c>
      <c r="V570" s="22">
        <v>0</v>
      </c>
      <c r="W570" s="22">
        <v>0</v>
      </c>
      <c r="X570" s="22">
        <v>0</v>
      </c>
      <c r="Y570" s="22">
        <v>0</v>
      </c>
      <c r="Z570" s="22">
        <v>0</v>
      </c>
      <c r="AA570" s="22">
        <v>0</v>
      </c>
      <c r="AB570" s="22">
        <v>0</v>
      </c>
      <c r="AC570" s="22">
        <v>0</v>
      </c>
      <c r="AD570" s="22">
        <v>0</v>
      </c>
      <c r="AE570" s="22">
        <v>0</v>
      </c>
      <c r="AF570" s="22">
        <v>0</v>
      </c>
      <c r="AG570" s="22">
        <v>0</v>
      </c>
      <c r="AH570" s="22">
        <v>0</v>
      </c>
      <c r="AI570" s="22">
        <v>0</v>
      </c>
      <c r="AJ570" s="22">
        <v>0</v>
      </c>
      <c r="AK570" s="22">
        <v>0</v>
      </c>
      <c r="AL570" s="22">
        <v>0</v>
      </c>
      <c r="AM570" s="22">
        <v>0</v>
      </c>
      <c r="AN570" s="22">
        <v>0</v>
      </c>
      <c r="AO570" s="22" t="s">
        <v>588</v>
      </c>
      <c r="AP570" s="22">
        <v>0</v>
      </c>
    </row>
    <row r="571" spans="1:42" hidden="1" outlineLevel="1" x14ac:dyDescent="0.2">
      <c r="A571" s="15"/>
      <c r="B571" s="84"/>
      <c r="C571" s="35" t="s">
        <v>431</v>
      </c>
      <c r="D571" s="35" t="s">
        <v>432</v>
      </c>
      <c r="E571" s="35" t="s">
        <v>276</v>
      </c>
      <c r="F571" s="35" t="s">
        <v>433</v>
      </c>
      <c r="G571" s="77">
        <v>160</v>
      </c>
      <c r="H571" s="22">
        <v>0</v>
      </c>
      <c r="I571" s="22">
        <v>0</v>
      </c>
      <c r="J571" s="22">
        <v>2.512E-2</v>
      </c>
      <c r="K571" s="22">
        <v>0</v>
      </c>
      <c r="L571" s="22">
        <v>0</v>
      </c>
      <c r="M571" s="22">
        <v>0</v>
      </c>
      <c r="N571" s="22">
        <v>0</v>
      </c>
      <c r="O571" s="22">
        <v>0</v>
      </c>
      <c r="P571" s="22">
        <v>0</v>
      </c>
      <c r="Q571" s="22">
        <v>0</v>
      </c>
      <c r="R571" s="22">
        <v>0</v>
      </c>
      <c r="S571" s="22">
        <v>0</v>
      </c>
      <c r="T571" s="22">
        <v>0</v>
      </c>
      <c r="U571" s="22">
        <v>0</v>
      </c>
      <c r="V571" s="22">
        <v>0</v>
      </c>
      <c r="W571" s="22">
        <v>0</v>
      </c>
      <c r="X571" s="22">
        <v>0</v>
      </c>
      <c r="Y571" s="22">
        <v>0</v>
      </c>
      <c r="Z571" s="22">
        <v>0</v>
      </c>
      <c r="AA571" s="22">
        <v>0</v>
      </c>
      <c r="AB571" s="22">
        <v>0</v>
      </c>
      <c r="AC571" s="22">
        <v>0</v>
      </c>
      <c r="AD571" s="22">
        <v>0</v>
      </c>
      <c r="AE571" s="22">
        <v>0</v>
      </c>
      <c r="AF571" s="22">
        <v>0</v>
      </c>
      <c r="AG571" s="22">
        <v>0</v>
      </c>
      <c r="AH571" s="22">
        <v>0</v>
      </c>
      <c r="AI571" s="22">
        <v>0</v>
      </c>
      <c r="AJ571" s="22">
        <v>0</v>
      </c>
      <c r="AK571" s="22">
        <v>0</v>
      </c>
      <c r="AL571" s="22">
        <v>0</v>
      </c>
      <c r="AM571" s="22">
        <v>0</v>
      </c>
      <c r="AN571" s="22">
        <v>0</v>
      </c>
      <c r="AO571" s="22" t="s">
        <v>588</v>
      </c>
      <c r="AP571" s="22">
        <v>0</v>
      </c>
    </row>
    <row r="572" spans="1:42" hidden="1" outlineLevel="1" x14ac:dyDescent="0.2">
      <c r="A572" s="15"/>
      <c r="B572" s="84"/>
      <c r="C572" s="35" t="s">
        <v>434</v>
      </c>
      <c r="D572" s="35" t="s">
        <v>435</v>
      </c>
      <c r="E572" s="35" t="s">
        <v>276</v>
      </c>
      <c r="F572" s="35" t="s">
        <v>436</v>
      </c>
      <c r="G572" s="77">
        <v>161</v>
      </c>
      <c r="H572" s="22">
        <v>0</v>
      </c>
      <c r="I572" s="22">
        <v>0</v>
      </c>
      <c r="J572" s="22">
        <v>2.512E-2</v>
      </c>
      <c r="K572" s="22">
        <v>0</v>
      </c>
      <c r="L572" s="22">
        <v>0</v>
      </c>
      <c r="M572" s="22">
        <v>0</v>
      </c>
      <c r="N572" s="22">
        <v>0</v>
      </c>
      <c r="O572" s="22">
        <v>0</v>
      </c>
      <c r="P572" s="22">
        <v>0</v>
      </c>
      <c r="Q572" s="22">
        <v>0</v>
      </c>
      <c r="R572" s="22">
        <v>0</v>
      </c>
      <c r="S572" s="22">
        <v>0</v>
      </c>
      <c r="T572" s="22">
        <v>0</v>
      </c>
      <c r="U572" s="22">
        <v>0</v>
      </c>
      <c r="V572" s="22">
        <v>0</v>
      </c>
      <c r="W572" s="22">
        <v>0</v>
      </c>
      <c r="X572" s="22">
        <v>0</v>
      </c>
      <c r="Y572" s="22">
        <v>0</v>
      </c>
      <c r="Z572" s="22">
        <v>0</v>
      </c>
      <c r="AA572" s="22">
        <v>0</v>
      </c>
      <c r="AB572" s="22">
        <v>0</v>
      </c>
      <c r="AC572" s="22">
        <v>0</v>
      </c>
      <c r="AD572" s="22">
        <v>0</v>
      </c>
      <c r="AE572" s="22">
        <v>0</v>
      </c>
      <c r="AF572" s="22">
        <v>0</v>
      </c>
      <c r="AG572" s="22">
        <v>0</v>
      </c>
      <c r="AH572" s="22">
        <v>0</v>
      </c>
      <c r="AI572" s="22">
        <v>0</v>
      </c>
      <c r="AJ572" s="22">
        <v>0</v>
      </c>
      <c r="AK572" s="22">
        <v>0</v>
      </c>
      <c r="AL572" s="22">
        <v>0</v>
      </c>
      <c r="AM572" s="22">
        <v>0</v>
      </c>
      <c r="AN572" s="22">
        <v>0</v>
      </c>
      <c r="AO572" s="22" t="s">
        <v>588</v>
      </c>
      <c r="AP572" s="22">
        <v>0</v>
      </c>
    </row>
    <row r="573" spans="1:42" hidden="1" outlineLevel="1" x14ac:dyDescent="0.2">
      <c r="A573" s="15"/>
      <c r="B573" s="84"/>
      <c r="C573" s="35" t="s">
        <v>437</v>
      </c>
      <c r="D573" s="35" t="s">
        <v>438</v>
      </c>
      <c r="E573" s="35" t="s">
        <v>276</v>
      </c>
      <c r="F573" s="35" t="s">
        <v>439</v>
      </c>
      <c r="G573" s="77">
        <v>162</v>
      </c>
      <c r="H573" s="22">
        <v>0</v>
      </c>
      <c r="I573" s="22">
        <v>0</v>
      </c>
      <c r="J573" s="22">
        <v>2.512E-2</v>
      </c>
      <c r="K573" s="22">
        <v>0</v>
      </c>
      <c r="L573" s="22">
        <v>0</v>
      </c>
      <c r="M573" s="22">
        <v>0</v>
      </c>
      <c r="N573" s="22">
        <v>0</v>
      </c>
      <c r="O573" s="22">
        <v>0</v>
      </c>
      <c r="P573" s="22">
        <v>0</v>
      </c>
      <c r="Q573" s="22">
        <v>0</v>
      </c>
      <c r="R573" s="22">
        <v>0</v>
      </c>
      <c r="S573" s="22">
        <v>0</v>
      </c>
      <c r="T573" s="22">
        <v>0</v>
      </c>
      <c r="U573" s="22">
        <v>0</v>
      </c>
      <c r="V573" s="22">
        <v>0</v>
      </c>
      <c r="W573" s="22">
        <v>0</v>
      </c>
      <c r="X573" s="22">
        <v>0</v>
      </c>
      <c r="Y573" s="22">
        <v>0</v>
      </c>
      <c r="Z573" s="22">
        <v>0</v>
      </c>
      <c r="AA573" s="22">
        <v>0</v>
      </c>
      <c r="AB573" s="22">
        <v>0</v>
      </c>
      <c r="AC573" s="22">
        <v>0</v>
      </c>
      <c r="AD573" s="22">
        <v>0</v>
      </c>
      <c r="AE573" s="22">
        <v>0</v>
      </c>
      <c r="AF573" s="22">
        <v>0</v>
      </c>
      <c r="AG573" s="22">
        <v>0</v>
      </c>
      <c r="AH573" s="22">
        <v>0</v>
      </c>
      <c r="AI573" s="22">
        <v>0</v>
      </c>
      <c r="AJ573" s="22">
        <v>0</v>
      </c>
      <c r="AK573" s="22">
        <v>0</v>
      </c>
      <c r="AL573" s="22">
        <v>0</v>
      </c>
      <c r="AM573" s="22">
        <v>0</v>
      </c>
      <c r="AN573" s="22">
        <v>0</v>
      </c>
      <c r="AO573" s="22" t="s">
        <v>588</v>
      </c>
      <c r="AP573" s="22">
        <v>0</v>
      </c>
    </row>
    <row r="574" spans="1:42" hidden="1" outlineLevel="1" x14ac:dyDescent="0.2">
      <c r="A574" s="15"/>
      <c r="B574" s="84"/>
      <c r="C574" s="35" t="s">
        <v>440</v>
      </c>
      <c r="D574" s="35" t="s">
        <v>441</v>
      </c>
      <c r="E574" s="35" t="s">
        <v>276</v>
      </c>
      <c r="F574" s="35" t="s">
        <v>442</v>
      </c>
      <c r="G574" s="77">
        <v>163</v>
      </c>
      <c r="H574" s="22">
        <v>0</v>
      </c>
      <c r="I574" s="22">
        <v>0</v>
      </c>
      <c r="J574" s="22">
        <v>2.512E-2</v>
      </c>
      <c r="K574" s="22">
        <v>0</v>
      </c>
      <c r="L574" s="22">
        <v>0</v>
      </c>
      <c r="M574" s="22">
        <v>0</v>
      </c>
      <c r="N574" s="22">
        <v>0</v>
      </c>
      <c r="O574" s="22">
        <v>0</v>
      </c>
      <c r="P574" s="22">
        <v>0</v>
      </c>
      <c r="Q574" s="22">
        <v>0</v>
      </c>
      <c r="R574" s="22">
        <v>0</v>
      </c>
      <c r="S574" s="22">
        <v>0</v>
      </c>
      <c r="T574" s="22">
        <v>0</v>
      </c>
      <c r="U574" s="22">
        <v>0</v>
      </c>
      <c r="V574" s="22">
        <v>0</v>
      </c>
      <c r="W574" s="22">
        <v>0</v>
      </c>
      <c r="X574" s="22">
        <v>0</v>
      </c>
      <c r="Y574" s="22">
        <v>0</v>
      </c>
      <c r="Z574" s="22">
        <v>0</v>
      </c>
      <c r="AA574" s="22">
        <v>0</v>
      </c>
      <c r="AB574" s="22">
        <v>0</v>
      </c>
      <c r="AC574" s="22">
        <v>0</v>
      </c>
      <c r="AD574" s="22">
        <v>0</v>
      </c>
      <c r="AE574" s="22">
        <v>0</v>
      </c>
      <c r="AF574" s="22">
        <v>0</v>
      </c>
      <c r="AG574" s="22">
        <v>0</v>
      </c>
      <c r="AH574" s="22">
        <v>0</v>
      </c>
      <c r="AI574" s="22">
        <v>0</v>
      </c>
      <c r="AJ574" s="22">
        <v>0</v>
      </c>
      <c r="AK574" s="22">
        <v>0</v>
      </c>
      <c r="AL574" s="22">
        <v>0</v>
      </c>
      <c r="AM574" s="22">
        <v>0</v>
      </c>
      <c r="AN574" s="22">
        <v>0</v>
      </c>
      <c r="AO574" s="22" t="s">
        <v>588</v>
      </c>
      <c r="AP574" s="22">
        <v>0</v>
      </c>
    </row>
    <row r="575" spans="1:42" hidden="1" outlineLevel="1" x14ac:dyDescent="0.2">
      <c r="A575" s="15"/>
      <c r="B575" s="84"/>
      <c r="C575" s="35" t="s">
        <v>443</v>
      </c>
      <c r="D575" s="35" t="s">
        <v>444</v>
      </c>
      <c r="E575" s="35" t="s">
        <v>281</v>
      </c>
      <c r="F575" s="35" t="s">
        <v>445</v>
      </c>
      <c r="G575" s="77">
        <v>164</v>
      </c>
      <c r="H575" s="22">
        <v>0</v>
      </c>
      <c r="I575" s="22">
        <v>0</v>
      </c>
      <c r="J575" s="22">
        <v>0.16575999999999999</v>
      </c>
      <c r="K575" s="22">
        <v>0</v>
      </c>
      <c r="L575" s="22">
        <v>0</v>
      </c>
      <c r="M575" s="22">
        <v>0</v>
      </c>
      <c r="N575" s="22">
        <v>0</v>
      </c>
      <c r="O575" s="22">
        <v>0</v>
      </c>
      <c r="P575" s="22">
        <v>0</v>
      </c>
      <c r="Q575" s="22">
        <v>0</v>
      </c>
      <c r="R575" s="22">
        <v>0</v>
      </c>
      <c r="S575" s="22">
        <v>0</v>
      </c>
      <c r="T575" s="22">
        <v>0</v>
      </c>
      <c r="U575" s="22">
        <v>0</v>
      </c>
      <c r="V575" s="22">
        <v>0</v>
      </c>
      <c r="W575" s="22">
        <v>0</v>
      </c>
      <c r="X575" s="22">
        <v>0</v>
      </c>
      <c r="Y575" s="22">
        <v>0</v>
      </c>
      <c r="Z575" s="22">
        <v>0</v>
      </c>
      <c r="AA575" s="22">
        <v>0</v>
      </c>
      <c r="AB575" s="22">
        <v>0</v>
      </c>
      <c r="AC575" s="22">
        <v>0</v>
      </c>
      <c r="AD575" s="22">
        <v>0</v>
      </c>
      <c r="AE575" s="22">
        <v>0</v>
      </c>
      <c r="AF575" s="22">
        <v>0</v>
      </c>
      <c r="AG575" s="22">
        <v>0</v>
      </c>
      <c r="AH575" s="22">
        <v>0</v>
      </c>
      <c r="AI575" s="22">
        <v>0</v>
      </c>
      <c r="AJ575" s="22">
        <v>0</v>
      </c>
      <c r="AK575" s="22">
        <v>0</v>
      </c>
      <c r="AL575" s="22">
        <v>0</v>
      </c>
      <c r="AM575" s="22">
        <v>0</v>
      </c>
      <c r="AN575" s="22">
        <v>0</v>
      </c>
      <c r="AO575" s="22" t="s">
        <v>588</v>
      </c>
      <c r="AP575" s="22">
        <v>0</v>
      </c>
    </row>
    <row r="576" spans="1:42" hidden="1" outlineLevel="1" x14ac:dyDescent="0.2">
      <c r="A576" s="15"/>
      <c r="B576" s="84"/>
      <c r="C576" s="35" t="s">
        <v>446</v>
      </c>
      <c r="D576" s="35" t="s">
        <v>447</v>
      </c>
      <c r="E576" s="35" t="s">
        <v>281</v>
      </c>
      <c r="F576" s="35" t="s">
        <v>448</v>
      </c>
      <c r="G576" s="77">
        <v>165</v>
      </c>
      <c r="H576" s="22">
        <v>0</v>
      </c>
      <c r="I576" s="22">
        <v>0</v>
      </c>
      <c r="J576" s="22">
        <v>0.18904000000000001</v>
      </c>
      <c r="K576" s="22">
        <v>0</v>
      </c>
      <c r="L576" s="22">
        <v>0</v>
      </c>
      <c r="M576" s="22">
        <v>0</v>
      </c>
      <c r="N576" s="22">
        <v>0</v>
      </c>
      <c r="O576" s="22">
        <v>0</v>
      </c>
      <c r="P576" s="22">
        <v>0</v>
      </c>
      <c r="Q576" s="22">
        <v>0</v>
      </c>
      <c r="R576" s="22">
        <v>0</v>
      </c>
      <c r="S576" s="22">
        <v>0</v>
      </c>
      <c r="T576" s="22">
        <v>0</v>
      </c>
      <c r="U576" s="22">
        <v>0</v>
      </c>
      <c r="V576" s="22">
        <v>0</v>
      </c>
      <c r="W576" s="22">
        <v>0</v>
      </c>
      <c r="X576" s="22">
        <v>0</v>
      </c>
      <c r="Y576" s="22">
        <v>0</v>
      </c>
      <c r="Z576" s="22">
        <v>0</v>
      </c>
      <c r="AA576" s="22">
        <v>0</v>
      </c>
      <c r="AB576" s="22">
        <v>0</v>
      </c>
      <c r="AC576" s="22">
        <v>0</v>
      </c>
      <c r="AD576" s="22">
        <v>0</v>
      </c>
      <c r="AE576" s="22">
        <v>0</v>
      </c>
      <c r="AF576" s="22">
        <v>0</v>
      </c>
      <c r="AG576" s="22">
        <v>0</v>
      </c>
      <c r="AH576" s="22">
        <v>0</v>
      </c>
      <c r="AI576" s="22">
        <v>0</v>
      </c>
      <c r="AJ576" s="22">
        <v>0</v>
      </c>
      <c r="AK576" s="22">
        <v>0</v>
      </c>
      <c r="AL576" s="22">
        <v>0</v>
      </c>
      <c r="AM576" s="22">
        <v>0</v>
      </c>
      <c r="AN576" s="22">
        <v>0</v>
      </c>
      <c r="AO576" s="22" t="s">
        <v>588</v>
      </c>
      <c r="AP576" s="22">
        <v>0</v>
      </c>
    </row>
    <row r="577" spans="1:42" hidden="1" outlineLevel="1" x14ac:dyDescent="0.2">
      <c r="A577" s="15"/>
      <c r="B577" s="84"/>
      <c r="C577" s="35" t="s">
        <v>449</v>
      </c>
      <c r="D577" s="35" t="s">
        <v>450</v>
      </c>
      <c r="E577" s="35" t="s">
        <v>281</v>
      </c>
      <c r="F577" s="35" t="s">
        <v>451</v>
      </c>
      <c r="G577" s="77">
        <v>166</v>
      </c>
      <c r="H577" s="22">
        <v>0</v>
      </c>
      <c r="I577" s="22">
        <v>0</v>
      </c>
      <c r="J577" s="22">
        <v>1.5740000000000001E-2</v>
      </c>
      <c r="K577" s="22">
        <v>0</v>
      </c>
      <c r="L577" s="22">
        <v>0</v>
      </c>
      <c r="M577" s="22">
        <v>0</v>
      </c>
      <c r="N577" s="22">
        <v>0</v>
      </c>
      <c r="O577" s="22">
        <v>0</v>
      </c>
      <c r="P577" s="22">
        <v>0</v>
      </c>
      <c r="Q577" s="22">
        <v>0</v>
      </c>
      <c r="R577" s="22">
        <v>0</v>
      </c>
      <c r="S577" s="22">
        <v>0</v>
      </c>
      <c r="T577" s="22">
        <v>0</v>
      </c>
      <c r="U577" s="22">
        <v>0</v>
      </c>
      <c r="V577" s="22">
        <v>0</v>
      </c>
      <c r="W577" s="22">
        <v>0</v>
      </c>
      <c r="X577" s="22">
        <v>0</v>
      </c>
      <c r="Y577" s="22">
        <v>0</v>
      </c>
      <c r="Z577" s="22">
        <v>0</v>
      </c>
      <c r="AA577" s="22">
        <v>0</v>
      </c>
      <c r="AB577" s="22">
        <v>0</v>
      </c>
      <c r="AC577" s="22">
        <v>0</v>
      </c>
      <c r="AD577" s="22">
        <v>0</v>
      </c>
      <c r="AE577" s="22">
        <v>0</v>
      </c>
      <c r="AF577" s="22">
        <v>0</v>
      </c>
      <c r="AG577" s="22">
        <v>0</v>
      </c>
      <c r="AH577" s="22">
        <v>0</v>
      </c>
      <c r="AI577" s="22">
        <v>0</v>
      </c>
      <c r="AJ577" s="22">
        <v>0</v>
      </c>
      <c r="AK577" s="22">
        <v>0</v>
      </c>
      <c r="AL577" s="22">
        <v>0</v>
      </c>
      <c r="AM577" s="22">
        <v>0</v>
      </c>
      <c r="AN577" s="22">
        <v>0</v>
      </c>
      <c r="AO577" s="22" t="s">
        <v>588</v>
      </c>
      <c r="AP577" s="22">
        <v>0</v>
      </c>
    </row>
    <row r="578" spans="1:42" hidden="1" outlineLevel="1" x14ac:dyDescent="0.2">
      <c r="A578" s="15"/>
      <c r="B578" s="84"/>
      <c r="C578" s="35">
        <v>0</v>
      </c>
      <c r="D578" s="35">
        <v>0</v>
      </c>
      <c r="E578" s="35">
        <v>0</v>
      </c>
      <c r="F578" s="35">
        <v>0</v>
      </c>
      <c r="G578" s="77">
        <v>167</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0</v>
      </c>
      <c r="Z578" s="22">
        <v>0</v>
      </c>
      <c r="AA578" s="22">
        <v>0</v>
      </c>
      <c r="AB578" s="22">
        <v>0</v>
      </c>
      <c r="AC578" s="22">
        <v>0</v>
      </c>
      <c r="AD578" s="22">
        <v>0</v>
      </c>
      <c r="AE578" s="22">
        <v>0</v>
      </c>
      <c r="AF578" s="22">
        <v>0</v>
      </c>
      <c r="AG578" s="22">
        <v>0</v>
      </c>
      <c r="AH578" s="22">
        <v>0</v>
      </c>
      <c r="AI578" s="22">
        <v>0</v>
      </c>
      <c r="AJ578" s="22">
        <v>0</v>
      </c>
      <c r="AK578" s="22">
        <v>0</v>
      </c>
      <c r="AL578" s="22">
        <v>0</v>
      </c>
      <c r="AM578" s="22">
        <v>0</v>
      </c>
      <c r="AN578" s="22">
        <v>0</v>
      </c>
      <c r="AO578" s="22" t="s">
        <v>588</v>
      </c>
      <c r="AP578" s="22">
        <v>0</v>
      </c>
    </row>
    <row r="579" spans="1:42" hidden="1" outlineLevel="1" x14ac:dyDescent="0.2">
      <c r="A579" s="15"/>
      <c r="B579" s="84"/>
      <c r="C579" s="35" t="s">
        <v>452</v>
      </c>
      <c r="D579" s="35" t="s">
        <v>453</v>
      </c>
      <c r="E579" s="35" t="s">
        <v>284</v>
      </c>
      <c r="F579" s="35" t="s">
        <v>454</v>
      </c>
      <c r="G579" s="77">
        <v>168</v>
      </c>
      <c r="H579" s="22">
        <v>46.496000000000002</v>
      </c>
      <c r="I579" s="22">
        <v>0</v>
      </c>
      <c r="J579" s="22">
        <v>0</v>
      </c>
      <c r="K579" s="22">
        <v>0</v>
      </c>
      <c r="L579" s="22">
        <v>0.24</v>
      </c>
      <c r="M579" s="22">
        <v>0.02</v>
      </c>
      <c r="N579" s="22">
        <v>2.7619999999999999E-2</v>
      </c>
      <c r="O579" s="22">
        <v>0</v>
      </c>
      <c r="P579" s="22">
        <v>0</v>
      </c>
      <c r="Q579" s="22">
        <v>0</v>
      </c>
      <c r="R579" s="22">
        <v>0</v>
      </c>
      <c r="S579" s="22">
        <v>0</v>
      </c>
      <c r="T579" s="22">
        <v>13.52</v>
      </c>
      <c r="U579" s="22">
        <v>5.6319999999999997</v>
      </c>
      <c r="V579" s="22">
        <v>0</v>
      </c>
      <c r="W579" s="22">
        <v>0</v>
      </c>
      <c r="X579" s="22">
        <v>15.022</v>
      </c>
      <c r="Y579" s="22">
        <v>6.258</v>
      </c>
      <c r="Z579" s="22">
        <v>0</v>
      </c>
      <c r="AA579" s="22">
        <v>0</v>
      </c>
      <c r="AB579" s="22">
        <v>0</v>
      </c>
      <c r="AC579" s="22">
        <v>0</v>
      </c>
      <c r="AD579" s="22">
        <v>0</v>
      </c>
      <c r="AE579" s="22">
        <v>0</v>
      </c>
      <c r="AF579" s="22">
        <v>0</v>
      </c>
      <c r="AG579" s="22">
        <v>0</v>
      </c>
      <c r="AH579" s="22">
        <v>0</v>
      </c>
      <c r="AI579" s="22">
        <v>0</v>
      </c>
      <c r="AJ579" s="22">
        <v>0</v>
      </c>
      <c r="AK579" s="22">
        <v>0</v>
      </c>
      <c r="AL579" s="22">
        <v>0</v>
      </c>
      <c r="AM579" s="22">
        <v>0</v>
      </c>
      <c r="AN579" s="22">
        <v>0</v>
      </c>
      <c r="AO579" s="22" t="s">
        <v>588</v>
      </c>
      <c r="AP579" s="22">
        <v>0</v>
      </c>
    </row>
    <row r="580" spans="1:42" hidden="1" outlineLevel="1" x14ac:dyDescent="0.2">
      <c r="A580" s="15"/>
      <c r="B580" s="84"/>
      <c r="C580" s="35" t="s">
        <v>455</v>
      </c>
      <c r="D580" s="35" t="s">
        <v>456</v>
      </c>
      <c r="E580" s="35" t="s">
        <v>284</v>
      </c>
      <c r="F580" s="35" t="s">
        <v>457</v>
      </c>
      <c r="G580" s="77">
        <v>169</v>
      </c>
      <c r="H580" s="22">
        <v>237.47399999999999</v>
      </c>
      <c r="I580" s="22">
        <v>0</v>
      </c>
      <c r="J580" s="22">
        <v>0</v>
      </c>
      <c r="K580" s="22">
        <v>0</v>
      </c>
      <c r="L580" s="22">
        <v>0.24</v>
      </c>
      <c r="M580" s="22">
        <v>0.02</v>
      </c>
      <c r="N580" s="22">
        <v>2.7619999999999999E-2</v>
      </c>
      <c r="O580" s="22">
        <v>0</v>
      </c>
      <c r="P580" s="22">
        <v>0</v>
      </c>
      <c r="Q580" s="22">
        <v>0</v>
      </c>
      <c r="R580" s="22">
        <v>0</v>
      </c>
      <c r="S580" s="22">
        <v>0</v>
      </c>
      <c r="T580" s="22">
        <v>13.52</v>
      </c>
      <c r="U580" s="22">
        <v>5.6319999999999997</v>
      </c>
      <c r="V580" s="22">
        <v>0</v>
      </c>
      <c r="W580" s="22">
        <v>0</v>
      </c>
      <c r="X580" s="22">
        <v>15.022</v>
      </c>
      <c r="Y580" s="22">
        <v>6.258</v>
      </c>
      <c r="Z580" s="22">
        <v>0</v>
      </c>
      <c r="AA580" s="22">
        <v>0</v>
      </c>
      <c r="AB580" s="22">
        <v>0</v>
      </c>
      <c r="AC580" s="22">
        <v>0</v>
      </c>
      <c r="AD580" s="22">
        <v>0</v>
      </c>
      <c r="AE580" s="22">
        <v>0</v>
      </c>
      <c r="AF580" s="22">
        <v>0</v>
      </c>
      <c r="AG580" s="22">
        <v>0</v>
      </c>
      <c r="AH580" s="22">
        <v>0</v>
      </c>
      <c r="AI580" s="22">
        <v>0</v>
      </c>
      <c r="AJ580" s="22">
        <v>0</v>
      </c>
      <c r="AK580" s="22">
        <v>0</v>
      </c>
      <c r="AL580" s="22">
        <v>0</v>
      </c>
      <c r="AM580" s="22">
        <v>0</v>
      </c>
      <c r="AN580" s="22">
        <v>0</v>
      </c>
      <c r="AO580" s="22" t="s">
        <v>588</v>
      </c>
      <c r="AP580" s="22">
        <v>0</v>
      </c>
    </row>
    <row r="581" spans="1:42" hidden="1" outlineLevel="1" x14ac:dyDescent="0.2">
      <c r="A581" s="15"/>
      <c r="B581" s="84"/>
      <c r="C581" s="35" t="s">
        <v>458</v>
      </c>
      <c r="D581" s="35" t="s">
        <v>459</v>
      </c>
      <c r="E581" s="35" t="s">
        <v>284</v>
      </c>
      <c r="F581" s="35" t="s">
        <v>460</v>
      </c>
      <c r="G581" s="77">
        <v>170</v>
      </c>
      <c r="H581" s="22">
        <v>45.232999999999997</v>
      </c>
      <c r="I581" s="22">
        <v>0</v>
      </c>
      <c r="J581" s="22">
        <v>0</v>
      </c>
      <c r="K581" s="22">
        <v>0</v>
      </c>
      <c r="L581" s="22">
        <v>0.24</v>
      </c>
      <c r="M581" s="22">
        <v>0.02</v>
      </c>
      <c r="N581" s="22">
        <v>2.7619999999999999E-2</v>
      </c>
      <c r="O581" s="22">
        <v>0</v>
      </c>
      <c r="P581" s="22">
        <v>0</v>
      </c>
      <c r="Q581" s="22">
        <v>0</v>
      </c>
      <c r="R581" s="22">
        <v>0</v>
      </c>
      <c r="S581" s="22">
        <v>0</v>
      </c>
      <c r="T581" s="22">
        <v>13.52</v>
      </c>
      <c r="U581" s="22">
        <v>5.6319999999999997</v>
      </c>
      <c r="V581" s="22">
        <v>0</v>
      </c>
      <c r="W581" s="22">
        <v>0</v>
      </c>
      <c r="X581" s="22">
        <v>15.022222222222222</v>
      </c>
      <c r="Y581" s="22">
        <v>6.2577777777777772</v>
      </c>
      <c r="Z581" s="22">
        <v>0</v>
      </c>
      <c r="AA581" s="22">
        <v>0</v>
      </c>
      <c r="AB581" s="22">
        <v>0</v>
      </c>
      <c r="AC581" s="22">
        <v>0</v>
      </c>
      <c r="AD581" s="22">
        <v>0</v>
      </c>
      <c r="AE581" s="22">
        <v>0</v>
      </c>
      <c r="AF581" s="22">
        <v>0</v>
      </c>
      <c r="AG581" s="22">
        <v>0</v>
      </c>
      <c r="AH581" s="22">
        <v>0</v>
      </c>
      <c r="AI581" s="22">
        <v>0</v>
      </c>
      <c r="AJ581" s="22">
        <v>0</v>
      </c>
      <c r="AK581" s="22">
        <v>0</v>
      </c>
      <c r="AL581" s="22">
        <v>0</v>
      </c>
      <c r="AM581" s="22">
        <v>0</v>
      </c>
      <c r="AN581" s="22">
        <v>0</v>
      </c>
      <c r="AO581" s="22" t="s">
        <v>588</v>
      </c>
      <c r="AP581" s="22">
        <v>0</v>
      </c>
    </row>
    <row r="582" spans="1:42" hidden="1" outlineLevel="1" x14ac:dyDescent="0.2">
      <c r="A582" s="15"/>
      <c r="B582" s="84"/>
      <c r="C582" s="35" t="s">
        <v>461</v>
      </c>
      <c r="D582" s="35" t="s">
        <v>462</v>
      </c>
      <c r="E582" s="35" t="s">
        <v>284</v>
      </c>
      <c r="F582" s="35" t="s">
        <v>463</v>
      </c>
      <c r="G582" s="77">
        <v>171</v>
      </c>
      <c r="H582" s="22">
        <v>49.933999999999997</v>
      </c>
      <c r="I582" s="22">
        <v>0</v>
      </c>
      <c r="J582" s="22">
        <v>1.992E-2</v>
      </c>
      <c r="K582" s="22">
        <v>0</v>
      </c>
      <c r="L582" s="22">
        <v>0</v>
      </c>
      <c r="M582" s="22">
        <v>0</v>
      </c>
      <c r="N582" s="22">
        <v>0</v>
      </c>
      <c r="O582" s="22">
        <v>0</v>
      </c>
      <c r="P582" s="22">
        <v>0</v>
      </c>
      <c r="Q582" s="22">
        <v>0</v>
      </c>
      <c r="R582" s="22">
        <v>0</v>
      </c>
      <c r="S582" s="22">
        <v>21.858000000000001</v>
      </c>
      <c r="T582" s="22">
        <v>0</v>
      </c>
      <c r="U582" s="22">
        <v>0</v>
      </c>
      <c r="V582" s="22">
        <v>0</v>
      </c>
      <c r="W582" s="22">
        <v>0</v>
      </c>
      <c r="X582" s="22">
        <v>0</v>
      </c>
      <c r="Y582" s="22">
        <v>0</v>
      </c>
      <c r="Z582" s="22">
        <v>0</v>
      </c>
      <c r="AA582" s="22">
        <v>0</v>
      </c>
      <c r="AB582" s="22">
        <v>0</v>
      </c>
      <c r="AC582" s="22">
        <v>0</v>
      </c>
      <c r="AD582" s="22">
        <v>0</v>
      </c>
      <c r="AE582" s="22">
        <v>0</v>
      </c>
      <c r="AF582" s="22">
        <v>0</v>
      </c>
      <c r="AG582" s="22">
        <v>0</v>
      </c>
      <c r="AH582" s="22">
        <v>0</v>
      </c>
      <c r="AI582" s="22">
        <v>0</v>
      </c>
      <c r="AJ582" s="22">
        <v>0</v>
      </c>
      <c r="AK582" s="22">
        <v>0</v>
      </c>
      <c r="AL582" s="22">
        <v>0</v>
      </c>
      <c r="AM582" s="22">
        <v>0</v>
      </c>
      <c r="AN582" s="22">
        <v>0</v>
      </c>
      <c r="AO582" s="22" t="s">
        <v>588</v>
      </c>
      <c r="AP582" s="22">
        <v>0</v>
      </c>
    </row>
    <row r="583" spans="1:42" hidden="1" outlineLevel="1" x14ac:dyDescent="0.2">
      <c r="A583" s="15"/>
      <c r="B583" s="84"/>
      <c r="C583" s="35" t="s">
        <v>464</v>
      </c>
      <c r="D583" s="35" t="s">
        <v>465</v>
      </c>
      <c r="E583" s="35" t="s">
        <v>284</v>
      </c>
      <c r="F583" s="35" t="s">
        <v>466</v>
      </c>
      <c r="G583" s="77">
        <v>172</v>
      </c>
      <c r="H583" s="22">
        <v>276.10199999999998</v>
      </c>
      <c r="I583" s="22">
        <v>0</v>
      </c>
      <c r="J583" s="22">
        <v>1.992E-2</v>
      </c>
      <c r="K583" s="22">
        <v>0</v>
      </c>
      <c r="L583" s="22">
        <v>0</v>
      </c>
      <c r="M583" s="22">
        <v>0</v>
      </c>
      <c r="N583" s="22">
        <v>0</v>
      </c>
      <c r="O583" s="22">
        <v>0</v>
      </c>
      <c r="P583" s="22">
        <v>0</v>
      </c>
      <c r="Q583" s="22">
        <v>0</v>
      </c>
      <c r="R583" s="22">
        <v>0</v>
      </c>
      <c r="S583" s="22">
        <v>21.858000000000001</v>
      </c>
      <c r="T583" s="22">
        <v>0</v>
      </c>
      <c r="U583" s="22">
        <v>0</v>
      </c>
      <c r="V583" s="22">
        <v>0</v>
      </c>
      <c r="W583" s="22">
        <v>0</v>
      </c>
      <c r="X583" s="22">
        <v>0</v>
      </c>
      <c r="Y583" s="22">
        <v>0</v>
      </c>
      <c r="Z583" s="22">
        <v>0</v>
      </c>
      <c r="AA583" s="22">
        <v>0</v>
      </c>
      <c r="AB583" s="22">
        <v>0</v>
      </c>
      <c r="AC583" s="22">
        <v>0</v>
      </c>
      <c r="AD583" s="22">
        <v>0</v>
      </c>
      <c r="AE583" s="22">
        <v>0</v>
      </c>
      <c r="AF583" s="22">
        <v>0</v>
      </c>
      <c r="AG583" s="22">
        <v>0</v>
      </c>
      <c r="AH583" s="22">
        <v>0</v>
      </c>
      <c r="AI583" s="22">
        <v>0</v>
      </c>
      <c r="AJ583" s="22">
        <v>0</v>
      </c>
      <c r="AK583" s="22">
        <v>0</v>
      </c>
      <c r="AL583" s="22">
        <v>0</v>
      </c>
      <c r="AM583" s="22">
        <v>0</v>
      </c>
      <c r="AN583" s="22">
        <v>0</v>
      </c>
      <c r="AO583" s="22" t="s">
        <v>588</v>
      </c>
      <c r="AP583" s="22">
        <v>0</v>
      </c>
    </row>
    <row r="584" spans="1:42" hidden="1" outlineLevel="1" x14ac:dyDescent="0.2">
      <c r="A584" s="15"/>
      <c r="B584" s="84"/>
      <c r="C584" s="35" t="s">
        <v>467</v>
      </c>
      <c r="D584" s="35" t="s">
        <v>468</v>
      </c>
      <c r="E584" s="35" t="s">
        <v>284</v>
      </c>
      <c r="F584" s="35" t="s">
        <v>469</v>
      </c>
      <c r="G584" s="77">
        <v>173</v>
      </c>
      <c r="H584" s="22">
        <v>48.405999999999999</v>
      </c>
      <c r="I584" s="22">
        <v>0</v>
      </c>
      <c r="J584" s="22">
        <v>1.992E-2</v>
      </c>
      <c r="K584" s="22">
        <v>0</v>
      </c>
      <c r="L584" s="22">
        <v>0</v>
      </c>
      <c r="M584" s="22">
        <v>0</v>
      </c>
      <c r="N584" s="22">
        <v>0</v>
      </c>
      <c r="O584" s="22">
        <v>0</v>
      </c>
      <c r="P584" s="22">
        <v>0</v>
      </c>
      <c r="Q584" s="22">
        <v>0</v>
      </c>
      <c r="R584" s="22">
        <v>0</v>
      </c>
      <c r="S584" s="22">
        <v>21.858000000000001</v>
      </c>
      <c r="T584" s="22">
        <v>0</v>
      </c>
      <c r="U584" s="22">
        <v>0</v>
      </c>
      <c r="V584" s="22">
        <v>0</v>
      </c>
      <c r="W584" s="22">
        <v>0</v>
      </c>
      <c r="X584" s="22">
        <v>0</v>
      </c>
      <c r="Y584" s="22">
        <v>0</v>
      </c>
      <c r="Z584" s="22">
        <v>0</v>
      </c>
      <c r="AA584" s="22">
        <v>0</v>
      </c>
      <c r="AB584" s="22">
        <v>0</v>
      </c>
      <c r="AC584" s="22">
        <v>0</v>
      </c>
      <c r="AD584" s="22">
        <v>0</v>
      </c>
      <c r="AE584" s="22">
        <v>0</v>
      </c>
      <c r="AF584" s="22">
        <v>0</v>
      </c>
      <c r="AG584" s="22">
        <v>0</v>
      </c>
      <c r="AH584" s="22">
        <v>0</v>
      </c>
      <c r="AI584" s="22">
        <v>0</v>
      </c>
      <c r="AJ584" s="22">
        <v>0</v>
      </c>
      <c r="AK584" s="22">
        <v>0</v>
      </c>
      <c r="AL584" s="22">
        <v>0</v>
      </c>
      <c r="AM584" s="22">
        <v>0</v>
      </c>
      <c r="AN584" s="22">
        <v>0</v>
      </c>
      <c r="AO584" s="22" t="s">
        <v>588</v>
      </c>
      <c r="AP584" s="22">
        <v>0</v>
      </c>
    </row>
    <row r="585" spans="1:42" hidden="1" outlineLevel="1" x14ac:dyDescent="0.2">
      <c r="A585" s="15"/>
      <c r="B585" s="84"/>
      <c r="C585" s="35" t="s">
        <v>470</v>
      </c>
      <c r="D585" s="35" t="s">
        <v>471</v>
      </c>
      <c r="E585" s="35" t="s">
        <v>284</v>
      </c>
      <c r="F585" s="35" t="s">
        <v>472</v>
      </c>
      <c r="G585" s="77">
        <v>174</v>
      </c>
      <c r="H585" s="22">
        <v>49.933999999999997</v>
      </c>
      <c r="I585" s="22">
        <v>0</v>
      </c>
      <c r="J585" s="22">
        <v>0</v>
      </c>
      <c r="K585" s="22">
        <v>0</v>
      </c>
      <c r="L585" s="22">
        <v>0</v>
      </c>
      <c r="M585" s="22">
        <v>0</v>
      </c>
      <c r="N585" s="22">
        <v>0</v>
      </c>
      <c r="O585" s="22">
        <v>0</v>
      </c>
      <c r="P585" s="22">
        <v>0</v>
      </c>
      <c r="Q585" s="22">
        <v>3.6819999999999999E-2</v>
      </c>
      <c r="R585" s="22">
        <v>1.6320000000000001E-2</v>
      </c>
      <c r="S585" s="22">
        <v>0</v>
      </c>
      <c r="T585" s="22">
        <v>0</v>
      </c>
      <c r="U585" s="22">
        <v>0</v>
      </c>
      <c r="V585" s="22">
        <v>0</v>
      </c>
      <c r="W585" s="22">
        <v>0</v>
      </c>
      <c r="X585" s="22">
        <v>0</v>
      </c>
      <c r="Y585" s="22">
        <v>0</v>
      </c>
      <c r="Z585" s="22">
        <v>0</v>
      </c>
      <c r="AA585" s="22">
        <v>0</v>
      </c>
      <c r="AB585" s="22">
        <v>0</v>
      </c>
      <c r="AC585" s="22">
        <v>0</v>
      </c>
      <c r="AD585" s="22">
        <v>0</v>
      </c>
      <c r="AE585" s="22">
        <v>0</v>
      </c>
      <c r="AF585" s="22">
        <v>0</v>
      </c>
      <c r="AG585" s="22">
        <v>0</v>
      </c>
      <c r="AH585" s="22">
        <v>0</v>
      </c>
      <c r="AI585" s="22">
        <v>0</v>
      </c>
      <c r="AJ585" s="22">
        <v>0</v>
      </c>
      <c r="AK585" s="22">
        <v>0</v>
      </c>
      <c r="AL585" s="22">
        <v>0</v>
      </c>
      <c r="AM585" s="22">
        <v>0</v>
      </c>
      <c r="AN585" s="22">
        <v>0</v>
      </c>
      <c r="AO585" s="22" t="s">
        <v>588</v>
      </c>
      <c r="AP585" s="22">
        <v>0</v>
      </c>
    </row>
    <row r="586" spans="1:42" hidden="1" outlineLevel="1" x14ac:dyDescent="0.2">
      <c r="A586" s="15"/>
      <c r="B586" s="84"/>
      <c r="C586" s="35" t="s">
        <v>473</v>
      </c>
      <c r="D586" s="35" t="s">
        <v>474</v>
      </c>
      <c r="E586" s="35" t="s">
        <v>284</v>
      </c>
      <c r="F586" s="35" t="s">
        <v>475</v>
      </c>
      <c r="G586" s="77">
        <v>175</v>
      </c>
      <c r="H586" s="22">
        <v>276.10199999999998</v>
      </c>
      <c r="I586" s="22">
        <v>0</v>
      </c>
      <c r="J586" s="22">
        <v>0</v>
      </c>
      <c r="K586" s="22">
        <v>0</v>
      </c>
      <c r="L586" s="22">
        <v>0</v>
      </c>
      <c r="M586" s="22">
        <v>0</v>
      </c>
      <c r="N586" s="22">
        <v>0</v>
      </c>
      <c r="O586" s="22">
        <v>0</v>
      </c>
      <c r="P586" s="22">
        <v>0</v>
      </c>
      <c r="Q586" s="22">
        <v>3.6819999999999999E-2</v>
      </c>
      <c r="R586" s="22">
        <v>1.6320000000000001E-2</v>
      </c>
      <c r="S586" s="22">
        <v>0</v>
      </c>
      <c r="T586" s="22">
        <v>0</v>
      </c>
      <c r="U586" s="22">
        <v>0</v>
      </c>
      <c r="V586" s="22">
        <v>0</v>
      </c>
      <c r="W586" s="22">
        <v>0</v>
      </c>
      <c r="X586" s="22">
        <v>0</v>
      </c>
      <c r="Y586" s="22">
        <v>0</v>
      </c>
      <c r="Z586" s="22">
        <v>0</v>
      </c>
      <c r="AA586" s="22">
        <v>0</v>
      </c>
      <c r="AB586" s="22">
        <v>0</v>
      </c>
      <c r="AC586" s="22">
        <v>0</v>
      </c>
      <c r="AD586" s="22">
        <v>0</v>
      </c>
      <c r="AE586" s="22">
        <v>0</v>
      </c>
      <c r="AF586" s="22">
        <v>0</v>
      </c>
      <c r="AG586" s="22">
        <v>0</v>
      </c>
      <c r="AH586" s="22">
        <v>0</v>
      </c>
      <c r="AI586" s="22">
        <v>0</v>
      </c>
      <c r="AJ586" s="22">
        <v>0</v>
      </c>
      <c r="AK586" s="22">
        <v>0</v>
      </c>
      <c r="AL586" s="22">
        <v>0</v>
      </c>
      <c r="AM586" s="22">
        <v>0</v>
      </c>
      <c r="AN586" s="22">
        <v>0</v>
      </c>
      <c r="AO586" s="22" t="s">
        <v>588</v>
      </c>
      <c r="AP586" s="22">
        <v>0</v>
      </c>
    </row>
    <row r="587" spans="1:42" hidden="1" outlineLevel="1" x14ac:dyDescent="0.2">
      <c r="A587" s="15"/>
      <c r="B587" s="84"/>
      <c r="C587" s="35" t="s">
        <v>476</v>
      </c>
      <c r="D587" s="35" t="s">
        <v>477</v>
      </c>
      <c r="E587" s="35" t="s">
        <v>284</v>
      </c>
      <c r="F587" s="35" t="s">
        <v>478</v>
      </c>
      <c r="G587" s="77">
        <v>176</v>
      </c>
      <c r="H587" s="22">
        <v>48.405999999999999</v>
      </c>
      <c r="I587" s="22">
        <v>0</v>
      </c>
      <c r="J587" s="22">
        <v>0</v>
      </c>
      <c r="K587" s="22">
        <v>0</v>
      </c>
      <c r="L587" s="22">
        <v>0</v>
      </c>
      <c r="M587" s="22">
        <v>0</v>
      </c>
      <c r="N587" s="22">
        <v>0</v>
      </c>
      <c r="O587" s="22">
        <v>0</v>
      </c>
      <c r="P587" s="22">
        <v>0</v>
      </c>
      <c r="Q587" s="22">
        <v>3.6819999999999999E-2</v>
      </c>
      <c r="R587" s="22">
        <v>1.6320000000000001E-2</v>
      </c>
      <c r="S587" s="22">
        <v>0</v>
      </c>
      <c r="T587" s="22">
        <v>0</v>
      </c>
      <c r="U587" s="22">
        <v>0</v>
      </c>
      <c r="V587" s="22">
        <v>0</v>
      </c>
      <c r="W587" s="22">
        <v>0</v>
      </c>
      <c r="X587" s="22">
        <v>0</v>
      </c>
      <c r="Y587" s="22">
        <v>0</v>
      </c>
      <c r="Z587" s="22">
        <v>0</v>
      </c>
      <c r="AA587" s="22">
        <v>0</v>
      </c>
      <c r="AB587" s="22">
        <v>0</v>
      </c>
      <c r="AC587" s="22">
        <v>0</v>
      </c>
      <c r="AD587" s="22">
        <v>0</v>
      </c>
      <c r="AE587" s="22">
        <v>0</v>
      </c>
      <c r="AF587" s="22">
        <v>0</v>
      </c>
      <c r="AG587" s="22">
        <v>0</v>
      </c>
      <c r="AH587" s="22">
        <v>0</v>
      </c>
      <c r="AI587" s="22">
        <v>0</v>
      </c>
      <c r="AJ587" s="22">
        <v>0</v>
      </c>
      <c r="AK587" s="22">
        <v>0</v>
      </c>
      <c r="AL587" s="22">
        <v>0</v>
      </c>
      <c r="AM587" s="22">
        <v>0</v>
      </c>
      <c r="AN587" s="22">
        <v>0</v>
      </c>
      <c r="AO587" s="22" t="s">
        <v>588</v>
      </c>
      <c r="AP587" s="22">
        <v>0</v>
      </c>
    </row>
    <row r="588" spans="1:42" hidden="1" outlineLevel="1" x14ac:dyDescent="0.2">
      <c r="A588" s="15"/>
      <c r="B588" s="84"/>
      <c r="C588" s="35" t="s">
        <v>479</v>
      </c>
      <c r="D588" s="35" t="s">
        <v>480</v>
      </c>
      <c r="E588" s="35" t="s">
        <v>284</v>
      </c>
      <c r="F588" s="35" t="s">
        <v>481</v>
      </c>
      <c r="G588" s="77">
        <v>177</v>
      </c>
      <c r="H588" s="22">
        <v>261.99799999999999</v>
      </c>
      <c r="I588" s="22">
        <v>0</v>
      </c>
      <c r="J588" s="22">
        <v>0</v>
      </c>
      <c r="K588" s="22">
        <v>0</v>
      </c>
      <c r="L588" s="22">
        <v>0.24</v>
      </c>
      <c r="M588" s="22">
        <v>0.02</v>
      </c>
      <c r="N588" s="22">
        <v>0.17848</v>
      </c>
      <c r="O588" s="22">
        <v>0</v>
      </c>
      <c r="P588" s="22">
        <v>0</v>
      </c>
      <c r="Q588" s="22">
        <v>0</v>
      </c>
      <c r="R588" s="22">
        <v>0</v>
      </c>
      <c r="S588" s="22">
        <v>0</v>
      </c>
      <c r="T588" s="22">
        <v>0</v>
      </c>
      <c r="U588" s="22">
        <v>0</v>
      </c>
      <c r="V588" s="22">
        <v>0</v>
      </c>
      <c r="W588" s="22">
        <v>0</v>
      </c>
      <c r="X588" s="22">
        <v>0</v>
      </c>
      <c r="Y588" s="22">
        <v>0</v>
      </c>
      <c r="Z588" s="22">
        <v>0</v>
      </c>
      <c r="AA588" s="22">
        <v>0</v>
      </c>
      <c r="AB588" s="22">
        <v>0</v>
      </c>
      <c r="AC588" s="22">
        <v>0</v>
      </c>
      <c r="AD588" s="22">
        <v>0</v>
      </c>
      <c r="AE588" s="22">
        <v>0</v>
      </c>
      <c r="AF588" s="22">
        <v>0</v>
      </c>
      <c r="AG588" s="22">
        <v>0</v>
      </c>
      <c r="AH588" s="22">
        <v>0</v>
      </c>
      <c r="AI588" s="22">
        <v>0</v>
      </c>
      <c r="AJ588" s="22">
        <v>0</v>
      </c>
      <c r="AK588" s="22">
        <v>0</v>
      </c>
      <c r="AL588" s="22">
        <v>0</v>
      </c>
      <c r="AM588" s="22">
        <v>0</v>
      </c>
      <c r="AN588" s="22">
        <v>0</v>
      </c>
      <c r="AO588" s="22" t="s">
        <v>588</v>
      </c>
      <c r="AP588" s="22">
        <v>0</v>
      </c>
    </row>
    <row r="589" spans="1:42" hidden="1" outlineLevel="1" x14ac:dyDescent="0.2">
      <c r="A589" s="15"/>
      <c r="B589" s="84"/>
      <c r="C589" s="35" t="s">
        <v>482</v>
      </c>
      <c r="D589" s="35" t="s">
        <v>483</v>
      </c>
      <c r="E589" s="35" t="s">
        <v>284</v>
      </c>
      <c r="F589" s="35" t="s">
        <v>484</v>
      </c>
      <c r="G589" s="77">
        <v>178</v>
      </c>
      <c r="H589" s="22">
        <v>279.41699999999997</v>
      </c>
      <c r="I589" s="22">
        <v>0</v>
      </c>
      <c r="J589" s="22">
        <v>0</v>
      </c>
      <c r="K589" s="22">
        <v>0</v>
      </c>
      <c r="L589" s="22">
        <v>0.24</v>
      </c>
      <c r="M589" s="22">
        <v>0.02</v>
      </c>
      <c r="N589" s="22">
        <v>0.17848</v>
      </c>
      <c r="O589" s="22">
        <v>0</v>
      </c>
      <c r="P589" s="22">
        <v>0</v>
      </c>
      <c r="Q589" s="22">
        <v>0</v>
      </c>
      <c r="R589" s="22">
        <v>0</v>
      </c>
      <c r="S589" s="22">
        <v>0</v>
      </c>
      <c r="T589" s="22">
        <v>0</v>
      </c>
      <c r="U589" s="22">
        <v>0</v>
      </c>
      <c r="V589" s="22">
        <v>0</v>
      </c>
      <c r="W589" s="22">
        <v>0</v>
      </c>
      <c r="X589" s="22">
        <v>0</v>
      </c>
      <c r="Y589" s="22">
        <v>0</v>
      </c>
      <c r="Z589" s="22">
        <v>0</v>
      </c>
      <c r="AA589" s="22">
        <v>0</v>
      </c>
      <c r="AB589" s="22">
        <v>0</v>
      </c>
      <c r="AC589" s="22">
        <v>0</v>
      </c>
      <c r="AD589" s="22">
        <v>0</v>
      </c>
      <c r="AE589" s="22">
        <v>0</v>
      </c>
      <c r="AF589" s="22">
        <v>0</v>
      </c>
      <c r="AG589" s="22">
        <v>0</v>
      </c>
      <c r="AH589" s="22">
        <v>0</v>
      </c>
      <c r="AI589" s="22">
        <v>0</v>
      </c>
      <c r="AJ589" s="22">
        <v>0</v>
      </c>
      <c r="AK589" s="22">
        <v>0</v>
      </c>
      <c r="AL589" s="22">
        <v>0</v>
      </c>
      <c r="AM589" s="22">
        <v>0</v>
      </c>
      <c r="AN589" s="22">
        <v>0</v>
      </c>
      <c r="AO589" s="22" t="s">
        <v>588</v>
      </c>
      <c r="AP589" s="22">
        <v>0</v>
      </c>
    </row>
    <row r="590" spans="1:42" hidden="1" outlineLevel="1" x14ac:dyDescent="0.2">
      <c r="A590" s="15"/>
      <c r="B590" s="84"/>
      <c r="C590" s="35" t="s">
        <v>485</v>
      </c>
      <c r="D590" s="35" t="s">
        <v>486</v>
      </c>
      <c r="E590" s="35" t="s">
        <v>284</v>
      </c>
      <c r="F590" s="35" t="s">
        <v>487</v>
      </c>
      <c r="G590" s="77">
        <v>179</v>
      </c>
      <c r="H590" s="22">
        <v>41.121000000000002</v>
      </c>
      <c r="I590" s="22">
        <v>0</v>
      </c>
      <c r="J590" s="22">
        <v>0</v>
      </c>
      <c r="K590" s="22">
        <v>0</v>
      </c>
      <c r="L590" s="22">
        <v>0.24</v>
      </c>
      <c r="M590" s="22">
        <v>0.02</v>
      </c>
      <c r="N590" s="22">
        <v>0.17848</v>
      </c>
      <c r="O590" s="22">
        <v>0</v>
      </c>
      <c r="P590" s="22">
        <v>0</v>
      </c>
      <c r="Q590" s="22">
        <v>0</v>
      </c>
      <c r="R590" s="22">
        <v>0</v>
      </c>
      <c r="S590" s="22">
        <v>0</v>
      </c>
      <c r="T590" s="22">
        <v>0</v>
      </c>
      <c r="U590" s="22">
        <v>0</v>
      </c>
      <c r="V590" s="22">
        <v>0</v>
      </c>
      <c r="W590" s="22">
        <v>0</v>
      </c>
      <c r="X590" s="22">
        <v>0</v>
      </c>
      <c r="Y590" s="22">
        <v>0</v>
      </c>
      <c r="Z590" s="22">
        <v>0</v>
      </c>
      <c r="AA590" s="22">
        <v>0</v>
      </c>
      <c r="AB590" s="22">
        <v>0</v>
      </c>
      <c r="AC590" s="22">
        <v>0</v>
      </c>
      <c r="AD590" s="22">
        <v>0</v>
      </c>
      <c r="AE590" s="22">
        <v>0</v>
      </c>
      <c r="AF590" s="22">
        <v>0</v>
      </c>
      <c r="AG590" s="22">
        <v>0</v>
      </c>
      <c r="AH590" s="22">
        <v>0</v>
      </c>
      <c r="AI590" s="22">
        <v>0</v>
      </c>
      <c r="AJ590" s="22">
        <v>0</v>
      </c>
      <c r="AK590" s="22">
        <v>0</v>
      </c>
      <c r="AL590" s="22">
        <v>0</v>
      </c>
      <c r="AM590" s="22">
        <v>0</v>
      </c>
      <c r="AN590" s="22">
        <v>0</v>
      </c>
      <c r="AO590" s="22" t="s">
        <v>588</v>
      </c>
      <c r="AP590" s="22">
        <v>0</v>
      </c>
    </row>
    <row r="591" spans="1:42" hidden="1" outlineLevel="1" x14ac:dyDescent="0.2">
      <c r="A591" s="15"/>
      <c r="B591" s="84"/>
      <c r="C591" s="35" t="s">
        <v>488</v>
      </c>
      <c r="D591" s="35" t="s">
        <v>489</v>
      </c>
      <c r="E591" s="35" t="s">
        <v>284</v>
      </c>
      <c r="F591" s="35" t="s">
        <v>490</v>
      </c>
      <c r="G591" s="77">
        <v>180</v>
      </c>
      <c r="H591" s="22">
        <v>42.61</v>
      </c>
      <c r="I591" s="22">
        <v>0</v>
      </c>
      <c r="J591" s="22">
        <v>5.1110000000000003E-2</v>
      </c>
      <c r="K591" s="22">
        <v>0</v>
      </c>
      <c r="L591" s="22">
        <v>0</v>
      </c>
      <c r="M591" s="22">
        <v>0</v>
      </c>
      <c r="N591" s="22">
        <v>0</v>
      </c>
      <c r="O591" s="22">
        <v>0</v>
      </c>
      <c r="P591" s="22">
        <v>0</v>
      </c>
      <c r="Q591" s="22">
        <v>0</v>
      </c>
      <c r="R591" s="22">
        <v>0</v>
      </c>
      <c r="S591" s="22">
        <v>0</v>
      </c>
      <c r="T591" s="22">
        <v>0</v>
      </c>
      <c r="U591" s="22">
        <v>0</v>
      </c>
      <c r="V591" s="22">
        <v>0</v>
      </c>
      <c r="W591" s="22">
        <v>0</v>
      </c>
      <c r="X591" s="22">
        <v>0</v>
      </c>
      <c r="Y591" s="22">
        <v>0</v>
      </c>
      <c r="Z591" s="22">
        <v>0</v>
      </c>
      <c r="AA591" s="22">
        <v>0</v>
      </c>
      <c r="AB591" s="22">
        <v>0</v>
      </c>
      <c r="AC591" s="22">
        <v>0</v>
      </c>
      <c r="AD591" s="22">
        <v>0</v>
      </c>
      <c r="AE591" s="22">
        <v>0</v>
      </c>
      <c r="AF591" s="22">
        <v>0</v>
      </c>
      <c r="AG591" s="22">
        <v>0</v>
      </c>
      <c r="AH591" s="22">
        <v>0</v>
      </c>
      <c r="AI591" s="22">
        <v>0</v>
      </c>
      <c r="AJ591" s="22">
        <v>0</v>
      </c>
      <c r="AK591" s="22">
        <v>0</v>
      </c>
      <c r="AL591" s="22">
        <v>0</v>
      </c>
      <c r="AM591" s="22">
        <v>0</v>
      </c>
      <c r="AN591" s="22">
        <v>0</v>
      </c>
      <c r="AO591" s="22" t="s">
        <v>588</v>
      </c>
      <c r="AP591" s="22">
        <v>0</v>
      </c>
    </row>
    <row r="592" spans="1:42" hidden="1" outlineLevel="1" x14ac:dyDescent="0.2">
      <c r="A592" s="15"/>
      <c r="B592" s="84"/>
      <c r="C592" s="35" t="s">
        <v>491</v>
      </c>
      <c r="D592" s="35" t="s">
        <v>492</v>
      </c>
      <c r="E592" s="35" t="s">
        <v>284</v>
      </c>
      <c r="F592" s="35" t="s">
        <v>493</v>
      </c>
      <c r="G592" s="77">
        <v>181</v>
      </c>
      <c r="H592" s="22">
        <v>234.358</v>
      </c>
      <c r="I592" s="22">
        <v>0</v>
      </c>
      <c r="J592" s="22">
        <v>5.1110000000000003E-2</v>
      </c>
      <c r="K592" s="22">
        <v>0</v>
      </c>
      <c r="L592" s="22">
        <v>0</v>
      </c>
      <c r="M592" s="22">
        <v>0</v>
      </c>
      <c r="N592" s="22">
        <v>0</v>
      </c>
      <c r="O592" s="22">
        <v>0</v>
      </c>
      <c r="P592" s="22">
        <v>0</v>
      </c>
      <c r="Q592" s="22">
        <v>0</v>
      </c>
      <c r="R592" s="22">
        <v>0</v>
      </c>
      <c r="S592" s="22">
        <v>0</v>
      </c>
      <c r="T592" s="22">
        <v>0</v>
      </c>
      <c r="U592" s="22">
        <v>0</v>
      </c>
      <c r="V592" s="22">
        <v>0</v>
      </c>
      <c r="W592" s="22">
        <v>0</v>
      </c>
      <c r="X592" s="22">
        <v>0</v>
      </c>
      <c r="Y592" s="22">
        <v>0</v>
      </c>
      <c r="Z592" s="22">
        <v>0</v>
      </c>
      <c r="AA592" s="22">
        <v>0</v>
      </c>
      <c r="AB592" s="22">
        <v>0</v>
      </c>
      <c r="AC592" s="22">
        <v>0</v>
      </c>
      <c r="AD592" s="22">
        <v>0</v>
      </c>
      <c r="AE592" s="22">
        <v>0</v>
      </c>
      <c r="AF592" s="22">
        <v>0</v>
      </c>
      <c r="AG592" s="22">
        <v>0</v>
      </c>
      <c r="AH592" s="22">
        <v>0</v>
      </c>
      <c r="AI592" s="22">
        <v>0</v>
      </c>
      <c r="AJ592" s="22">
        <v>0</v>
      </c>
      <c r="AK592" s="22">
        <v>0</v>
      </c>
      <c r="AL592" s="22">
        <v>0</v>
      </c>
      <c r="AM592" s="22">
        <v>0</v>
      </c>
      <c r="AN592" s="22">
        <v>0</v>
      </c>
      <c r="AO592" s="22" t="s">
        <v>588</v>
      </c>
      <c r="AP592" s="22">
        <v>0</v>
      </c>
    </row>
    <row r="593" spans="1:42" hidden="1" outlineLevel="1" x14ac:dyDescent="0.2">
      <c r="A593" s="15"/>
      <c r="B593" s="84"/>
      <c r="C593" s="35" t="s">
        <v>494</v>
      </c>
      <c r="D593" s="35" t="s">
        <v>495</v>
      </c>
      <c r="E593" s="35" t="s">
        <v>284</v>
      </c>
      <c r="F593" s="35" t="s">
        <v>496</v>
      </c>
      <c r="G593" s="77">
        <v>182</v>
      </c>
      <c r="H593" s="22">
        <v>42.61</v>
      </c>
      <c r="I593" s="22">
        <v>0</v>
      </c>
      <c r="J593" s="22">
        <v>5.1110000000000003E-2</v>
      </c>
      <c r="K593" s="22">
        <v>0</v>
      </c>
      <c r="L593" s="22">
        <v>0</v>
      </c>
      <c r="M593" s="22">
        <v>0</v>
      </c>
      <c r="N593" s="22">
        <v>0</v>
      </c>
      <c r="O593" s="22">
        <v>0</v>
      </c>
      <c r="P593" s="22">
        <v>0</v>
      </c>
      <c r="Q593" s="22">
        <v>0</v>
      </c>
      <c r="R593" s="22">
        <v>0</v>
      </c>
      <c r="S593" s="22">
        <v>0</v>
      </c>
      <c r="T593" s="22">
        <v>0</v>
      </c>
      <c r="U593" s="22">
        <v>0</v>
      </c>
      <c r="V593" s="22">
        <v>0</v>
      </c>
      <c r="W593" s="22">
        <v>0</v>
      </c>
      <c r="X593" s="22">
        <v>0</v>
      </c>
      <c r="Y593" s="22">
        <v>0</v>
      </c>
      <c r="Z593" s="22">
        <v>0</v>
      </c>
      <c r="AA593" s="22">
        <v>0</v>
      </c>
      <c r="AB593" s="22">
        <v>0</v>
      </c>
      <c r="AC593" s="22">
        <v>0</v>
      </c>
      <c r="AD593" s="22">
        <v>0</v>
      </c>
      <c r="AE593" s="22">
        <v>0</v>
      </c>
      <c r="AF593" s="22">
        <v>0</v>
      </c>
      <c r="AG593" s="22">
        <v>0</v>
      </c>
      <c r="AH593" s="22">
        <v>0</v>
      </c>
      <c r="AI593" s="22">
        <v>0</v>
      </c>
      <c r="AJ593" s="22">
        <v>0</v>
      </c>
      <c r="AK593" s="22">
        <v>0</v>
      </c>
      <c r="AL593" s="22">
        <v>0</v>
      </c>
      <c r="AM593" s="22">
        <v>0</v>
      </c>
      <c r="AN593" s="22">
        <v>0</v>
      </c>
      <c r="AO593" s="22" t="s">
        <v>588</v>
      </c>
      <c r="AP593" s="22">
        <v>0</v>
      </c>
    </row>
    <row r="594" spans="1:42" hidden="1" outlineLevel="1" x14ac:dyDescent="0.2">
      <c r="A594" s="15"/>
      <c r="B594" s="84"/>
      <c r="C594" s="35" t="s">
        <v>497</v>
      </c>
      <c r="D594" s="35" t="s">
        <v>498</v>
      </c>
      <c r="E594" s="35" t="s">
        <v>295</v>
      </c>
      <c r="F594" s="35" t="s">
        <v>499</v>
      </c>
      <c r="G594" s="77">
        <v>183</v>
      </c>
      <c r="H594" s="22">
        <v>0</v>
      </c>
      <c r="I594" s="22">
        <v>0</v>
      </c>
      <c r="J594" s="22">
        <v>5.1110000000000003E-2</v>
      </c>
      <c r="K594" s="22">
        <v>0</v>
      </c>
      <c r="L594" s="22">
        <v>0</v>
      </c>
      <c r="M594" s="22">
        <v>0</v>
      </c>
      <c r="N594" s="22">
        <v>0</v>
      </c>
      <c r="O594" s="22">
        <v>0</v>
      </c>
      <c r="P594" s="22">
        <v>0</v>
      </c>
      <c r="Q594" s="22">
        <v>0</v>
      </c>
      <c r="R594" s="22">
        <v>0</v>
      </c>
      <c r="S594" s="22">
        <v>0</v>
      </c>
      <c r="T594" s="22">
        <v>0</v>
      </c>
      <c r="U594" s="22">
        <v>0</v>
      </c>
      <c r="V594" s="22">
        <v>0</v>
      </c>
      <c r="W594" s="22">
        <v>0</v>
      </c>
      <c r="X594" s="22">
        <v>0</v>
      </c>
      <c r="Y594" s="22">
        <v>0</v>
      </c>
      <c r="Z594" s="22">
        <v>0</v>
      </c>
      <c r="AA594" s="22">
        <v>0</v>
      </c>
      <c r="AB594" s="22">
        <v>0</v>
      </c>
      <c r="AC594" s="22">
        <v>0</v>
      </c>
      <c r="AD594" s="22">
        <v>0</v>
      </c>
      <c r="AE594" s="22">
        <v>0</v>
      </c>
      <c r="AF594" s="22">
        <v>0</v>
      </c>
      <c r="AG594" s="22">
        <v>0</v>
      </c>
      <c r="AH594" s="22">
        <v>0</v>
      </c>
      <c r="AI594" s="22">
        <v>0</v>
      </c>
      <c r="AJ594" s="22">
        <v>0</v>
      </c>
      <c r="AK594" s="22">
        <v>0</v>
      </c>
      <c r="AL594" s="22">
        <v>0</v>
      </c>
      <c r="AM594" s="22">
        <v>0</v>
      </c>
      <c r="AN594" s="22">
        <v>0</v>
      </c>
      <c r="AO594" s="22" t="s">
        <v>588</v>
      </c>
      <c r="AP594" s="22">
        <v>0</v>
      </c>
    </row>
    <row r="595" spans="1:42" hidden="1" outlineLevel="1" x14ac:dyDescent="0.2">
      <c r="A595" s="15"/>
      <c r="B595" s="84"/>
      <c r="C595" s="35" t="s">
        <v>500</v>
      </c>
      <c r="D595" s="35" t="s">
        <v>501</v>
      </c>
      <c r="E595" s="35" t="s">
        <v>295</v>
      </c>
      <c r="F595" s="35" t="s">
        <v>502</v>
      </c>
      <c r="G595" s="77">
        <v>184</v>
      </c>
      <c r="H595" s="22">
        <v>0</v>
      </c>
      <c r="I595" s="22">
        <v>0</v>
      </c>
      <c r="J595" s="22">
        <v>5.1110000000000003E-2</v>
      </c>
      <c r="K595" s="22">
        <v>0</v>
      </c>
      <c r="L595" s="22">
        <v>0</v>
      </c>
      <c r="M595" s="22">
        <v>0</v>
      </c>
      <c r="N595" s="22">
        <v>0</v>
      </c>
      <c r="O595" s="22">
        <v>0</v>
      </c>
      <c r="P595" s="22">
        <v>0</v>
      </c>
      <c r="Q595" s="22">
        <v>0</v>
      </c>
      <c r="R595" s="22">
        <v>0</v>
      </c>
      <c r="S595" s="22">
        <v>0</v>
      </c>
      <c r="T595" s="22">
        <v>0</v>
      </c>
      <c r="U595" s="22">
        <v>0</v>
      </c>
      <c r="V595" s="22">
        <v>0</v>
      </c>
      <c r="W595" s="22">
        <v>0</v>
      </c>
      <c r="X595" s="22">
        <v>0</v>
      </c>
      <c r="Y595" s="22">
        <v>0</v>
      </c>
      <c r="Z595" s="22">
        <v>0</v>
      </c>
      <c r="AA595" s="22">
        <v>0</v>
      </c>
      <c r="AB595" s="22">
        <v>0</v>
      </c>
      <c r="AC595" s="22">
        <v>0</v>
      </c>
      <c r="AD595" s="22">
        <v>0</v>
      </c>
      <c r="AE595" s="22">
        <v>0</v>
      </c>
      <c r="AF595" s="22">
        <v>0</v>
      </c>
      <c r="AG595" s="22">
        <v>0</v>
      </c>
      <c r="AH595" s="22">
        <v>0</v>
      </c>
      <c r="AI595" s="22">
        <v>0</v>
      </c>
      <c r="AJ595" s="22">
        <v>0</v>
      </c>
      <c r="AK595" s="22">
        <v>0</v>
      </c>
      <c r="AL595" s="22">
        <v>0</v>
      </c>
      <c r="AM595" s="22">
        <v>0</v>
      </c>
      <c r="AN595" s="22">
        <v>0</v>
      </c>
      <c r="AO595" s="22" t="s">
        <v>588</v>
      </c>
      <c r="AP595" s="22">
        <v>0</v>
      </c>
    </row>
    <row r="596" spans="1:42" hidden="1" outlineLevel="1" x14ac:dyDescent="0.2">
      <c r="A596" s="15"/>
      <c r="B596" s="84"/>
      <c r="C596" s="35" t="s">
        <v>503</v>
      </c>
      <c r="D596" s="35" t="s">
        <v>504</v>
      </c>
      <c r="E596" s="35" t="s">
        <v>295</v>
      </c>
      <c r="F596" s="35" t="s">
        <v>505</v>
      </c>
      <c r="G596" s="77">
        <v>185</v>
      </c>
      <c r="H596" s="22">
        <v>0</v>
      </c>
      <c r="I596" s="22">
        <v>0</v>
      </c>
      <c r="J596" s="22">
        <v>5.1110000000000003E-2</v>
      </c>
      <c r="K596" s="22">
        <v>0</v>
      </c>
      <c r="L596" s="22">
        <v>0</v>
      </c>
      <c r="M596" s="22">
        <v>0</v>
      </c>
      <c r="N596" s="22">
        <v>0</v>
      </c>
      <c r="O596" s="22">
        <v>0</v>
      </c>
      <c r="P596" s="22">
        <v>0</v>
      </c>
      <c r="Q596" s="22">
        <v>0</v>
      </c>
      <c r="R596" s="22">
        <v>0</v>
      </c>
      <c r="S596" s="22">
        <v>0</v>
      </c>
      <c r="T596" s="22">
        <v>0</v>
      </c>
      <c r="U596" s="22">
        <v>0</v>
      </c>
      <c r="V596" s="22">
        <v>0</v>
      </c>
      <c r="W596" s="22">
        <v>0</v>
      </c>
      <c r="X596" s="22">
        <v>0</v>
      </c>
      <c r="Y596" s="22">
        <v>0</v>
      </c>
      <c r="Z596" s="22">
        <v>0</v>
      </c>
      <c r="AA596" s="22">
        <v>0</v>
      </c>
      <c r="AB596" s="22">
        <v>0</v>
      </c>
      <c r="AC596" s="22">
        <v>0</v>
      </c>
      <c r="AD596" s="22">
        <v>0</v>
      </c>
      <c r="AE596" s="22">
        <v>0</v>
      </c>
      <c r="AF596" s="22">
        <v>0</v>
      </c>
      <c r="AG596" s="22">
        <v>0</v>
      </c>
      <c r="AH596" s="22">
        <v>0</v>
      </c>
      <c r="AI596" s="22">
        <v>0</v>
      </c>
      <c r="AJ596" s="22">
        <v>0</v>
      </c>
      <c r="AK596" s="22">
        <v>0</v>
      </c>
      <c r="AL596" s="22">
        <v>0</v>
      </c>
      <c r="AM596" s="22">
        <v>0</v>
      </c>
      <c r="AN596" s="22">
        <v>0</v>
      </c>
      <c r="AO596" s="22" t="s">
        <v>588</v>
      </c>
      <c r="AP596" s="22">
        <v>0</v>
      </c>
    </row>
    <row r="597" spans="1:42" hidden="1" outlineLevel="1" x14ac:dyDescent="0.2">
      <c r="A597" s="15"/>
      <c r="B597" s="84"/>
      <c r="C597" s="35" t="s">
        <v>506</v>
      </c>
      <c r="D597" s="35" t="s">
        <v>507</v>
      </c>
      <c r="E597" s="35" t="s">
        <v>284</v>
      </c>
      <c r="F597" s="35" t="s">
        <v>508</v>
      </c>
      <c r="G597" s="77">
        <v>186</v>
      </c>
      <c r="H597" s="22">
        <v>43.177</v>
      </c>
      <c r="I597" s="22">
        <v>0</v>
      </c>
      <c r="J597" s="22">
        <v>0</v>
      </c>
      <c r="K597" s="22">
        <v>0</v>
      </c>
      <c r="L597" s="22">
        <v>0</v>
      </c>
      <c r="M597" s="22">
        <v>0</v>
      </c>
      <c r="N597" s="22">
        <v>0</v>
      </c>
      <c r="O597" s="22">
        <v>0</v>
      </c>
      <c r="P597" s="22">
        <v>0</v>
      </c>
      <c r="Q597" s="22">
        <v>0</v>
      </c>
      <c r="R597" s="22">
        <v>0</v>
      </c>
      <c r="S597" s="22">
        <v>0</v>
      </c>
      <c r="T597" s="22">
        <v>0</v>
      </c>
      <c r="U597" s="22">
        <v>0</v>
      </c>
      <c r="V597" s="22">
        <v>0</v>
      </c>
      <c r="W597" s="22">
        <v>0</v>
      </c>
      <c r="X597" s="22">
        <v>0</v>
      </c>
      <c r="Y597" s="22">
        <v>0</v>
      </c>
      <c r="Z597" s="22">
        <v>0</v>
      </c>
      <c r="AA597" s="22">
        <v>0</v>
      </c>
      <c r="AB597" s="22">
        <v>0</v>
      </c>
      <c r="AC597" s="22">
        <v>0</v>
      </c>
      <c r="AD597" s="22">
        <v>0</v>
      </c>
      <c r="AE597" s="22">
        <v>0</v>
      </c>
      <c r="AF597" s="22">
        <v>0</v>
      </c>
      <c r="AG597" s="22">
        <v>0</v>
      </c>
      <c r="AH597" s="22">
        <v>0</v>
      </c>
      <c r="AI597" s="22">
        <v>0</v>
      </c>
      <c r="AJ597" s="22">
        <v>0</v>
      </c>
      <c r="AK597" s="22">
        <v>0</v>
      </c>
      <c r="AL597" s="22">
        <v>0</v>
      </c>
      <c r="AM597" s="22">
        <v>0</v>
      </c>
      <c r="AN597" s="22">
        <v>0</v>
      </c>
      <c r="AO597" s="22" t="s">
        <v>588</v>
      </c>
      <c r="AP597" s="22">
        <v>0</v>
      </c>
    </row>
    <row r="598" spans="1:42" hidden="1" outlineLevel="1" x14ac:dyDescent="0.2">
      <c r="A598" s="15"/>
      <c r="B598" s="84"/>
      <c r="C598" s="35" t="s">
        <v>509</v>
      </c>
      <c r="D598" s="35" t="s">
        <v>510</v>
      </c>
      <c r="E598" s="35" t="s">
        <v>284</v>
      </c>
      <c r="F598" s="35" t="s">
        <v>511</v>
      </c>
      <c r="G598" s="77">
        <v>187</v>
      </c>
      <c r="H598" s="22">
        <v>237.47399999999999</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0</v>
      </c>
      <c r="Z598" s="22">
        <v>0</v>
      </c>
      <c r="AA598" s="22">
        <v>0</v>
      </c>
      <c r="AB598" s="22">
        <v>0</v>
      </c>
      <c r="AC598" s="22">
        <v>0</v>
      </c>
      <c r="AD598" s="22">
        <v>0</v>
      </c>
      <c r="AE598" s="22">
        <v>0</v>
      </c>
      <c r="AF598" s="22">
        <v>0</v>
      </c>
      <c r="AG598" s="22">
        <v>0</v>
      </c>
      <c r="AH598" s="22">
        <v>0</v>
      </c>
      <c r="AI598" s="22">
        <v>0</v>
      </c>
      <c r="AJ598" s="22">
        <v>0</v>
      </c>
      <c r="AK598" s="22">
        <v>0</v>
      </c>
      <c r="AL598" s="22">
        <v>0</v>
      </c>
      <c r="AM598" s="22">
        <v>0</v>
      </c>
      <c r="AN598" s="22">
        <v>0</v>
      </c>
      <c r="AO598" s="22" t="s">
        <v>588</v>
      </c>
      <c r="AP598" s="22">
        <v>0</v>
      </c>
    </row>
    <row r="599" spans="1:42" hidden="1" outlineLevel="1" x14ac:dyDescent="0.2">
      <c r="A599" s="15"/>
      <c r="B599" s="84"/>
      <c r="C599" s="35" t="s">
        <v>512</v>
      </c>
      <c r="D599" s="35" t="s">
        <v>513</v>
      </c>
      <c r="E599" s="35" t="s">
        <v>284</v>
      </c>
      <c r="F599" s="35" t="s">
        <v>514</v>
      </c>
      <c r="G599" s="77">
        <v>188</v>
      </c>
      <c r="H599" s="22">
        <v>43.177</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0</v>
      </c>
      <c r="Z599" s="22">
        <v>0</v>
      </c>
      <c r="AA599" s="22">
        <v>0</v>
      </c>
      <c r="AB599" s="22">
        <v>0</v>
      </c>
      <c r="AC599" s="22">
        <v>0</v>
      </c>
      <c r="AD599" s="22">
        <v>0</v>
      </c>
      <c r="AE599" s="22">
        <v>0</v>
      </c>
      <c r="AF599" s="22">
        <v>0</v>
      </c>
      <c r="AG599" s="22">
        <v>0</v>
      </c>
      <c r="AH599" s="22">
        <v>0</v>
      </c>
      <c r="AI599" s="22">
        <v>0</v>
      </c>
      <c r="AJ599" s="22">
        <v>0</v>
      </c>
      <c r="AK599" s="22">
        <v>0</v>
      </c>
      <c r="AL599" s="22">
        <v>0</v>
      </c>
      <c r="AM599" s="22">
        <v>0</v>
      </c>
      <c r="AN599" s="22">
        <v>0</v>
      </c>
      <c r="AO599" s="22" t="s">
        <v>588</v>
      </c>
      <c r="AP599" s="22">
        <v>0</v>
      </c>
    </row>
    <row r="600" spans="1:42" hidden="1" outlineLevel="1" x14ac:dyDescent="0.2">
      <c r="A600" s="15"/>
      <c r="B600" s="84"/>
      <c r="C600" s="35">
        <v>0</v>
      </c>
      <c r="D600" s="35">
        <v>0</v>
      </c>
      <c r="E600" s="35">
        <v>0</v>
      </c>
      <c r="F600" s="35">
        <v>0</v>
      </c>
      <c r="G600" s="77">
        <v>189</v>
      </c>
      <c r="H600" s="22">
        <v>0</v>
      </c>
      <c r="I600" s="22">
        <v>0</v>
      </c>
      <c r="J600" s="22">
        <v>0</v>
      </c>
      <c r="K600" s="22">
        <v>0</v>
      </c>
      <c r="L600" s="22">
        <v>0</v>
      </c>
      <c r="M600" s="22">
        <v>0</v>
      </c>
      <c r="N600" s="22">
        <v>0</v>
      </c>
      <c r="O600" s="22">
        <v>0</v>
      </c>
      <c r="P600" s="22">
        <v>0</v>
      </c>
      <c r="Q600" s="22">
        <v>0</v>
      </c>
      <c r="R600" s="22">
        <v>0</v>
      </c>
      <c r="S600" s="22">
        <v>0</v>
      </c>
      <c r="T600" s="22">
        <v>0</v>
      </c>
      <c r="U600" s="22">
        <v>0</v>
      </c>
      <c r="V600" s="22">
        <v>0</v>
      </c>
      <c r="W600" s="22">
        <v>0</v>
      </c>
      <c r="X600" s="22">
        <v>0</v>
      </c>
      <c r="Y600" s="22">
        <v>0</v>
      </c>
      <c r="Z600" s="22">
        <v>0</v>
      </c>
      <c r="AA600" s="22">
        <v>0</v>
      </c>
      <c r="AB600" s="22">
        <v>0</v>
      </c>
      <c r="AC600" s="22">
        <v>0</v>
      </c>
      <c r="AD600" s="22">
        <v>0</v>
      </c>
      <c r="AE600" s="22">
        <v>0</v>
      </c>
      <c r="AF600" s="22">
        <v>0</v>
      </c>
      <c r="AG600" s="22">
        <v>0</v>
      </c>
      <c r="AH600" s="22">
        <v>0</v>
      </c>
      <c r="AI600" s="22">
        <v>0</v>
      </c>
      <c r="AJ600" s="22">
        <v>0</v>
      </c>
      <c r="AK600" s="22">
        <v>0</v>
      </c>
      <c r="AL600" s="22">
        <v>0</v>
      </c>
      <c r="AM600" s="22">
        <v>0</v>
      </c>
      <c r="AN600" s="22">
        <v>0</v>
      </c>
      <c r="AO600" s="22" t="s">
        <v>588</v>
      </c>
      <c r="AP600" s="22">
        <v>0</v>
      </c>
    </row>
    <row r="601" spans="1:42" hidden="1" outlineLevel="1" x14ac:dyDescent="0.2">
      <c r="A601" s="15"/>
      <c r="B601" s="84"/>
      <c r="C601" s="35" t="s">
        <v>515</v>
      </c>
      <c r="D601" s="35" t="s">
        <v>516</v>
      </c>
      <c r="E601" s="35" t="s">
        <v>517</v>
      </c>
      <c r="F601" s="35" t="s">
        <v>518</v>
      </c>
      <c r="G601" s="77">
        <v>190</v>
      </c>
      <c r="H601" s="22">
        <v>155.18</v>
      </c>
      <c r="I601" s="22">
        <v>7.4630000000000001</v>
      </c>
      <c r="J601" s="22">
        <v>1.549E-2</v>
      </c>
      <c r="K601" s="22">
        <v>0</v>
      </c>
      <c r="L601" s="22">
        <v>0</v>
      </c>
      <c r="M601" s="22">
        <v>0</v>
      </c>
      <c r="N601" s="22">
        <v>0</v>
      </c>
      <c r="O601" s="22">
        <v>0</v>
      </c>
      <c r="P601" s="22">
        <v>0</v>
      </c>
      <c r="Q601" s="22">
        <v>0</v>
      </c>
      <c r="R601" s="22">
        <v>0</v>
      </c>
      <c r="S601" s="22">
        <v>4.3719999999999999</v>
      </c>
      <c r="T601" s="22">
        <v>0</v>
      </c>
      <c r="U601" s="22">
        <v>0</v>
      </c>
      <c r="V601" s="22">
        <v>0</v>
      </c>
      <c r="W601" s="22">
        <v>0</v>
      </c>
      <c r="X601" s="22">
        <v>0</v>
      </c>
      <c r="Y601" s="22">
        <v>0</v>
      </c>
      <c r="Z601" s="22">
        <v>0</v>
      </c>
      <c r="AA601" s="22">
        <v>0</v>
      </c>
      <c r="AB601" s="22">
        <v>1.8819999999999999</v>
      </c>
      <c r="AC601" s="22">
        <v>0</v>
      </c>
      <c r="AD601" s="22">
        <v>0</v>
      </c>
      <c r="AE601" s="22">
        <v>0</v>
      </c>
      <c r="AF601" s="22">
        <v>0</v>
      </c>
      <c r="AG601" s="22">
        <v>0</v>
      </c>
      <c r="AH601" s="22">
        <v>0</v>
      </c>
      <c r="AI601" s="22">
        <v>0</v>
      </c>
      <c r="AJ601" s="22">
        <v>0</v>
      </c>
      <c r="AK601" s="22">
        <v>0</v>
      </c>
      <c r="AL601" s="22">
        <v>0</v>
      </c>
      <c r="AM601" s="22">
        <v>0</v>
      </c>
      <c r="AN601" s="22">
        <v>0</v>
      </c>
      <c r="AO601" s="22" t="s">
        <v>588</v>
      </c>
      <c r="AP601" s="22">
        <v>0</v>
      </c>
    </row>
    <row r="602" spans="1:42" hidden="1" outlineLevel="1" x14ac:dyDescent="0.2">
      <c r="A602" s="15"/>
      <c r="B602" s="84"/>
      <c r="C602" s="35" t="s">
        <v>519</v>
      </c>
      <c r="D602" s="35" t="s">
        <v>520</v>
      </c>
      <c r="E602" s="35" t="s">
        <v>517</v>
      </c>
      <c r="F602" s="35" t="s">
        <v>521</v>
      </c>
      <c r="G602" s="77">
        <v>191</v>
      </c>
      <c r="H602" s="22">
        <v>61.104999999999997</v>
      </c>
      <c r="I602" s="22">
        <v>7.4630000000000001</v>
      </c>
      <c r="J602" s="22">
        <v>1.549E-2</v>
      </c>
      <c r="K602" s="22">
        <v>0</v>
      </c>
      <c r="L602" s="22">
        <v>0</v>
      </c>
      <c r="M602" s="22">
        <v>0</v>
      </c>
      <c r="N602" s="22">
        <v>0</v>
      </c>
      <c r="O602" s="22">
        <v>0</v>
      </c>
      <c r="P602" s="22">
        <v>0</v>
      </c>
      <c r="Q602" s="22">
        <v>0</v>
      </c>
      <c r="R602" s="22">
        <v>0</v>
      </c>
      <c r="S602" s="22">
        <v>4.5209999999999999</v>
      </c>
      <c r="T602" s="22">
        <v>0</v>
      </c>
      <c r="U602" s="22">
        <v>0</v>
      </c>
      <c r="V602" s="22">
        <v>0</v>
      </c>
      <c r="W602" s="22">
        <v>0</v>
      </c>
      <c r="X602" s="22">
        <v>0</v>
      </c>
      <c r="Y602" s="22">
        <v>0</v>
      </c>
      <c r="Z602" s="22">
        <v>0</v>
      </c>
      <c r="AA602" s="22">
        <v>0</v>
      </c>
      <c r="AB602" s="22">
        <v>2.8610000000000002</v>
      </c>
      <c r="AC602" s="22">
        <v>0</v>
      </c>
      <c r="AD602" s="22">
        <v>0</v>
      </c>
      <c r="AE602" s="22">
        <v>0</v>
      </c>
      <c r="AF602" s="22">
        <v>0</v>
      </c>
      <c r="AG602" s="22">
        <v>0</v>
      </c>
      <c r="AH602" s="22">
        <v>0</v>
      </c>
      <c r="AI602" s="22">
        <v>0</v>
      </c>
      <c r="AJ602" s="22">
        <v>0</v>
      </c>
      <c r="AK602" s="22">
        <v>0</v>
      </c>
      <c r="AL602" s="22">
        <v>0</v>
      </c>
      <c r="AM602" s="22">
        <v>0</v>
      </c>
      <c r="AN602" s="22">
        <v>0</v>
      </c>
      <c r="AO602" s="22" t="s">
        <v>588</v>
      </c>
      <c r="AP602" s="22">
        <v>0</v>
      </c>
    </row>
    <row r="603" spans="1:42" hidden="1" outlineLevel="1" x14ac:dyDescent="0.2">
      <c r="A603" s="15"/>
      <c r="B603" s="84"/>
      <c r="C603" s="35" t="s">
        <v>522</v>
      </c>
      <c r="D603" s="35" t="s">
        <v>523</v>
      </c>
      <c r="E603" s="35" t="s">
        <v>517</v>
      </c>
      <c r="F603" s="35" t="s">
        <v>524</v>
      </c>
      <c r="G603" s="77">
        <v>192</v>
      </c>
      <c r="H603" s="22">
        <v>35.011000000000003</v>
      </c>
      <c r="I603" s="22">
        <v>7.4630000000000001</v>
      </c>
      <c r="J603" s="22">
        <v>1.549E-2</v>
      </c>
      <c r="K603" s="22">
        <v>0</v>
      </c>
      <c r="L603" s="22">
        <v>0</v>
      </c>
      <c r="M603" s="22">
        <v>0</v>
      </c>
      <c r="N603" s="22">
        <v>0</v>
      </c>
      <c r="O603" s="22">
        <v>0</v>
      </c>
      <c r="P603" s="22">
        <v>0</v>
      </c>
      <c r="Q603" s="22">
        <v>0</v>
      </c>
      <c r="R603" s="22">
        <v>0</v>
      </c>
      <c r="S603" s="22">
        <v>5.556</v>
      </c>
      <c r="T603" s="22">
        <v>0</v>
      </c>
      <c r="U603" s="22">
        <v>0</v>
      </c>
      <c r="V603" s="22">
        <v>0</v>
      </c>
      <c r="W603" s="22">
        <v>0</v>
      </c>
      <c r="X603" s="22">
        <v>0</v>
      </c>
      <c r="Y603" s="22">
        <v>0</v>
      </c>
      <c r="Z603" s="22">
        <v>0</v>
      </c>
      <c r="AA603" s="22">
        <v>0</v>
      </c>
      <c r="AB603" s="22">
        <v>2.7509999999999999</v>
      </c>
      <c r="AC603" s="22">
        <v>0</v>
      </c>
      <c r="AD603" s="22">
        <v>0</v>
      </c>
      <c r="AE603" s="22">
        <v>0</v>
      </c>
      <c r="AF603" s="22">
        <v>0</v>
      </c>
      <c r="AG603" s="22">
        <v>0</v>
      </c>
      <c r="AH603" s="22">
        <v>0</v>
      </c>
      <c r="AI603" s="22">
        <v>0</v>
      </c>
      <c r="AJ603" s="22">
        <v>0</v>
      </c>
      <c r="AK603" s="22">
        <v>0</v>
      </c>
      <c r="AL603" s="22">
        <v>0</v>
      </c>
      <c r="AM603" s="22">
        <v>0</v>
      </c>
      <c r="AN603" s="22">
        <v>0</v>
      </c>
      <c r="AO603" s="22" t="s">
        <v>588</v>
      </c>
      <c r="AP603" s="22">
        <v>0</v>
      </c>
    </row>
    <row r="604" spans="1:42" hidden="1" outlineLevel="1" x14ac:dyDescent="0.2">
      <c r="A604" s="15"/>
      <c r="B604" s="84"/>
      <c r="C604" s="35" t="s">
        <v>525</v>
      </c>
      <c r="D604" s="35" t="s">
        <v>526</v>
      </c>
      <c r="E604" s="35" t="s">
        <v>517</v>
      </c>
      <c r="F604" s="35" t="s">
        <v>527</v>
      </c>
      <c r="G604" s="77">
        <v>193</v>
      </c>
      <c r="H604" s="22">
        <v>25.645</v>
      </c>
      <c r="I604" s="22">
        <v>7.4630000000000001</v>
      </c>
      <c r="J604" s="22">
        <v>1.549E-2</v>
      </c>
      <c r="K604" s="22">
        <v>0</v>
      </c>
      <c r="L604" s="22">
        <v>0</v>
      </c>
      <c r="M604" s="22">
        <v>0</v>
      </c>
      <c r="N604" s="22">
        <v>0</v>
      </c>
      <c r="O604" s="22">
        <v>0</v>
      </c>
      <c r="P604" s="22">
        <v>0</v>
      </c>
      <c r="Q604" s="22">
        <v>0</v>
      </c>
      <c r="R604" s="22">
        <v>0</v>
      </c>
      <c r="S604" s="22">
        <v>11.092000000000001</v>
      </c>
      <c r="T604" s="22">
        <v>0</v>
      </c>
      <c r="U604" s="22">
        <v>0</v>
      </c>
      <c r="V604" s="22">
        <v>0</v>
      </c>
      <c r="W604" s="22">
        <v>0</v>
      </c>
      <c r="X604" s="22">
        <v>0</v>
      </c>
      <c r="Y604" s="22">
        <v>0</v>
      </c>
      <c r="Z604" s="22">
        <v>0</v>
      </c>
      <c r="AA604" s="22">
        <v>0</v>
      </c>
      <c r="AB604" s="22">
        <v>7.1180000000000003</v>
      </c>
      <c r="AC604" s="22">
        <v>0</v>
      </c>
      <c r="AD604" s="22">
        <v>0</v>
      </c>
      <c r="AE604" s="22">
        <v>0</v>
      </c>
      <c r="AF604" s="22">
        <v>0</v>
      </c>
      <c r="AG604" s="22">
        <v>0</v>
      </c>
      <c r="AH604" s="22">
        <v>0</v>
      </c>
      <c r="AI604" s="22">
        <v>0</v>
      </c>
      <c r="AJ604" s="22">
        <v>0</v>
      </c>
      <c r="AK604" s="22">
        <v>0</v>
      </c>
      <c r="AL604" s="22">
        <v>0</v>
      </c>
      <c r="AM604" s="22">
        <v>0</v>
      </c>
      <c r="AN604" s="22">
        <v>0</v>
      </c>
      <c r="AO604" s="22" t="s">
        <v>588</v>
      </c>
      <c r="AP604" s="22">
        <v>0</v>
      </c>
    </row>
    <row r="605" spans="1:42" hidden="1" outlineLevel="1" x14ac:dyDescent="0.2">
      <c r="A605" s="15"/>
      <c r="B605" s="84"/>
      <c r="C605" s="35" t="s">
        <v>528</v>
      </c>
      <c r="D605" s="35" t="s">
        <v>529</v>
      </c>
      <c r="E605" s="35" t="s">
        <v>517</v>
      </c>
      <c r="F605" s="35" t="s">
        <v>530</v>
      </c>
      <c r="G605" s="77">
        <v>194</v>
      </c>
      <c r="H605" s="22">
        <v>155.18</v>
      </c>
      <c r="I605" s="22">
        <v>7.4630000000000001</v>
      </c>
      <c r="J605" s="22">
        <v>4.5560000000000003E-2</v>
      </c>
      <c r="K605" s="22">
        <v>0</v>
      </c>
      <c r="L605" s="22">
        <v>0</v>
      </c>
      <c r="M605" s="22">
        <v>0</v>
      </c>
      <c r="N605" s="22">
        <v>0</v>
      </c>
      <c r="O605" s="22">
        <v>0</v>
      </c>
      <c r="P605" s="22">
        <v>0</v>
      </c>
      <c r="Q605" s="22">
        <v>0</v>
      </c>
      <c r="R605" s="22">
        <v>0</v>
      </c>
      <c r="S605" s="22">
        <v>5.9489999999999998</v>
      </c>
      <c r="T605" s="22">
        <v>0</v>
      </c>
      <c r="U605" s="22">
        <v>0</v>
      </c>
      <c r="V605" s="22">
        <v>0</v>
      </c>
      <c r="W605" s="22">
        <v>0</v>
      </c>
      <c r="X605" s="22">
        <v>0</v>
      </c>
      <c r="Y605" s="22">
        <v>0</v>
      </c>
      <c r="Z605" s="22">
        <v>0</v>
      </c>
      <c r="AA605" s="22">
        <v>0</v>
      </c>
      <c r="AB605" s="22">
        <v>3.8450000000000002</v>
      </c>
      <c r="AC605" s="22">
        <v>0</v>
      </c>
      <c r="AD605" s="22">
        <v>0</v>
      </c>
      <c r="AE605" s="22">
        <v>0</v>
      </c>
      <c r="AF605" s="22">
        <v>0</v>
      </c>
      <c r="AG605" s="22">
        <v>0</v>
      </c>
      <c r="AH605" s="22">
        <v>0</v>
      </c>
      <c r="AI605" s="22">
        <v>0</v>
      </c>
      <c r="AJ605" s="22">
        <v>0</v>
      </c>
      <c r="AK605" s="22">
        <v>0</v>
      </c>
      <c r="AL605" s="22">
        <v>0</v>
      </c>
      <c r="AM605" s="22">
        <v>0</v>
      </c>
      <c r="AN605" s="22">
        <v>0</v>
      </c>
      <c r="AO605" s="22" t="s">
        <v>588</v>
      </c>
      <c r="AP605" s="22">
        <v>0</v>
      </c>
    </row>
    <row r="606" spans="1:42" hidden="1" outlineLevel="1" x14ac:dyDescent="0.2">
      <c r="A606" s="15"/>
      <c r="B606" s="84"/>
      <c r="C606" s="35" t="s">
        <v>531</v>
      </c>
      <c r="D606" s="35" t="s">
        <v>532</v>
      </c>
      <c r="E606" s="35" t="s">
        <v>517</v>
      </c>
      <c r="F606" s="35" t="s">
        <v>533</v>
      </c>
      <c r="G606" s="77">
        <v>195</v>
      </c>
      <c r="H606" s="22">
        <v>73.325999999999993</v>
      </c>
      <c r="I606" s="22">
        <v>7.4630000000000001</v>
      </c>
      <c r="J606" s="22">
        <v>4.5560000000000003E-2</v>
      </c>
      <c r="K606" s="22">
        <v>0</v>
      </c>
      <c r="L606" s="22">
        <v>0</v>
      </c>
      <c r="M606" s="22">
        <v>0</v>
      </c>
      <c r="N606" s="22">
        <v>0</v>
      </c>
      <c r="O606" s="22">
        <v>0</v>
      </c>
      <c r="P606" s="22">
        <v>0</v>
      </c>
      <c r="Q606" s="22">
        <v>0</v>
      </c>
      <c r="R606" s="22">
        <v>0</v>
      </c>
      <c r="S606" s="22">
        <v>5.9489999999999998</v>
      </c>
      <c r="T606" s="22">
        <v>0</v>
      </c>
      <c r="U606" s="22">
        <v>0</v>
      </c>
      <c r="V606" s="22">
        <v>0</v>
      </c>
      <c r="W606" s="22">
        <v>0</v>
      </c>
      <c r="X606" s="22">
        <v>0</v>
      </c>
      <c r="Y606" s="22">
        <v>0</v>
      </c>
      <c r="Z606" s="22">
        <v>0</v>
      </c>
      <c r="AA606" s="22">
        <v>0</v>
      </c>
      <c r="AB606" s="22">
        <v>12.891999999999999</v>
      </c>
      <c r="AC606" s="22">
        <v>0</v>
      </c>
      <c r="AD606" s="22">
        <v>0</v>
      </c>
      <c r="AE606" s="22">
        <v>0</v>
      </c>
      <c r="AF606" s="22">
        <v>0</v>
      </c>
      <c r="AG606" s="22">
        <v>0</v>
      </c>
      <c r="AH606" s="22">
        <v>0</v>
      </c>
      <c r="AI606" s="22">
        <v>0</v>
      </c>
      <c r="AJ606" s="22">
        <v>0</v>
      </c>
      <c r="AK606" s="22">
        <v>0</v>
      </c>
      <c r="AL606" s="22">
        <v>0</v>
      </c>
      <c r="AM606" s="22">
        <v>0</v>
      </c>
      <c r="AN606" s="22">
        <v>0</v>
      </c>
      <c r="AO606" s="22" t="s">
        <v>588</v>
      </c>
      <c r="AP606" s="22">
        <v>0</v>
      </c>
    </row>
    <row r="607" spans="1:42" hidden="1" outlineLevel="1" x14ac:dyDescent="0.2">
      <c r="A607" s="15"/>
      <c r="B607" s="84"/>
      <c r="C607" s="35" t="s">
        <v>534</v>
      </c>
      <c r="D607" s="35" t="s">
        <v>535</v>
      </c>
      <c r="E607" s="35" t="s">
        <v>517</v>
      </c>
      <c r="F607" s="35" t="s">
        <v>536</v>
      </c>
      <c r="G607" s="77">
        <v>196</v>
      </c>
      <c r="H607" s="22">
        <v>42.012999999999998</v>
      </c>
      <c r="I607" s="22">
        <v>7.4630000000000001</v>
      </c>
      <c r="J607" s="22">
        <v>4.5560000000000003E-2</v>
      </c>
      <c r="K607" s="22">
        <v>0</v>
      </c>
      <c r="L607" s="22">
        <v>0</v>
      </c>
      <c r="M607" s="22">
        <v>0</v>
      </c>
      <c r="N607" s="22">
        <v>0</v>
      </c>
      <c r="O607" s="22">
        <v>0</v>
      </c>
      <c r="P607" s="22">
        <v>0</v>
      </c>
      <c r="Q607" s="22">
        <v>0</v>
      </c>
      <c r="R607" s="22">
        <v>0</v>
      </c>
      <c r="S607" s="22">
        <v>13.135999999999999</v>
      </c>
      <c r="T607" s="22">
        <v>0</v>
      </c>
      <c r="U607" s="22">
        <v>0</v>
      </c>
      <c r="V607" s="22">
        <v>0</v>
      </c>
      <c r="W607" s="22">
        <v>0</v>
      </c>
      <c r="X607" s="22">
        <v>0</v>
      </c>
      <c r="Y607" s="22">
        <v>0</v>
      </c>
      <c r="Z607" s="22">
        <v>0</v>
      </c>
      <c r="AA607" s="22">
        <v>0</v>
      </c>
      <c r="AB607" s="22">
        <v>7.7279999999999998</v>
      </c>
      <c r="AC607" s="22">
        <v>0</v>
      </c>
      <c r="AD607" s="22">
        <v>0</v>
      </c>
      <c r="AE607" s="22">
        <v>0</v>
      </c>
      <c r="AF607" s="22">
        <v>0</v>
      </c>
      <c r="AG607" s="22">
        <v>0</v>
      </c>
      <c r="AH607" s="22">
        <v>0</v>
      </c>
      <c r="AI607" s="22">
        <v>0</v>
      </c>
      <c r="AJ607" s="22">
        <v>0</v>
      </c>
      <c r="AK607" s="22">
        <v>0</v>
      </c>
      <c r="AL607" s="22">
        <v>0</v>
      </c>
      <c r="AM607" s="22">
        <v>0</v>
      </c>
      <c r="AN607" s="22">
        <v>0</v>
      </c>
      <c r="AO607" s="22" t="s">
        <v>588</v>
      </c>
      <c r="AP607" s="22">
        <v>0</v>
      </c>
    </row>
    <row r="608" spans="1:42" hidden="1" outlineLevel="1" x14ac:dyDescent="0.2">
      <c r="A608" s="15"/>
      <c r="B608" s="84"/>
      <c r="C608" s="35" t="s">
        <v>537</v>
      </c>
      <c r="D608" s="35" t="s">
        <v>538</v>
      </c>
      <c r="E608" s="35" t="s">
        <v>517</v>
      </c>
      <c r="F608" s="35" t="s">
        <v>539</v>
      </c>
      <c r="G608" s="77">
        <v>197</v>
      </c>
      <c r="H608" s="22">
        <v>30.774000000000001</v>
      </c>
      <c r="I608" s="22">
        <v>7.4630000000000001</v>
      </c>
      <c r="J608" s="22">
        <v>4.5560000000000003E-2</v>
      </c>
      <c r="K608" s="22">
        <v>0</v>
      </c>
      <c r="L608" s="22">
        <v>0</v>
      </c>
      <c r="M608" s="22">
        <v>0</v>
      </c>
      <c r="N608" s="22">
        <v>0</v>
      </c>
      <c r="O608" s="22">
        <v>0</v>
      </c>
      <c r="P608" s="22">
        <v>0</v>
      </c>
      <c r="Q608" s="22">
        <v>0</v>
      </c>
      <c r="R608" s="22">
        <v>0</v>
      </c>
      <c r="S608" s="22">
        <v>19.459</v>
      </c>
      <c r="T608" s="22">
        <v>0</v>
      </c>
      <c r="U608" s="22">
        <v>0</v>
      </c>
      <c r="V608" s="22">
        <v>0</v>
      </c>
      <c r="W608" s="22">
        <v>0</v>
      </c>
      <c r="X608" s="22">
        <v>0</v>
      </c>
      <c r="Y608" s="22">
        <v>0</v>
      </c>
      <c r="Z608" s="22">
        <v>0</v>
      </c>
      <c r="AA608" s="22">
        <v>0</v>
      </c>
      <c r="AB608" s="22">
        <v>25.632000000000001</v>
      </c>
      <c r="AC608" s="22">
        <v>0</v>
      </c>
      <c r="AD608" s="22">
        <v>0</v>
      </c>
      <c r="AE608" s="22">
        <v>0</v>
      </c>
      <c r="AF608" s="22">
        <v>0</v>
      </c>
      <c r="AG608" s="22">
        <v>0</v>
      </c>
      <c r="AH608" s="22">
        <v>0</v>
      </c>
      <c r="AI608" s="22">
        <v>0</v>
      </c>
      <c r="AJ608" s="22">
        <v>0</v>
      </c>
      <c r="AK608" s="22">
        <v>0</v>
      </c>
      <c r="AL608" s="22">
        <v>0</v>
      </c>
      <c r="AM608" s="22">
        <v>0</v>
      </c>
      <c r="AN608" s="22">
        <v>0</v>
      </c>
      <c r="AO608" s="22" t="s">
        <v>588</v>
      </c>
      <c r="AP608" s="22">
        <v>0</v>
      </c>
    </row>
    <row r="609" spans="1:43" hidden="1" outlineLevel="1" x14ac:dyDescent="0.2">
      <c r="A609" s="15"/>
      <c r="B609" s="84"/>
      <c r="C609" s="35" t="s">
        <v>540</v>
      </c>
      <c r="D609" s="35" t="s">
        <v>541</v>
      </c>
      <c r="E609" s="35" t="s">
        <v>517</v>
      </c>
      <c r="F609" s="35" t="s">
        <v>542</v>
      </c>
      <c r="G609" s="77">
        <v>198</v>
      </c>
      <c r="H609" s="22">
        <v>465.54</v>
      </c>
      <c r="I609" s="22">
        <v>7.4630000000000001</v>
      </c>
      <c r="J609" s="22">
        <v>0</v>
      </c>
      <c r="K609" s="22">
        <v>0</v>
      </c>
      <c r="L609" s="22">
        <v>0</v>
      </c>
      <c r="M609" s="22">
        <v>0</v>
      </c>
      <c r="N609" s="22">
        <v>0</v>
      </c>
      <c r="O609" s="22">
        <v>0</v>
      </c>
      <c r="P609" s="22">
        <v>0</v>
      </c>
      <c r="Q609" s="22">
        <v>0</v>
      </c>
      <c r="R609" s="22">
        <v>0</v>
      </c>
      <c r="S609" s="22">
        <v>0</v>
      </c>
      <c r="T609" s="22">
        <v>5.9489999999999998</v>
      </c>
      <c r="U609" s="22">
        <v>3.5089999999999999</v>
      </c>
      <c r="V609" s="22">
        <v>0</v>
      </c>
      <c r="W609" s="22">
        <v>0</v>
      </c>
      <c r="X609" s="22">
        <v>0</v>
      </c>
      <c r="Y609" s="22">
        <v>0</v>
      </c>
      <c r="Z609" s="22">
        <v>0</v>
      </c>
      <c r="AA609" s="22">
        <v>0</v>
      </c>
      <c r="AB609" s="22">
        <v>0</v>
      </c>
      <c r="AC609" s="22">
        <v>0</v>
      </c>
      <c r="AD609" s="22">
        <v>0</v>
      </c>
      <c r="AE609" s="22">
        <v>0</v>
      </c>
      <c r="AF609" s="22">
        <v>0</v>
      </c>
      <c r="AG609" s="22">
        <v>0</v>
      </c>
      <c r="AH609" s="22">
        <v>0</v>
      </c>
      <c r="AI609" s="22">
        <v>0</v>
      </c>
      <c r="AJ609" s="22">
        <v>0</v>
      </c>
      <c r="AK609" s="22">
        <v>0</v>
      </c>
      <c r="AL609" s="22">
        <v>0</v>
      </c>
      <c r="AM609" s="22">
        <v>0</v>
      </c>
      <c r="AN609" s="22">
        <v>0</v>
      </c>
      <c r="AO609" s="22" t="s">
        <v>588</v>
      </c>
      <c r="AP609" s="22">
        <v>0</v>
      </c>
    </row>
    <row r="610" spans="1:43" hidden="1" outlineLevel="1" x14ac:dyDescent="0.2">
      <c r="A610" s="15"/>
      <c r="B610" s="84"/>
      <c r="C610" s="35" t="s">
        <v>543</v>
      </c>
      <c r="D610" s="35" t="s">
        <v>544</v>
      </c>
      <c r="E610" s="35" t="s">
        <v>517</v>
      </c>
      <c r="F610" s="35" t="s">
        <v>545</v>
      </c>
      <c r="G610" s="77">
        <v>199</v>
      </c>
      <c r="H610" s="22">
        <v>183.31299999999999</v>
      </c>
      <c r="I610" s="22">
        <v>7.4630000000000001</v>
      </c>
      <c r="J610" s="22">
        <v>0</v>
      </c>
      <c r="K610" s="22">
        <v>0</v>
      </c>
      <c r="L610" s="22">
        <v>0</v>
      </c>
      <c r="M610" s="22">
        <v>0</v>
      </c>
      <c r="N610" s="22">
        <v>0</v>
      </c>
      <c r="O610" s="22">
        <v>0</v>
      </c>
      <c r="P610" s="22">
        <v>0</v>
      </c>
      <c r="Q610" s="22">
        <v>0</v>
      </c>
      <c r="R610" s="22">
        <v>0</v>
      </c>
      <c r="S610" s="22">
        <v>0</v>
      </c>
      <c r="T610" s="22">
        <v>5.9489999999999998</v>
      </c>
      <c r="U610" s="22">
        <v>3.5089999999999999</v>
      </c>
      <c r="V610" s="22">
        <v>0</v>
      </c>
      <c r="W610" s="22">
        <v>0</v>
      </c>
      <c r="X610" s="22">
        <v>0</v>
      </c>
      <c r="Y610" s="22">
        <v>0</v>
      </c>
      <c r="Z610" s="22">
        <v>0</v>
      </c>
      <c r="AA610" s="22">
        <v>0</v>
      </c>
      <c r="AB610" s="22">
        <v>0</v>
      </c>
      <c r="AC610" s="22">
        <v>0</v>
      </c>
      <c r="AD610" s="22">
        <v>0</v>
      </c>
      <c r="AE610" s="22">
        <v>0</v>
      </c>
      <c r="AF610" s="22">
        <v>0</v>
      </c>
      <c r="AG610" s="22">
        <v>0</v>
      </c>
      <c r="AH610" s="22">
        <v>0</v>
      </c>
      <c r="AI610" s="22">
        <v>0</v>
      </c>
      <c r="AJ610" s="22">
        <v>0</v>
      </c>
      <c r="AK610" s="22">
        <v>0</v>
      </c>
      <c r="AL610" s="22">
        <v>0</v>
      </c>
      <c r="AM610" s="22">
        <v>0</v>
      </c>
      <c r="AN610" s="22">
        <v>0</v>
      </c>
      <c r="AO610" s="22" t="s">
        <v>588</v>
      </c>
      <c r="AP610" s="22">
        <v>0</v>
      </c>
    </row>
    <row r="611" spans="1:43" hidden="1" outlineLevel="1" x14ac:dyDescent="0.2">
      <c r="A611" s="15"/>
      <c r="B611" s="84"/>
      <c r="C611" s="35" t="s">
        <v>546</v>
      </c>
      <c r="D611" s="35" t="s">
        <v>547</v>
      </c>
      <c r="E611" s="35" t="s">
        <v>517</v>
      </c>
      <c r="F611" s="35" t="s">
        <v>548</v>
      </c>
      <c r="G611" s="77">
        <v>200</v>
      </c>
      <c r="H611" s="22">
        <v>105.03400000000001</v>
      </c>
      <c r="I611" s="22">
        <v>7.4630000000000001</v>
      </c>
      <c r="J611" s="22">
        <v>0</v>
      </c>
      <c r="K611" s="22">
        <v>0</v>
      </c>
      <c r="L611" s="22">
        <v>0</v>
      </c>
      <c r="M611" s="22">
        <v>0</v>
      </c>
      <c r="N611" s="22">
        <v>0</v>
      </c>
      <c r="O611" s="22">
        <v>0</v>
      </c>
      <c r="P611" s="22">
        <v>0</v>
      </c>
      <c r="Q611" s="22">
        <v>0</v>
      </c>
      <c r="R611" s="22">
        <v>0</v>
      </c>
      <c r="S611" s="22">
        <v>0</v>
      </c>
      <c r="T611" s="22">
        <v>13.135999999999999</v>
      </c>
      <c r="U611" s="22">
        <v>7.75</v>
      </c>
      <c r="V611" s="22">
        <v>0</v>
      </c>
      <c r="W611" s="22">
        <v>0</v>
      </c>
      <c r="X611" s="22">
        <v>0</v>
      </c>
      <c r="Y611" s="22">
        <v>0</v>
      </c>
      <c r="Z611" s="22">
        <v>0</v>
      </c>
      <c r="AA611" s="22">
        <v>0</v>
      </c>
      <c r="AB611" s="22">
        <v>0</v>
      </c>
      <c r="AC611" s="22">
        <v>0</v>
      </c>
      <c r="AD611" s="22">
        <v>0</v>
      </c>
      <c r="AE611" s="22">
        <v>0</v>
      </c>
      <c r="AF611" s="22">
        <v>0</v>
      </c>
      <c r="AG611" s="22">
        <v>0</v>
      </c>
      <c r="AH611" s="22">
        <v>0</v>
      </c>
      <c r="AI611" s="22">
        <v>0</v>
      </c>
      <c r="AJ611" s="22">
        <v>0</v>
      </c>
      <c r="AK611" s="22">
        <v>0</v>
      </c>
      <c r="AL611" s="22">
        <v>0</v>
      </c>
      <c r="AM611" s="22">
        <v>0</v>
      </c>
      <c r="AN611" s="22">
        <v>0</v>
      </c>
      <c r="AO611" s="22" t="s">
        <v>588</v>
      </c>
      <c r="AP611" s="22">
        <v>0</v>
      </c>
    </row>
    <row r="612" spans="1:43" hidden="1" outlineLevel="1" x14ac:dyDescent="0.2">
      <c r="A612" s="15"/>
      <c r="B612" s="84"/>
      <c r="C612" s="35" t="s">
        <v>549</v>
      </c>
      <c r="D612" s="35" t="s">
        <v>550</v>
      </c>
      <c r="E612" s="35" t="s">
        <v>517</v>
      </c>
      <c r="F612" s="35" t="s">
        <v>551</v>
      </c>
      <c r="G612" s="77">
        <v>201</v>
      </c>
      <c r="H612" s="22">
        <v>76.936999999999998</v>
      </c>
      <c r="I612" s="22">
        <v>7.4630000000000001</v>
      </c>
      <c r="J612" s="22">
        <v>0</v>
      </c>
      <c r="K612" s="22">
        <v>0</v>
      </c>
      <c r="L612" s="22">
        <v>0</v>
      </c>
      <c r="M612" s="22">
        <v>0</v>
      </c>
      <c r="N612" s="22">
        <v>0</v>
      </c>
      <c r="O612" s="22">
        <v>0</v>
      </c>
      <c r="P612" s="22">
        <v>0</v>
      </c>
      <c r="Q612" s="22">
        <v>0</v>
      </c>
      <c r="R612" s="22">
        <v>0</v>
      </c>
      <c r="S612" s="22">
        <v>0</v>
      </c>
      <c r="T612" s="22">
        <v>19.459</v>
      </c>
      <c r="U612" s="22">
        <v>11.48</v>
      </c>
      <c r="V612" s="22">
        <v>0</v>
      </c>
      <c r="W612" s="22">
        <v>0</v>
      </c>
      <c r="X612" s="22">
        <v>0</v>
      </c>
      <c r="Y612" s="22">
        <v>0</v>
      </c>
      <c r="Z612" s="22">
        <v>0</v>
      </c>
      <c r="AA612" s="22">
        <v>0</v>
      </c>
      <c r="AB612" s="22">
        <v>0</v>
      </c>
      <c r="AC612" s="22">
        <v>0</v>
      </c>
      <c r="AD612" s="22">
        <v>0</v>
      </c>
      <c r="AE612" s="22">
        <v>0</v>
      </c>
      <c r="AF612" s="22">
        <v>0</v>
      </c>
      <c r="AG612" s="22">
        <v>0</v>
      </c>
      <c r="AH612" s="22">
        <v>0</v>
      </c>
      <c r="AI612" s="22">
        <v>0</v>
      </c>
      <c r="AJ612" s="22">
        <v>0</v>
      </c>
      <c r="AK612" s="22">
        <v>0</v>
      </c>
      <c r="AL612" s="22">
        <v>0</v>
      </c>
      <c r="AM612" s="22">
        <v>0</v>
      </c>
      <c r="AN612" s="22">
        <v>0</v>
      </c>
      <c r="AO612" s="22" t="s">
        <v>588</v>
      </c>
      <c r="AP612" s="22">
        <v>0</v>
      </c>
    </row>
    <row r="613" spans="1:43" hidden="1" outlineLevel="1" x14ac:dyDescent="0.2">
      <c r="A613" s="15"/>
      <c r="B613" s="84"/>
      <c r="C613" s="35" t="s">
        <v>552</v>
      </c>
      <c r="D613" s="35" t="s">
        <v>553</v>
      </c>
      <c r="E613" s="35" t="s">
        <v>517</v>
      </c>
      <c r="F613" s="35" t="s">
        <v>554</v>
      </c>
      <c r="G613" s="77">
        <v>202</v>
      </c>
      <c r="H613" s="22">
        <v>465.54</v>
      </c>
      <c r="I613" s="22">
        <v>7.4630000000000001</v>
      </c>
      <c r="J613" s="22">
        <v>0</v>
      </c>
      <c r="K613" s="22">
        <v>0</v>
      </c>
      <c r="L613" s="22">
        <v>0</v>
      </c>
      <c r="M613" s="22">
        <v>0</v>
      </c>
      <c r="N613" s="22">
        <v>0</v>
      </c>
      <c r="O613" s="22">
        <v>0</v>
      </c>
      <c r="P613" s="22">
        <v>0</v>
      </c>
      <c r="Q613" s="22">
        <v>0</v>
      </c>
      <c r="R613" s="22">
        <v>0</v>
      </c>
      <c r="S613" s="22">
        <v>0</v>
      </c>
      <c r="T613" s="22">
        <v>5.9489999999999998</v>
      </c>
      <c r="U613" s="22">
        <v>3.45</v>
      </c>
      <c r="V613" s="22">
        <v>0</v>
      </c>
      <c r="W613" s="22">
        <v>0</v>
      </c>
      <c r="X613" s="22">
        <v>0</v>
      </c>
      <c r="Y613" s="22">
        <v>0</v>
      </c>
      <c r="Z613" s="22">
        <v>0</v>
      </c>
      <c r="AA613" s="22">
        <v>0</v>
      </c>
      <c r="AB613" s="22">
        <v>0</v>
      </c>
      <c r="AC613" s="22">
        <v>0</v>
      </c>
      <c r="AD613" s="22">
        <v>0</v>
      </c>
      <c r="AE613" s="22">
        <v>0</v>
      </c>
      <c r="AF613" s="22">
        <v>0</v>
      </c>
      <c r="AG613" s="22">
        <v>0</v>
      </c>
      <c r="AH613" s="22">
        <v>0</v>
      </c>
      <c r="AI613" s="22">
        <v>0</v>
      </c>
      <c r="AJ613" s="22">
        <v>0</v>
      </c>
      <c r="AK613" s="22">
        <v>0</v>
      </c>
      <c r="AL613" s="22">
        <v>0</v>
      </c>
      <c r="AM613" s="22">
        <v>0</v>
      </c>
      <c r="AN613" s="22">
        <v>0</v>
      </c>
      <c r="AO613" s="22" t="s">
        <v>588</v>
      </c>
      <c r="AP613" s="22">
        <v>0</v>
      </c>
    </row>
    <row r="614" spans="1:43" hidden="1" outlineLevel="1" x14ac:dyDescent="0.2">
      <c r="A614" s="15"/>
      <c r="B614" s="84"/>
      <c r="C614" s="35" t="s">
        <v>555</v>
      </c>
      <c r="D614" s="35" t="s">
        <v>556</v>
      </c>
      <c r="E614" s="35" t="s">
        <v>517</v>
      </c>
      <c r="F614" s="35" t="s">
        <v>557</v>
      </c>
      <c r="G614" s="77">
        <v>203</v>
      </c>
      <c r="H614" s="22">
        <v>219.976</v>
      </c>
      <c r="I614" s="22">
        <v>7.4630000000000001</v>
      </c>
      <c r="J614" s="22">
        <v>0</v>
      </c>
      <c r="K614" s="22">
        <v>0</v>
      </c>
      <c r="L614" s="22">
        <v>0</v>
      </c>
      <c r="M614" s="22">
        <v>0</v>
      </c>
      <c r="N614" s="22">
        <v>0</v>
      </c>
      <c r="O614" s="22">
        <v>0</v>
      </c>
      <c r="P614" s="22">
        <v>0</v>
      </c>
      <c r="Q614" s="22">
        <v>0</v>
      </c>
      <c r="R614" s="22">
        <v>0</v>
      </c>
      <c r="S614" s="22">
        <v>0</v>
      </c>
      <c r="T614" s="22">
        <v>5.9489999999999998</v>
      </c>
      <c r="U614" s="22">
        <v>3.45</v>
      </c>
      <c r="V614" s="22">
        <v>0</v>
      </c>
      <c r="W614" s="22">
        <v>0</v>
      </c>
      <c r="X614" s="22">
        <v>0</v>
      </c>
      <c r="Y614" s="22">
        <v>0</v>
      </c>
      <c r="Z614" s="22">
        <v>0</v>
      </c>
      <c r="AA614" s="22">
        <v>0</v>
      </c>
      <c r="AB614" s="22">
        <v>0</v>
      </c>
      <c r="AC614" s="22">
        <v>0</v>
      </c>
      <c r="AD614" s="22">
        <v>0</v>
      </c>
      <c r="AE614" s="22">
        <v>0</v>
      </c>
      <c r="AF614" s="22">
        <v>0</v>
      </c>
      <c r="AG614" s="22">
        <v>0</v>
      </c>
      <c r="AH614" s="22">
        <v>0</v>
      </c>
      <c r="AI614" s="22">
        <v>0</v>
      </c>
      <c r="AJ614" s="22">
        <v>0</v>
      </c>
      <c r="AK614" s="22">
        <v>0</v>
      </c>
      <c r="AL614" s="22">
        <v>0</v>
      </c>
      <c r="AM614" s="22">
        <v>0</v>
      </c>
      <c r="AN614" s="22">
        <v>0</v>
      </c>
      <c r="AO614" s="22" t="s">
        <v>588</v>
      </c>
      <c r="AP614" s="22">
        <v>0</v>
      </c>
    </row>
    <row r="615" spans="1:43" hidden="1" outlineLevel="1" x14ac:dyDescent="0.2">
      <c r="A615" s="15"/>
      <c r="B615" s="84"/>
      <c r="C615" s="35" t="s">
        <v>558</v>
      </c>
      <c r="D615" s="35" t="s">
        <v>559</v>
      </c>
      <c r="E615" s="35" t="s">
        <v>517</v>
      </c>
      <c r="F615" s="35" t="s">
        <v>560</v>
      </c>
      <c r="G615" s="77">
        <v>204</v>
      </c>
      <c r="H615" s="22">
        <v>126.041</v>
      </c>
      <c r="I615" s="22">
        <v>7.4630000000000001</v>
      </c>
      <c r="J615" s="22">
        <v>0</v>
      </c>
      <c r="K615" s="22">
        <v>0</v>
      </c>
      <c r="L615" s="22">
        <v>0</v>
      </c>
      <c r="M615" s="22">
        <v>0</v>
      </c>
      <c r="N615" s="22">
        <v>0</v>
      </c>
      <c r="O615" s="22">
        <v>0</v>
      </c>
      <c r="P615" s="22">
        <v>0</v>
      </c>
      <c r="Q615" s="22">
        <v>0</v>
      </c>
      <c r="R615" s="22">
        <v>0</v>
      </c>
      <c r="S615" s="22">
        <v>0</v>
      </c>
      <c r="T615" s="22">
        <v>13.135999999999999</v>
      </c>
      <c r="U615" s="22">
        <v>7.6180000000000003</v>
      </c>
      <c r="V615" s="22">
        <v>0</v>
      </c>
      <c r="W615" s="22">
        <v>0</v>
      </c>
      <c r="X615" s="22">
        <v>0</v>
      </c>
      <c r="Y615" s="22">
        <v>0</v>
      </c>
      <c r="Z615" s="22">
        <v>0</v>
      </c>
      <c r="AA615" s="22">
        <v>0</v>
      </c>
      <c r="AB615" s="22">
        <v>0</v>
      </c>
      <c r="AC615" s="22">
        <v>0</v>
      </c>
      <c r="AD615" s="22">
        <v>0</v>
      </c>
      <c r="AE615" s="22">
        <v>0</v>
      </c>
      <c r="AF615" s="22">
        <v>0</v>
      </c>
      <c r="AG615" s="22">
        <v>0</v>
      </c>
      <c r="AH615" s="22">
        <v>0</v>
      </c>
      <c r="AI615" s="22">
        <v>0</v>
      </c>
      <c r="AJ615" s="22">
        <v>0</v>
      </c>
      <c r="AK615" s="22">
        <v>0</v>
      </c>
      <c r="AL615" s="22">
        <v>0</v>
      </c>
      <c r="AM615" s="22">
        <v>0</v>
      </c>
      <c r="AN615" s="22">
        <v>0</v>
      </c>
      <c r="AO615" s="22" t="s">
        <v>588</v>
      </c>
      <c r="AP615" s="22">
        <v>0</v>
      </c>
    </row>
    <row r="616" spans="1:43" hidden="1" outlineLevel="1" x14ac:dyDescent="0.2">
      <c r="A616" s="15"/>
      <c r="B616" s="84"/>
      <c r="C616" s="35" t="s">
        <v>561</v>
      </c>
      <c r="D616" s="35" t="s">
        <v>562</v>
      </c>
      <c r="E616" s="35" t="s">
        <v>517</v>
      </c>
      <c r="F616" s="35" t="s">
        <v>563</v>
      </c>
      <c r="G616" s="77">
        <v>205</v>
      </c>
      <c r="H616" s="22">
        <v>92.323999999999998</v>
      </c>
      <c r="I616" s="22">
        <v>7.4630000000000001</v>
      </c>
      <c r="J616" s="22">
        <v>0</v>
      </c>
      <c r="K616" s="22">
        <v>0</v>
      </c>
      <c r="L616" s="22">
        <v>0</v>
      </c>
      <c r="M616" s="22">
        <v>0</v>
      </c>
      <c r="N616" s="22">
        <v>0</v>
      </c>
      <c r="O616" s="22">
        <v>0</v>
      </c>
      <c r="P616" s="22">
        <v>0</v>
      </c>
      <c r="Q616" s="22">
        <v>0</v>
      </c>
      <c r="R616" s="22">
        <v>0</v>
      </c>
      <c r="S616" s="22">
        <v>0</v>
      </c>
      <c r="T616" s="22">
        <v>19.459</v>
      </c>
      <c r="U616" s="22">
        <v>11.286</v>
      </c>
      <c r="V616" s="22">
        <v>0</v>
      </c>
      <c r="W616" s="22">
        <v>0</v>
      </c>
      <c r="X616" s="22">
        <v>0</v>
      </c>
      <c r="Y616" s="22">
        <v>0</v>
      </c>
      <c r="Z616" s="22">
        <v>0</v>
      </c>
      <c r="AA616" s="22">
        <v>0</v>
      </c>
      <c r="AB616" s="22">
        <v>0</v>
      </c>
      <c r="AC616" s="22">
        <v>0</v>
      </c>
      <c r="AD616" s="22">
        <v>0</v>
      </c>
      <c r="AE616" s="22">
        <v>0</v>
      </c>
      <c r="AF616" s="22">
        <v>0</v>
      </c>
      <c r="AG616" s="22">
        <v>0</v>
      </c>
      <c r="AH616" s="22">
        <v>0</v>
      </c>
      <c r="AI616" s="22">
        <v>0</v>
      </c>
      <c r="AJ616" s="22">
        <v>0</v>
      </c>
      <c r="AK616" s="22">
        <v>0</v>
      </c>
      <c r="AL616" s="22">
        <v>0</v>
      </c>
      <c r="AM616" s="22">
        <v>0</v>
      </c>
      <c r="AN616" s="22">
        <v>0</v>
      </c>
      <c r="AO616" s="22" t="s">
        <v>588</v>
      </c>
      <c r="AP616" s="22">
        <v>0</v>
      </c>
    </row>
    <row r="617" spans="1:43" hidden="1" outlineLevel="1" x14ac:dyDescent="0.2">
      <c r="A617" s="15"/>
      <c r="B617" s="84"/>
      <c r="C617" s="35" t="s">
        <v>564</v>
      </c>
      <c r="D617" s="35" t="s">
        <v>565</v>
      </c>
      <c r="E617" s="35" t="s">
        <v>517</v>
      </c>
      <c r="F617" s="35" t="s">
        <v>566</v>
      </c>
      <c r="G617" s="77">
        <v>206</v>
      </c>
      <c r="H617" s="22">
        <v>18.864999999999998</v>
      </c>
      <c r="I617" s="22">
        <v>0</v>
      </c>
      <c r="J617" s="22">
        <v>0</v>
      </c>
      <c r="K617" s="22">
        <v>0</v>
      </c>
      <c r="L617" s="22">
        <v>0</v>
      </c>
      <c r="M617" s="22">
        <v>0</v>
      </c>
      <c r="N617" s="22">
        <v>0</v>
      </c>
      <c r="O617" s="22">
        <v>0</v>
      </c>
      <c r="P617" s="22">
        <v>0</v>
      </c>
      <c r="Q617" s="22">
        <v>0</v>
      </c>
      <c r="R617" s="22">
        <v>0</v>
      </c>
      <c r="S617" s="22">
        <v>0</v>
      </c>
      <c r="T617" s="22">
        <v>0</v>
      </c>
      <c r="U617" s="22">
        <v>0</v>
      </c>
      <c r="V617" s="22">
        <v>0</v>
      </c>
      <c r="W617" s="22">
        <v>0</v>
      </c>
      <c r="X617" s="22">
        <v>0</v>
      </c>
      <c r="Y617" s="22">
        <v>0</v>
      </c>
      <c r="Z617" s="22">
        <v>0</v>
      </c>
      <c r="AA617" s="22">
        <v>0</v>
      </c>
      <c r="AB617" s="22">
        <v>0</v>
      </c>
      <c r="AC617" s="22">
        <v>0</v>
      </c>
      <c r="AD617" s="22">
        <v>0</v>
      </c>
      <c r="AE617" s="22">
        <v>0</v>
      </c>
      <c r="AF617" s="22">
        <v>0</v>
      </c>
      <c r="AG617" s="22">
        <v>0</v>
      </c>
      <c r="AH617" s="22">
        <v>0</v>
      </c>
      <c r="AI617" s="22">
        <v>0</v>
      </c>
      <c r="AJ617" s="22">
        <v>0</v>
      </c>
      <c r="AK617" s="22">
        <v>0</v>
      </c>
      <c r="AL617" s="22">
        <v>0</v>
      </c>
      <c r="AM617" s="22">
        <v>0</v>
      </c>
      <c r="AN617" s="22">
        <v>0</v>
      </c>
      <c r="AO617" s="22" t="s">
        <v>588</v>
      </c>
      <c r="AP617" s="22">
        <v>0</v>
      </c>
    </row>
    <row r="618" spans="1:43" hidden="1" outlineLevel="1" x14ac:dyDescent="0.2">
      <c r="A618" s="15"/>
      <c r="B618" s="84"/>
      <c r="C618" s="35" t="s">
        <v>567</v>
      </c>
      <c r="D618" s="35" t="s">
        <v>568</v>
      </c>
      <c r="E618" s="35" t="s">
        <v>517</v>
      </c>
      <c r="F618" s="35" t="s">
        <v>569</v>
      </c>
      <c r="G618" s="77">
        <v>207</v>
      </c>
      <c r="H618" s="22">
        <v>25.645</v>
      </c>
      <c r="I618" s="22">
        <v>0</v>
      </c>
      <c r="J618" s="22">
        <v>0</v>
      </c>
      <c r="K618" s="22">
        <v>0</v>
      </c>
      <c r="L618" s="22">
        <v>0</v>
      </c>
      <c r="M618" s="22">
        <v>0</v>
      </c>
      <c r="N618" s="22">
        <v>0</v>
      </c>
      <c r="O618" s="22">
        <v>0</v>
      </c>
      <c r="P618" s="22">
        <v>0</v>
      </c>
      <c r="Q618" s="22">
        <v>0</v>
      </c>
      <c r="R618" s="22">
        <v>0</v>
      </c>
      <c r="S618" s="22">
        <v>0</v>
      </c>
      <c r="T618" s="22">
        <v>0</v>
      </c>
      <c r="U618" s="22">
        <v>0</v>
      </c>
      <c r="V618" s="22">
        <v>0</v>
      </c>
      <c r="W618" s="22">
        <v>0</v>
      </c>
      <c r="X618" s="22">
        <v>0</v>
      </c>
      <c r="Y618" s="22">
        <v>0</v>
      </c>
      <c r="Z618" s="22">
        <v>0</v>
      </c>
      <c r="AA618" s="22">
        <v>0</v>
      </c>
      <c r="AB618" s="22">
        <v>0</v>
      </c>
      <c r="AC618" s="22">
        <v>0</v>
      </c>
      <c r="AD618" s="22">
        <v>0</v>
      </c>
      <c r="AE618" s="22">
        <v>0</v>
      </c>
      <c r="AF618" s="22">
        <v>0</v>
      </c>
      <c r="AG618" s="22">
        <v>0</v>
      </c>
      <c r="AH618" s="22">
        <v>0</v>
      </c>
      <c r="AI618" s="22">
        <v>0</v>
      </c>
      <c r="AJ618" s="22">
        <v>0</v>
      </c>
      <c r="AK618" s="22">
        <v>0</v>
      </c>
      <c r="AL618" s="22">
        <v>0</v>
      </c>
      <c r="AM618" s="22">
        <v>0</v>
      </c>
      <c r="AN618" s="22">
        <v>0</v>
      </c>
      <c r="AO618" s="22" t="s">
        <v>588</v>
      </c>
      <c r="AP618" s="22">
        <v>0</v>
      </c>
    </row>
    <row r="619" spans="1:43" hidden="1" outlineLevel="1" x14ac:dyDescent="0.2">
      <c r="A619" s="15"/>
      <c r="B619" s="84"/>
      <c r="C619" s="35">
        <v>0</v>
      </c>
      <c r="D619" s="35">
        <v>0</v>
      </c>
      <c r="E619" s="35">
        <v>0</v>
      </c>
      <c r="F619" s="35">
        <v>0</v>
      </c>
      <c r="G619" s="77">
        <v>208</v>
      </c>
      <c r="H619" s="22">
        <v>0</v>
      </c>
      <c r="I619" s="22">
        <v>0</v>
      </c>
      <c r="J619" s="22">
        <v>0</v>
      </c>
      <c r="K619" s="22">
        <v>0</v>
      </c>
      <c r="L619" s="22">
        <v>0</v>
      </c>
      <c r="M619" s="22">
        <v>0</v>
      </c>
      <c r="N619" s="22">
        <v>0</v>
      </c>
      <c r="O619" s="22">
        <v>0</v>
      </c>
      <c r="P619" s="22">
        <v>0</v>
      </c>
      <c r="Q619" s="22">
        <v>0</v>
      </c>
      <c r="R619" s="22">
        <v>0</v>
      </c>
      <c r="S619" s="22">
        <v>0</v>
      </c>
      <c r="T619" s="22">
        <v>0</v>
      </c>
      <c r="U619" s="22">
        <v>0</v>
      </c>
      <c r="V619" s="22">
        <v>0</v>
      </c>
      <c r="W619" s="22">
        <v>0</v>
      </c>
      <c r="X619" s="22">
        <v>0</v>
      </c>
      <c r="Y619" s="22">
        <v>0</v>
      </c>
      <c r="Z619" s="22">
        <v>0</v>
      </c>
      <c r="AA619" s="22">
        <v>0</v>
      </c>
      <c r="AB619" s="22">
        <v>0</v>
      </c>
      <c r="AC619" s="22">
        <v>0</v>
      </c>
      <c r="AD619" s="22">
        <v>0</v>
      </c>
      <c r="AE619" s="22">
        <v>0</v>
      </c>
      <c r="AF619" s="22">
        <v>0</v>
      </c>
      <c r="AG619" s="22">
        <v>0</v>
      </c>
      <c r="AH619" s="22">
        <v>0</v>
      </c>
      <c r="AI619" s="22">
        <v>0</v>
      </c>
      <c r="AJ619" s="22">
        <v>0</v>
      </c>
      <c r="AK619" s="22">
        <v>0</v>
      </c>
      <c r="AL619" s="22">
        <v>0</v>
      </c>
      <c r="AM619" s="22">
        <v>0</v>
      </c>
      <c r="AN619" s="22">
        <v>0</v>
      </c>
      <c r="AO619" s="22" t="s">
        <v>588</v>
      </c>
      <c r="AP619" s="22">
        <v>0</v>
      </c>
    </row>
    <row r="620" spans="1:43" hidden="1" outlineLevel="1" x14ac:dyDescent="0.2">
      <c r="A620" s="15"/>
      <c r="B620" s="84"/>
      <c r="C620" s="35" t="s">
        <v>570</v>
      </c>
      <c r="D620" s="35" t="s">
        <v>571</v>
      </c>
      <c r="E620" s="35" t="s">
        <v>312</v>
      </c>
      <c r="F620" s="35" t="s">
        <v>572</v>
      </c>
      <c r="G620" s="77">
        <v>209</v>
      </c>
      <c r="H620" s="22">
        <v>0</v>
      </c>
      <c r="I620" s="22">
        <v>0</v>
      </c>
      <c r="J620" s="22">
        <v>0</v>
      </c>
      <c r="K620" s="22">
        <v>0</v>
      </c>
      <c r="L620" s="22">
        <v>0</v>
      </c>
      <c r="M620" s="22">
        <v>0</v>
      </c>
      <c r="N620" s="22">
        <v>0</v>
      </c>
      <c r="O620" s="22">
        <v>0</v>
      </c>
      <c r="P620" s="22">
        <v>0</v>
      </c>
      <c r="Q620" s="22">
        <v>0</v>
      </c>
      <c r="R620" s="22">
        <v>0</v>
      </c>
      <c r="S620" s="22">
        <v>0</v>
      </c>
      <c r="T620" s="22">
        <v>0</v>
      </c>
      <c r="U620" s="22">
        <v>0</v>
      </c>
      <c r="V620" s="22">
        <v>0</v>
      </c>
      <c r="W620" s="22">
        <v>0</v>
      </c>
      <c r="X620" s="22">
        <v>0</v>
      </c>
      <c r="Y620" s="22">
        <v>0</v>
      </c>
      <c r="Z620" s="22">
        <v>0</v>
      </c>
      <c r="AA620" s="22">
        <v>0</v>
      </c>
      <c r="AB620" s="22">
        <v>0</v>
      </c>
      <c r="AC620" s="22">
        <v>0</v>
      </c>
      <c r="AD620" s="22">
        <v>0</v>
      </c>
      <c r="AE620" s="22">
        <v>0</v>
      </c>
      <c r="AF620" s="22">
        <v>0</v>
      </c>
      <c r="AG620" s="22">
        <v>0</v>
      </c>
      <c r="AH620" s="22">
        <v>0</v>
      </c>
      <c r="AI620" s="22">
        <v>0</v>
      </c>
      <c r="AJ620" s="22">
        <v>0</v>
      </c>
      <c r="AK620" s="22">
        <v>0</v>
      </c>
      <c r="AL620" s="22">
        <v>0</v>
      </c>
      <c r="AM620" s="22">
        <v>0</v>
      </c>
      <c r="AN620" s="22">
        <v>0</v>
      </c>
      <c r="AO620" s="22" t="s">
        <v>588</v>
      </c>
      <c r="AP620" s="22">
        <v>0</v>
      </c>
    </row>
    <row r="621" spans="1:43" hidden="1" outlineLevel="1" x14ac:dyDescent="0.2">
      <c r="A621" s="15"/>
      <c r="B621" s="84"/>
      <c r="C621" s="35" t="s">
        <v>573</v>
      </c>
      <c r="D621" s="35" t="s">
        <v>574</v>
      </c>
      <c r="E621" s="35" t="s">
        <v>312</v>
      </c>
      <c r="F621" s="35" t="s">
        <v>575</v>
      </c>
      <c r="G621" s="77">
        <v>210</v>
      </c>
      <c r="H621" s="22">
        <v>0</v>
      </c>
      <c r="I621" s="22">
        <v>0</v>
      </c>
      <c r="J621" s="22">
        <v>0</v>
      </c>
      <c r="K621" s="22">
        <v>0</v>
      </c>
      <c r="L621" s="22">
        <v>0</v>
      </c>
      <c r="M621" s="22">
        <v>0</v>
      </c>
      <c r="N621" s="22">
        <v>0</v>
      </c>
      <c r="O621" s="22">
        <v>0</v>
      </c>
      <c r="P621" s="22">
        <v>0</v>
      </c>
      <c r="Q621" s="22">
        <v>0</v>
      </c>
      <c r="R621" s="22">
        <v>0</v>
      </c>
      <c r="S621" s="22">
        <v>0</v>
      </c>
      <c r="T621" s="22">
        <v>0</v>
      </c>
      <c r="U621" s="22">
        <v>0</v>
      </c>
      <c r="V621" s="22">
        <v>0</v>
      </c>
      <c r="W621" s="22">
        <v>0</v>
      </c>
      <c r="X621" s="22">
        <v>0</v>
      </c>
      <c r="Y621" s="22">
        <v>0</v>
      </c>
      <c r="Z621" s="22">
        <v>0</v>
      </c>
      <c r="AA621" s="22">
        <v>0</v>
      </c>
      <c r="AB621" s="22">
        <v>0</v>
      </c>
      <c r="AC621" s="22">
        <v>0</v>
      </c>
      <c r="AD621" s="22">
        <v>0</v>
      </c>
      <c r="AE621" s="22">
        <v>0</v>
      </c>
      <c r="AF621" s="22">
        <v>0</v>
      </c>
      <c r="AG621" s="22">
        <v>0</v>
      </c>
      <c r="AH621" s="22">
        <v>0</v>
      </c>
      <c r="AI621" s="22">
        <v>0</v>
      </c>
      <c r="AJ621" s="22">
        <v>0</v>
      </c>
      <c r="AK621" s="22">
        <v>0</v>
      </c>
      <c r="AL621" s="22">
        <v>0</v>
      </c>
      <c r="AM621" s="22">
        <v>0</v>
      </c>
      <c r="AN621" s="22">
        <v>0</v>
      </c>
      <c r="AO621" s="22" t="s">
        <v>588</v>
      </c>
      <c r="AP621" s="22">
        <v>0</v>
      </c>
    </row>
    <row r="622" spans="1:43" hidden="1" outlineLevel="1" x14ac:dyDescent="0.2">
      <c r="A622" s="15"/>
      <c r="B622" s="84"/>
      <c r="C622" s="35" t="s">
        <v>313</v>
      </c>
      <c r="D622" s="35">
        <v>0</v>
      </c>
      <c r="E622" s="35">
        <v>0</v>
      </c>
      <c r="F622" s="35" t="s">
        <v>576</v>
      </c>
      <c r="G622" s="77">
        <v>211</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0</v>
      </c>
      <c r="Y622" s="22">
        <v>0</v>
      </c>
      <c r="Z622" s="22">
        <v>0</v>
      </c>
      <c r="AA622" s="22">
        <v>0</v>
      </c>
      <c r="AB622" s="22">
        <v>0</v>
      </c>
      <c r="AC622" s="22">
        <v>0</v>
      </c>
      <c r="AD622" s="22">
        <v>0</v>
      </c>
      <c r="AE622" s="22">
        <v>0</v>
      </c>
      <c r="AF622" s="22">
        <v>0</v>
      </c>
      <c r="AG622" s="22">
        <v>0</v>
      </c>
      <c r="AH622" s="22">
        <v>0</v>
      </c>
      <c r="AI622" s="22">
        <v>0</v>
      </c>
      <c r="AJ622" s="22">
        <v>0</v>
      </c>
      <c r="AK622" s="22">
        <v>0</v>
      </c>
      <c r="AL622" s="22">
        <v>0</v>
      </c>
      <c r="AM622" s="22">
        <v>0</v>
      </c>
      <c r="AN622" s="22">
        <v>0</v>
      </c>
      <c r="AO622" s="22" t="s">
        <v>588</v>
      </c>
      <c r="AP622" s="22">
        <v>0</v>
      </c>
    </row>
    <row r="623" spans="1:43" collapsed="1" x14ac:dyDescent="0.2">
      <c r="A623" s="15"/>
      <c r="B623" s="84"/>
      <c r="C623" s="82"/>
      <c r="D623" s="82"/>
      <c r="E623" s="82"/>
      <c r="F623" s="82"/>
      <c r="G623" s="25"/>
      <c r="H623" s="79"/>
      <c r="I623" s="79"/>
      <c r="J623" s="80"/>
      <c r="K623" s="79"/>
      <c r="L623" s="79"/>
      <c r="M623" s="80"/>
      <c r="N623" s="79"/>
      <c r="O623" s="79"/>
      <c r="P623" s="80"/>
      <c r="Q623" s="79"/>
      <c r="R623" s="79"/>
      <c r="S623" s="80"/>
      <c r="T623" s="79"/>
      <c r="U623" s="79"/>
      <c r="V623" s="80"/>
      <c r="W623" s="79"/>
      <c r="X623" s="79"/>
      <c r="Y623" s="80"/>
      <c r="Z623" s="79"/>
      <c r="AA623" s="79"/>
      <c r="AB623" s="79"/>
      <c r="AC623" s="79"/>
      <c r="AD623" s="79"/>
      <c r="AE623" s="79"/>
      <c r="AF623" s="79"/>
      <c r="AG623" s="79"/>
      <c r="AH623" s="79"/>
      <c r="AI623" s="79"/>
      <c r="AJ623" s="79"/>
      <c r="AK623" s="79"/>
      <c r="AL623" s="79"/>
      <c r="AM623" s="79"/>
      <c r="AN623" s="79"/>
      <c r="AO623" s="79"/>
      <c r="AP623" s="79"/>
    </row>
    <row r="624" spans="1:43" ht="42" x14ac:dyDescent="0.2">
      <c r="A624" s="11"/>
      <c r="B624" s="134" t="str">
        <f>"Essential Energy "&amp;LEFT($L$3,7)&amp;" network prices"</f>
        <v>Essential Energy 2026–27 network prices</v>
      </c>
      <c r="C624" s="134"/>
      <c r="D624" s="105" t="s">
        <v>20</v>
      </c>
      <c r="E624" s="105" t="s">
        <v>36</v>
      </c>
      <c r="F624" s="105" t="s">
        <v>36</v>
      </c>
      <c r="G624" s="66" t="s">
        <v>30</v>
      </c>
      <c r="H624" s="78" t="s">
        <v>590</v>
      </c>
      <c r="I624" s="78" t="s">
        <v>591</v>
      </c>
      <c r="J624" s="78" t="s">
        <v>592</v>
      </c>
      <c r="K624" s="78" t="s">
        <v>593</v>
      </c>
      <c r="L624" s="78" t="s">
        <v>594</v>
      </c>
      <c r="M624" s="78" t="s">
        <v>595</v>
      </c>
      <c r="N624" s="78" t="s">
        <v>596</v>
      </c>
      <c r="O624" s="78" t="s">
        <v>597</v>
      </c>
      <c r="P624" s="78" t="s">
        <v>598</v>
      </c>
      <c r="Q624" s="78" t="s">
        <v>599</v>
      </c>
      <c r="R624" s="78" t="s">
        <v>600</v>
      </c>
      <c r="S624" s="78" t="s">
        <v>601</v>
      </c>
      <c r="T624" s="78" t="s">
        <v>602</v>
      </c>
      <c r="U624" s="78" t="s">
        <v>603</v>
      </c>
      <c r="V624" s="78" t="s">
        <v>604</v>
      </c>
      <c r="W624" s="78" t="s">
        <v>232</v>
      </c>
      <c r="X624" s="78" t="s">
        <v>605</v>
      </c>
      <c r="Y624" s="78" t="s">
        <v>606</v>
      </c>
      <c r="Z624" s="78">
        <v>0</v>
      </c>
      <c r="AA624" s="78">
        <v>0</v>
      </c>
      <c r="AB624" s="78"/>
      <c r="AC624" s="78"/>
      <c r="AD624" s="78"/>
      <c r="AE624" s="78"/>
      <c r="AF624" s="78"/>
      <c r="AG624" s="78"/>
      <c r="AH624" s="78"/>
      <c r="AI624" s="78"/>
      <c r="AJ624" s="78"/>
      <c r="AK624" s="78"/>
      <c r="AL624" s="78"/>
      <c r="AM624" s="78"/>
      <c r="AN624" s="78"/>
      <c r="AO624" s="78"/>
      <c r="AP624" s="78"/>
      <c r="AQ624" s="78"/>
    </row>
    <row r="625" spans="1:42" x14ac:dyDescent="0.2">
      <c r="A625" s="15"/>
      <c r="B625" s="15"/>
      <c r="C625" s="81"/>
      <c r="D625" s="81"/>
      <c r="E625" s="81"/>
      <c r="F625" s="81"/>
      <c r="G625" s="17"/>
      <c r="H625" s="20" t="s">
        <v>146</v>
      </c>
      <c r="I625" s="20" t="s">
        <v>80</v>
      </c>
      <c r="J625" s="20" t="s">
        <v>80</v>
      </c>
      <c r="K625" s="20" t="s">
        <v>80</v>
      </c>
      <c r="L625" s="20" t="s">
        <v>80</v>
      </c>
      <c r="M625" s="20" t="s">
        <v>244</v>
      </c>
      <c r="N625" s="20" t="s">
        <v>244</v>
      </c>
      <c r="O625" s="20" t="s">
        <v>244</v>
      </c>
      <c r="P625" s="20" t="s">
        <v>80</v>
      </c>
      <c r="Q625" s="20" t="s">
        <v>140</v>
      </c>
      <c r="R625" s="20" t="s">
        <v>140</v>
      </c>
      <c r="S625" s="20" t="s">
        <v>80</v>
      </c>
      <c r="T625" s="20" t="s">
        <v>80</v>
      </c>
      <c r="U625" s="20" t="s">
        <v>244</v>
      </c>
      <c r="V625" s="20" t="s">
        <v>244</v>
      </c>
      <c r="W625" s="20" t="s">
        <v>140</v>
      </c>
      <c r="X625" s="20" t="s">
        <v>80</v>
      </c>
      <c r="Y625" s="20" t="s">
        <v>244</v>
      </c>
      <c r="Z625" s="20" t="s">
        <v>36</v>
      </c>
      <c r="AA625" s="20" t="s">
        <v>36</v>
      </c>
      <c r="AB625" s="20"/>
      <c r="AC625" s="20"/>
      <c r="AD625" s="20"/>
      <c r="AE625" s="20"/>
      <c r="AF625" s="20"/>
      <c r="AG625" s="20"/>
      <c r="AH625" s="20"/>
      <c r="AI625" s="20"/>
      <c r="AJ625" s="20"/>
      <c r="AK625" s="20"/>
      <c r="AL625" s="20"/>
      <c r="AM625" s="20"/>
      <c r="AN625" s="20"/>
      <c r="AO625" s="20"/>
      <c r="AP625" s="20"/>
    </row>
    <row r="626" spans="1:42" x14ac:dyDescent="0.2">
      <c r="A626" s="15"/>
      <c r="B626" s="15"/>
      <c r="C626" s="21"/>
      <c r="D626" s="21"/>
      <c r="E626" s="21"/>
      <c r="F626" s="21"/>
      <c r="G626" s="17"/>
      <c r="H626" s="36"/>
      <c r="I626" s="36"/>
      <c r="J626" s="36"/>
      <c r="K626" s="36"/>
      <c r="L626" s="36"/>
      <c r="M626" s="36"/>
      <c r="N626" s="36"/>
      <c r="O626" s="36"/>
      <c r="P626" s="36"/>
      <c r="Q626" s="36"/>
      <c r="R626" s="36"/>
      <c r="S626" s="36"/>
      <c r="T626" s="36"/>
      <c r="U626" s="36"/>
      <c r="V626" s="36"/>
      <c r="W626" s="36"/>
      <c r="X626" s="36"/>
      <c r="Y626" s="36"/>
      <c r="Z626" s="36"/>
      <c r="AA626" s="17"/>
      <c r="AB626" s="17"/>
      <c r="AC626" s="17"/>
      <c r="AD626" s="17"/>
      <c r="AE626" s="17"/>
      <c r="AF626" s="17"/>
      <c r="AG626" s="17"/>
      <c r="AH626" s="17"/>
      <c r="AI626" s="17"/>
      <c r="AJ626" s="17"/>
      <c r="AK626" s="17"/>
      <c r="AL626" s="17"/>
      <c r="AM626" s="17"/>
      <c r="AN626" s="17"/>
      <c r="AO626" s="17"/>
      <c r="AP626" s="17"/>
    </row>
    <row r="627" spans="1:42" ht="11.25" customHeight="1" x14ac:dyDescent="0.2">
      <c r="A627" s="15"/>
      <c r="B627" s="84"/>
      <c r="C627" s="35" t="s">
        <v>607</v>
      </c>
      <c r="D627" s="35" t="s">
        <v>608</v>
      </c>
      <c r="E627" s="35">
        <v>0</v>
      </c>
      <c r="F627" s="35">
        <v>0</v>
      </c>
      <c r="G627" s="76">
        <v>0</v>
      </c>
      <c r="H627" s="22">
        <v>473.35563654766003</v>
      </c>
      <c r="I627" s="22">
        <v>0</v>
      </c>
      <c r="J627" s="22">
        <v>17.956626991931671</v>
      </c>
      <c r="K627" s="22">
        <v>0</v>
      </c>
      <c r="L627" s="22">
        <v>6.3275168405296753</v>
      </c>
      <c r="M627" s="22">
        <v>0</v>
      </c>
      <c r="N627" s="22">
        <v>0</v>
      </c>
      <c r="O627" s="22">
        <v>0</v>
      </c>
      <c r="P627" s="22">
        <v>-11.721221940547967</v>
      </c>
      <c r="Q627" s="22">
        <v>0</v>
      </c>
      <c r="R627" s="22">
        <v>0</v>
      </c>
      <c r="S627" s="22">
        <v>0</v>
      </c>
      <c r="T627" s="22">
        <v>0.82773566604726101</v>
      </c>
      <c r="U627" s="22">
        <v>0</v>
      </c>
      <c r="V627" s="22">
        <v>0</v>
      </c>
      <c r="W627" s="22">
        <v>0</v>
      </c>
      <c r="X627" s="22">
        <v>0</v>
      </c>
      <c r="Y627" s="22">
        <v>0</v>
      </c>
      <c r="Z627" s="22">
        <v>0</v>
      </c>
      <c r="AA627" s="22">
        <v>0</v>
      </c>
      <c r="AB627" s="22"/>
      <c r="AC627" s="22"/>
      <c r="AD627" s="22"/>
      <c r="AE627" s="22"/>
      <c r="AF627" s="22"/>
      <c r="AG627" s="22"/>
      <c r="AH627" s="22"/>
      <c r="AI627" s="22"/>
      <c r="AJ627" s="22"/>
      <c r="AK627" s="22"/>
      <c r="AL627" s="22"/>
      <c r="AM627" s="22"/>
      <c r="AN627" s="22"/>
      <c r="AO627" s="22"/>
      <c r="AP627" s="22"/>
    </row>
    <row r="628" spans="1:42" s="26" customFormat="1" ht="11.25" customHeight="1" x14ac:dyDescent="0.2">
      <c r="A628" s="23"/>
      <c r="B628" s="84"/>
      <c r="C628" s="35" t="s">
        <v>609</v>
      </c>
      <c r="D628" s="35" t="s">
        <v>610</v>
      </c>
      <c r="E628" s="35">
        <v>0</v>
      </c>
      <c r="F628" s="35">
        <v>0</v>
      </c>
      <c r="G628" s="77">
        <v>1</v>
      </c>
      <c r="H628" s="22">
        <v>473.35563654766003</v>
      </c>
      <c r="I628" s="22">
        <v>14.548947490619554</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c r="AN628" s="22">
        <v>0</v>
      </c>
      <c r="AO628" s="22">
        <v>0</v>
      </c>
      <c r="AP628" s="22">
        <v>0</v>
      </c>
    </row>
    <row r="629" spans="1:42" ht="11.25" customHeight="1" x14ac:dyDescent="0.2">
      <c r="A629" s="15"/>
      <c r="B629" s="84"/>
      <c r="C629" s="35" t="s">
        <v>611</v>
      </c>
      <c r="D629" s="35" t="s">
        <v>612</v>
      </c>
      <c r="E629" s="35">
        <v>0</v>
      </c>
      <c r="F629" s="35">
        <v>0</v>
      </c>
      <c r="G629" s="77">
        <v>2</v>
      </c>
      <c r="H629" s="22">
        <v>473.35563654766003</v>
      </c>
      <c r="I629" s="22">
        <v>0</v>
      </c>
      <c r="J629" s="22">
        <v>20.546951514008196</v>
      </c>
      <c r="K629" s="22">
        <v>15.975142107011665</v>
      </c>
      <c r="L629" s="22">
        <v>6.4301450709898846</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c r="AN629" s="22">
        <v>0</v>
      </c>
      <c r="AO629" s="22">
        <v>0</v>
      </c>
      <c r="AP629" s="22">
        <v>0</v>
      </c>
    </row>
    <row r="630" spans="1:42" ht="11.25" customHeight="1" x14ac:dyDescent="0.2">
      <c r="A630" s="15"/>
      <c r="B630" s="84"/>
      <c r="C630" s="35" t="s">
        <v>613</v>
      </c>
      <c r="D630" s="35" t="s">
        <v>614</v>
      </c>
      <c r="E630" s="35">
        <v>0</v>
      </c>
      <c r="F630" s="35">
        <v>0</v>
      </c>
      <c r="G630" s="77">
        <v>3</v>
      </c>
      <c r="H630" s="22">
        <v>473.35563654766003</v>
      </c>
      <c r="I630" s="22">
        <v>0</v>
      </c>
      <c r="J630" s="22">
        <v>20.905061183743271</v>
      </c>
      <c r="K630" s="22">
        <v>15.167235349857949</v>
      </c>
      <c r="L630" s="22">
        <v>6.3486105079164918</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c r="AN630" s="22">
        <v>0</v>
      </c>
      <c r="AO630" s="22">
        <v>0</v>
      </c>
      <c r="AP630" s="22">
        <v>0</v>
      </c>
    </row>
    <row r="631" spans="1:42" ht="11.25" customHeight="1" x14ac:dyDescent="0.2">
      <c r="A631" s="15"/>
      <c r="B631" s="84"/>
      <c r="C631" s="35" t="s">
        <v>615</v>
      </c>
      <c r="D631" s="35" t="s">
        <v>616</v>
      </c>
      <c r="E631" s="35">
        <v>0</v>
      </c>
      <c r="F631" s="35">
        <v>0</v>
      </c>
      <c r="G631" s="76">
        <v>4</v>
      </c>
      <c r="H631" s="22">
        <v>473.35563654766003</v>
      </c>
      <c r="I631" s="22">
        <v>0</v>
      </c>
      <c r="J631" s="22">
        <v>10.839918911837593</v>
      </c>
      <c r="K631" s="22">
        <v>7.3713253118647302</v>
      </c>
      <c r="L631" s="22">
        <v>4.3811036210324117</v>
      </c>
      <c r="M631" s="22">
        <v>5.1925229885235433</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c r="AN631" s="22">
        <v>0</v>
      </c>
      <c r="AO631" s="22">
        <v>0</v>
      </c>
      <c r="AP631" s="22">
        <v>0</v>
      </c>
    </row>
    <row r="632" spans="1:42" ht="11.25" customHeight="1" x14ac:dyDescent="0.2">
      <c r="A632" s="15"/>
      <c r="B632" s="84"/>
      <c r="C632" s="35" t="s">
        <v>617</v>
      </c>
      <c r="D632" s="35" t="s">
        <v>618</v>
      </c>
      <c r="E632" s="35">
        <v>0</v>
      </c>
      <c r="F632" s="35">
        <v>0</v>
      </c>
      <c r="G632" s="77">
        <v>5</v>
      </c>
      <c r="H632" s="22">
        <v>48.846606043722851</v>
      </c>
      <c r="I632" s="22">
        <v>3.5045861784245878</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c r="AN632" s="22">
        <v>0</v>
      </c>
      <c r="AO632" s="22">
        <v>0</v>
      </c>
      <c r="AP632" s="22">
        <v>0</v>
      </c>
    </row>
    <row r="633" spans="1:42" ht="11.25" customHeight="1" x14ac:dyDescent="0.2">
      <c r="A633" s="15"/>
      <c r="B633" s="84"/>
      <c r="C633" s="35" t="s">
        <v>619</v>
      </c>
      <c r="D633" s="35" t="s">
        <v>620</v>
      </c>
      <c r="E633" s="35">
        <v>0</v>
      </c>
      <c r="F633" s="35">
        <v>0</v>
      </c>
      <c r="G633" s="77">
        <v>6</v>
      </c>
      <c r="H633" s="22">
        <v>48.846606043722851</v>
      </c>
      <c r="I633" s="22">
        <v>7.0007470724280481</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c r="AN633" s="22">
        <v>0</v>
      </c>
      <c r="AO633" s="22">
        <v>0</v>
      </c>
      <c r="AP633" s="22">
        <v>0</v>
      </c>
    </row>
    <row r="634" spans="1:42" ht="11.25" customHeight="1" x14ac:dyDescent="0.2">
      <c r="A634" s="15"/>
      <c r="B634" s="84"/>
      <c r="C634" s="35" t="s">
        <v>621</v>
      </c>
      <c r="D634" s="35" t="s">
        <v>622</v>
      </c>
      <c r="E634" s="35">
        <v>0</v>
      </c>
      <c r="F634" s="35">
        <v>0</v>
      </c>
      <c r="G634" s="77">
        <v>7</v>
      </c>
      <c r="H634" s="22">
        <v>804.77057628410216</v>
      </c>
      <c r="I634" s="22">
        <v>0</v>
      </c>
      <c r="J634" s="22">
        <v>18.974130627706703</v>
      </c>
      <c r="K634" s="22">
        <v>0</v>
      </c>
      <c r="L634" s="22">
        <v>8.5988100611330989</v>
      </c>
      <c r="M634" s="22">
        <v>0</v>
      </c>
      <c r="N634" s="22">
        <v>0</v>
      </c>
      <c r="O634" s="22">
        <v>0</v>
      </c>
      <c r="P634" s="22">
        <v>-12.24252329061953</v>
      </c>
      <c r="Q634" s="22">
        <v>0</v>
      </c>
      <c r="R634" s="22">
        <v>0</v>
      </c>
      <c r="S634" s="22">
        <v>0</v>
      </c>
      <c r="T634" s="22">
        <v>0.82773566604726101</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c r="AN634" s="22">
        <v>0</v>
      </c>
      <c r="AO634" s="22">
        <v>0</v>
      </c>
      <c r="AP634" s="22">
        <v>0</v>
      </c>
    </row>
    <row r="635" spans="1:42" ht="11.25" customHeight="1" x14ac:dyDescent="0.2">
      <c r="A635" s="15"/>
      <c r="B635" s="84"/>
      <c r="C635" s="35" t="s">
        <v>623</v>
      </c>
      <c r="D635" s="35" t="s">
        <v>624</v>
      </c>
      <c r="E635" s="35">
        <v>0</v>
      </c>
      <c r="F635" s="35">
        <v>0</v>
      </c>
      <c r="G635" s="76">
        <v>8</v>
      </c>
      <c r="H635" s="22">
        <v>804.77057628410216</v>
      </c>
      <c r="I635" s="22">
        <v>19.676500343989307</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c r="AN635" s="22">
        <v>0</v>
      </c>
      <c r="AO635" s="22">
        <v>0</v>
      </c>
      <c r="AP635" s="22">
        <v>0</v>
      </c>
    </row>
    <row r="636" spans="1:42" ht="11.25" customHeight="1" x14ac:dyDescent="0.2">
      <c r="A636" s="15"/>
      <c r="B636" s="84"/>
      <c r="C636" s="35" t="s">
        <v>625</v>
      </c>
      <c r="D636" s="35" t="s">
        <v>626</v>
      </c>
      <c r="E636" s="35">
        <v>0</v>
      </c>
      <c r="F636" s="35">
        <v>0</v>
      </c>
      <c r="G636" s="77">
        <v>9</v>
      </c>
      <c r="H636" s="22">
        <v>804.77057628410216</v>
      </c>
      <c r="I636" s="22">
        <v>0</v>
      </c>
      <c r="J636" s="22">
        <v>21.651359829334524</v>
      </c>
      <c r="K636" s="22">
        <v>16.932819206319504</v>
      </c>
      <c r="L636" s="22">
        <v>9.0349261085310602</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c r="AN636" s="22">
        <v>0</v>
      </c>
      <c r="AO636" s="22">
        <v>0</v>
      </c>
      <c r="AP636" s="22">
        <v>0</v>
      </c>
    </row>
    <row r="637" spans="1:42" ht="11.25" customHeight="1" x14ac:dyDescent="0.2">
      <c r="A637" s="15"/>
      <c r="B637" s="84"/>
      <c r="C637" s="35" t="s">
        <v>627</v>
      </c>
      <c r="D637" s="35" t="s">
        <v>628</v>
      </c>
      <c r="E637" s="35">
        <v>0</v>
      </c>
      <c r="F637" s="35">
        <v>0</v>
      </c>
      <c r="G637" s="77">
        <v>10</v>
      </c>
      <c r="H637" s="22">
        <v>804.77057628410216</v>
      </c>
      <c r="I637" s="22">
        <v>0</v>
      </c>
      <c r="J637" s="22">
        <v>22.025396426761404</v>
      </c>
      <c r="K637" s="22">
        <v>16.088980795847352</v>
      </c>
      <c r="L637" s="22">
        <v>8.6314480190447913</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c r="AN637" s="22">
        <v>0</v>
      </c>
      <c r="AO637" s="22">
        <v>0</v>
      </c>
      <c r="AP637" s="22">
        <v>0</v>
      </c>
    </row>
    <row r="638" spans="1:42" ht="11.25" customHeight="1" x14ac:dyDescent="0.2">
      <c r="A638" s="15"/>
      <c r="B638" s="84"/>
      <c r="C638" s="35" t="s">
        <v>629</v>
      </c>
      <c r="D638" s="35" t="s">
        <v>630</v>
      </c>
      <c r="E638" s="35">
        <v>0</v>
      </c>
      <c r="F638" s="35">
        <v>0</v>
      </c>
      <c r="G638" s="77">
        <v>11</v>
      </c>
      <c r="H638" s="22">
        <v>804.77057628410216</v>
      </c>
      <c r="I638" s="22">
        <v>0</v>
      </c>
      <c r="J638" s="22">
        <v>21.651359829334524</v>
      </c>
      <c r="K638" s="22">
        <v>16.932819206319504</v>
      </c>
      <c r="L638" s="22">
        <v>9.0349261085310602</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c r="AN638" s="22">
        <v>0</v>
      </c>
      <c r="AO638" s="22">
        <v>0</v>
      </c>
      <c r="AP638" s="22">
        <v>0</v>
      </c>
    </row>
    <row r="639" spans="1:42" ht="11.25" customHeight="1" x14ac:dyDescent="0.2">
      <c r="A639" s="15"/>
      <c r="B639" s="84"/>
      <c r="C639" s="35" t="s">
        <v>631</v>
      </c>
      <c r="D639" s="35" t="s">
        <v>632</v>
      </c>
      <c r="E639" s="35">
        <v>0</v>
      </c>
      <c r="F639" s="35">
        <v>0</v>
      </c>
      <c r="G639" s="76">
        <v>12</v>
      </c>
      <c r="H639" s="22">
        <v>804.77057628410216</v>
      </c>
      <c r="I639" s="22">
        <v>0</v>
      </c>
      <c r="J639" s="22">
        <v>14.632391425954216</v>
      </c>
      <c r="K639" s="22">
        <v>10.349724594109928</v>
      </c>
      <c r="L639" s="22">
        <v>6.1013950602151459</v>
      </c>
      <c r="M639" s="22">
        <v>9.7035273348033719</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c r="AN639" s="22">
        <v>0</v>
      </c>
      <c r="AO639" s="22">
        <v>0</v>
      </c>
      <c r="AP639" s="22">
        <v>0</v>
      </c>
    </row>
    <row r="640" spans="1:42" ht="11.25" customHeight="1" x14ac:dyDescent="0.2">
      <c r="A640" s="15"/>
      <c r="B640" s="84"/>
      <c r="C640" s="35" t="s">
        <v>633</v>
      </c>
      <c r="D640" s="35" t="s">
        <v>634</v>
      </c>
      <c r="E640" s="35">
        <v>0</v>
      </c>
      <c r="F640" s="35">
        <v>0</v>
      </c>
      <c r="G640" s="77">
        <v>13</v>
      </c>
      <c r="H640" s="22">
        <v>804.77057628410216</v>
      </c>
      <c r="I640" s="22">
        <v>0</v>
      </c>
      <c r="J640" s="22">
        <v>0</v>
      </c>
      <c r="K640" s="22">
        <v>0</v>
      </c>
      <c r="L640" s="22">
        <v>0</v>
      </c>
      <c r="M640" s="22">
        <v>15.492749392993725</v>
      </c>
      <c r="N640" s="22">
        <v>6.8170558194236435</v>
      </c>
      <c r="O640" s="22">
        <v>4.9725789275581862</v>
      </c>
      <c r="P640" s="22">
        <v>-5.1906065188110357</v>
      </c>
      <c r="Q640" s="22">
        <v>0</v>
      </c>
      <c r="R640" s="22">
        <v>1.1950078382980869</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c r="AN640" s="22">
        <v>0</v>
      </c>
      <c r="AO640" s="22">
        <v>0</v>
      </c>
      <c r="AP640" s="22">
        <v>0</v>
      </c>
    </row>
    <row r="641" spans="1:42" x14ac:dyDescent="0.2">
      <c r="A641" s="15"/>
      <c r="B641" s="84"/>
      <c r="C641" s="35">
        <v>0</v>
      </c>
      <c r="D641" s="35">
        <v>0</v>
      </c>
      <c r="E641" s="35">
        <v>0</v>
      </c>
      <c r="F641" s="35">
        <v>0</v>
      </c>
      <c r="G641" s="77">
        <v>14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v>0</v>
      </c>
      <c r="Y641" s="22">
        <v>0</v>
      </c>
      <c r="Z641" s="22">
        <v>0</v>
      </c>
      <c r="AA641" s="22">
        <v>0</v>
      </c>
      <c r="AB641" s="22">
        <v>0</v>
      </c>
      <c r="AC641" s="22">
        <v>0</v>
      </c>
      <c r="AD641" s="22">
        <v>0</v>
      </c>
      <c r="AE641" s="22">
        <v>0</v>
      </c>
      <c r="AF641" s="22">
        <v>0</v>
      </c>
      <c r="AG641" s="22">
        <v>0</v>
      </c>
      <c r="AH641" s="22">
        <v>0</v>
      </c>
      <c r="AI641" s="22">
        <v>0</v>
      </c>
      <c r="AJ641" s="22">
        <v>0</v>
      </c>
      <c r="AK641" s="22">
        <v>0</v>
      </c>
      <c r="AL641" s="22">
        <v>0</v>
      </c>
      <c r="AM641" s="22">
        <v>0</v>
      </c>
      <c r="AN641" s="22">
        <v>0</v>
      </c>
      <c r="AO641" s="22">
        <v>0</v>
      </c>
      <c r="AP641" s="22">
        <v>0</v>
      </c>
    </row>
    <row r="642" spans="1:42" x14ac:dyDescent="0.2">
      <c r="A642" s="15"/>
      <c r="B642" s="84"/>
      <c r="C642" s="35" t="s">
        <v>635</v>
      </c>
      <c r="D642" s="35" t="s">
        <v>636</v>
      </c>
      <c r="E642" s="35">
        <v>0</v>
      </c>
      <c r="F642" s="35">
        <v>0</v>
      </c>
      <c r="G642" s="77">
        <v>15</v>
      </c>
      <c r="H642" s="22">
        <v>8088.7939978689274</v>
      </c>
      <c r="I642" s="22">
        <v>0</v>
      </c>
      <c r="J642" s="22">
        <v>7.0201480387242956</v>
      </c>
      <c r="K642" s="22">
        <v>5.614126075845566</v>
      </c>
      <c r="L642" s="22">
        <v>3.6449826645503878</v>
      </c>
      <c r="M642" s="22">
        <v>12.038957876237472</v>
      </c>
      <c r="N642" s="22">
        <v>10.892390459452947</v>
      </c>
      <c r="O642" s="22">
        <v>2.8541300837834553</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c r="AN642" s="22">
        <v>0</v>
      </c>
      <c r="AO642" s="22">
        <v>0</v>
      </c>
      <c r="AP642" s="22">
        <v>0</v>
      </c>
    </row>
    <row r="643" spans="1:42" x14ac:dyDescent="0.2">
      <c r="A643" s="15"/>
      <c r="B643" s="84"/>
      <c r="C643" s="35" t="s">
        <v>637</v>
      </c>
      <c r="D643" s="35" t="s">
        <v>638</v>
      </c>
      <c r="E643" s="35">
        <v>0</v>
      </c>
      <c r="F643" s="35">
        <v>0</v>
      </c>
      <c r="G643" s="76">
        <v>16</v>
      </c>
      <c r="H643" s="22">
        <v>8088.7939978689274</v>
      </c>
      <c r="I643" s="22">
        <v>0</v>
      </c>
      <c r="J643" s="22">
        <v>19.276767499266583</v>
      </c>
      <c r="K643" s="22">
        <v>14.693053164118531</v>
      </c>
      <c r="L643" s="22">
        <v>6.7066057202976044</v>
      </c>
      <c r="M643" s="22">
        <v>15.485296416058842</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c r="AN643" s="22">
        <v>0</v>
      </c>
      <c r="AO643" s="22">
        <v>0</v>
      </c>
      <c r="AP643" s="22">
        <v>0</v>
      </c>
    </row>
    <row r="644" spans="1:42" x14ac:dyDescent="0.2">
      <c r="A644" s="15"/>
      <c r="B644" s="84"/>
      <c r="C644" s="35" t="s">
        <v>639</v>
      </c>
      <c r="D644" s="35" t="s">
        <v>640</v>
      </c>
      <c r="E644" s="35">
        <v>0</v>
      </c>
      <c r="F644" s="35">
        <v>0</v>
      </c>
      <c r="G644" s="77">
        <v>17</v>
      </c>
      <c r="H644" s="22">
        <v>8088.7939978689274</v>
      </c>
      <c r="I644" s="22">
        <v>0</v>
      </c>
      <c r="J644" s="22">
        <v>7.0201480387242956</v>
      </c>
      <c r="K644" s="22">
        <v>5.614126075845566</v>
      </c>
      <c r="L644" s="22">
        <v>3.6449826645503878</v>
      </c>
      <c r="M644" s="22">
        <v>12.038957876237472</v>
      </c>
      <c r="N644" s="22">
        <v>10.892390459452947</v>
      </c>
      <c r="O644" s="22">
        <v>2.8541300837834553</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c r="AN644" s="22">
        <v>0</v>
      </c>
      <c r="AO644" s="22">
        <v>0</v>
      </c>
      <c r="AP644" s="22">
        <v>0</v>
      </c>
    </row>
    <row r="645" spans="1:42" x14ac:dyDescent="0.2">
      <c r="A645" s="15"/>
      <c r="B645" s="84"/>
      <c r="C645" s="35" t="s">
        <v>641</v>
      </c>
      <c r="D645" s="35" t="s">
        <v>642</v>
      </c>
      <c r="E645" s="35">
        <v>0</v>
      </c>
      <c r="F645" s="35">
        <v>0</v>
      </c>
      <c r="G645" s="77">
        <v>18</v>
      </c>
      <c r="H645" s="22">
        <v>8088.7939978689274</v>
      </c>
      <c r="I645" s="22">
        <v>0</v>
      </c>
      <c r="J645" s="22">
        <v>0</v>
      </c>
      <c r="K645" s="22">
        <v>0</v>
      </c>
      <c r="L645" s="22">
        <v>0</v>
      </c>
      <c r="M645" s="22">
        <v>15.118089302258319</v>
      </c>
      <c r="N645" s="22">
        <v>13.294646754320912</v>
      </c>
      <c r="O645" s="22">
        <v>4.4126788769216949</v>
      </c>
      <c r="P645" s="22">
        <v>-5.1906065188110357</v>
      </c>
      <c r="Q645" s="22">
        <v>0</v>
      </c>
      <c r="R645" s="22">
        <v>1.1950078382980869</v>
      </c>
      <c r="S645" s="22">
        <v>0</v>
      </c>
      <c r="T645" s="22">
        <v>0</v>
      </c>
      <c r="U645" s="22">
        <v>0</v>
      </c>
      <c r="V645" s="22">
        <v>0</v>
      </c>
      <c r="W645" s="22">
        <v>0</v>
      </c>
      <c r="X645" s="22">
        <v>0</v>
      </c>
      <c r="Y645" s="22">
        <v>0</v>
      </c>
      <c r="Z645" s="22">
        <v>0</v>
      </c>
      <c r="AA645" s="22">
        <v>0</v>
      </c>
      <c r="AB645" s="22" t="s">
        <v>36</v>
      </c>
      <c r="AC645" s="22" t="s">
        <v>36</v>
      </c>
      <c r="AD645" s="22" t="s">
        <v>36</v>
      </c>
      <c r="AE645" s="22" t="s">
        <v>36</v>
      </c>
      <c r="AF645" s="22" t="s">
        <v>36</v>
      </c>
      <c r="AG645" s="22" t="s">
        <v>36</v>
      </c>
      <c r="AH645" s="22" t="s">
        <v>36</v>
      </c>
      <c r="AI645" s="22" t="s">
        <v>36</v>
      </c>
      <c r="AJ645" s="22" t="s">
        <v>36</v>
      </c>
      <c r="AK645" s="22" t="s">
        <v>36</v>
      </c>
      <c r="AL645" s="22" t="s">
        <v>36</v>
      </c>
      <c r="AM645" s="22" t="s">
        <v>36</v>
      </c>
      <c r="AN645" s="22" t="s">
        <v>36</v>
      </c>
      <c r="AO645" s="22" t="s">
        <v>36</v>
      </c>
      <c r="AP645" s="22" t="s">
        <v>36</v>
      </c>
    </row>
    <row r="646" spans="1:42" x14ac:dyDescent="0.2">
      <c r="A646" s="15"/>
      <c r="B646" s="84"/>
      <c r="C646" s="35">
        <v>0</v>
      </c>
      <c r="D646" s="35">
        <v>0</v>
      </c>
      <c r="E646" s="35">
        <v>0</v>
      </c>
      <c r="F646" s="35">
        <v>0</v>
      </c>
      <c r="G646" s="77">
        <v>19</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v>0</v>
      </c>
      <c r="Y646" s="22">
        <v>0</v>
      </c>
      <c r="Z646" s="22">
        <v>0</v>
      </c>
      <c r="AA646" s="22">
        <v>0</v>
      </c>
      <c r="AB646" s="22">
        <v>0</v>
      </c>
      <c r="AC646" s="22">
        <v>0</v>
      </c>
      <c r="AD646" s="22">
        <v>0</v>
      </c>
      <c r="AE646" s="22">
        <v>0</v>
      </c>
      <c r="AF646" s="22">
        <v>0</v>
      </c>
      <c r="AG646" s="22">
        <v>0</v>
      </c>
      <c r="AH646" s="22">
        <v>0</v>
      </c>
      <c r="AI646" s="22">
        <v>0</v>
      </c>
      <c r="AJ646" s="22">
        <v>0</v>
      </c>
      <c r="AK646" s="22">
        <v>0</v>
      </c>
      <c r="AL646" s="22">
        <v>0</v>
      </c>
      <c r="AM646" s="22">
        <v>0</v>
      </c>
      <c r="AN646" s="22">
        <v>0</v>
      </c>
      <c r="AO646" s="22">
        <v>0</v>
      </c>
      <c r="AP646" s="22">
        <v>0</v>
      </c>
    </row>
    <row r="647" spans="1:42" x14ac:dyDescent="0.2">
      <c r="A647" s="15"/>
      <c r="B647" s="84"/>
      <c r="C647" s="35" t="s">
        <v>643</v>
      </c>
      <c r="D647" s="35" t="s">
        <v>644</v>
      </c>
      <c r="E647" s="35">
        <v>0</v>
      </c>
      <c r="F647" s="35">
        <v>0</v>
      </c>
      <c r="G647" s="76">
        <v>20</v>
      </c>
      <c r="H647" s="22">
        <v>10012.629029609734</v>
      </c>
      <c r="I647" s="22">
        <v>0</v>
      </c>
      <c r="J647" s="22">
        <v>5.2282962514883948</v>
      </c>
      <c r="K647" s="22">
        <v>4.2238176337063171</v>
      </c>
      <c r="L647" s="22">
        <v>3.4716616973517849</v>
      </c>
      <c r="M647" s="22">
        <v>11.502592056229316</v>
      </c>
      <c r="N647" s="22">
        <v>10.40710709849319</v>
      </c>
      <c r="O647" s="22">
        <v>3.1142891818631009</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c r="AN647" s="22">
        <v>0</v>
      </c>
      <c r="AO647" s="22">
        <v>0</v>
      </c>
      <c r="AP647" s="22">
        <v>0</v>
      </c>
    </row>
    <row r="648" spans="1:42" x14ac:dyDescent="0.2">
      <c r="A648" s="15"/>
      <c r="B648" s="84"/>
      <c r="C648" s="35" t="s">
        <v>645</v>
      </c>
      <c r="D648" s="35" t="s">
        <v>646</v>
      </c>
      <c r="E648" s="35">
        <v>0</v>
      </c>
      <c r="F648" s="35">
        <v>0</v>
      </c>
      <c r="G648" s="77">
        <v>21</v>
      </c>
      <c r="H648" s="22">
        <v>10012.629029609734</v>
      </c>
      <c r="I648" s="22">
        <v>0</v>
      </c>
      <c r="J648" s="22">
        <v>0</v>
      </c>
      <c r="K648" s="22">
        <v>0</v>
      </c>
      <c r="L648" s="22">
        <v>0</v>
      </c>
      <c r="M648" s="22">
        <v>12.582531860396262</v>
      </c>
      <c r="N648" s="22">
        <v>11.249647358618144</v>
      </c>
      <c r="O648" s="22">
        <v>3.8098604169776142</v>
      </c>
      <c r="P648" s="22">
        <v>0</v>
      </c>
      <c r="Q648" s="22">
        <v>0</v>
      </c>
      <c r="R648" s="22">
        <v>0.98496936352982378</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c r="AN648" s="22">
        <v>0</v>
      </c>
      <c r="AO648" s="22">
        <v>0</v>
      </c>
      <c r="AP648" s="22">
        <v>0</v>
      </c>
    </row>
    <row r="649" spans="1:42" x14ac:dyDescent="0.2">
      <c r="A649" s="15"/>
      <c r="B649" s="84"/>
      <c r="C649" s="35">
        <v>0</v>
      </c>
      <c r="D649" s="35">
        <v>0</v>
      </c>
      <c r="E649" s="35">
        <v>0</v>
      </c>
      <c r="F649" s="35">
        <v>0</v>
      </c>
      <c r="G649" s="77">
        <v>22</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0</v>
      </c>
      <c r="Z649" s="22">
        <v>0</v>
      </c>
      <c r="AA649" s="22">
        <v>0</v>
      </c>
      <c r="AB649" s="22">
        <v>0</v>
      </c>
      <c r="AC649" s="22">
        <v>0</v>
      </c>
      <c r="AD649" s="22">
        <v>0</v>
      </c>
      <c r="AE649" s="22">
        <v>0</v>
      </c>
      <c r="AF649" s="22">
        <v>0</v>
      </c>
      <c r="AG649" s="22">
        <v>0</v>
      </c>
      <c r="AH649" s="22">
        <v>0</v>
      </c>
      <c r="AI649" s="22">
        <v>0</v>
      </c>
      <c r="AJ649" s="22">
        <v>0</v>
      </c>
      <c r="AK649" s="22">
        <v>0</v>
      </c>
      <c r="AL649" s="22">
        <v>0</v>
      </c>
      <c r="AM649" s="22">
        <v>0</v>
      </c>
      <c r="AN649" s="22">
        <v>0</v>
      </c>
      <c r="AO649" s="22">
        <v>0</v>
      </c>
      <c r="AP649" s="22">
        <v>0</v>
      </c>
    </row>
    <row r="650" spans="1:42" x14ac:dyDescent="0.2">
      <c r="A650" s="15"/>
      <c r="B650" s="84"/>
      <c r="C650" s="35" t="s">
        <v>647</v>
      </c>
      <c r="D650" s="35" t="s">
        <v>648</v>
      </c>
      <c r="E650" s="35">
        <v>0</v>
      </c>
      <c r="F650" s="35">
        <v>0</v>
      </c>
      <c r="G650" s="77">
        <v>23</v>
      </c>
      <c r="H650" s="22">
        <v>9939.0077594864324</v>
      </c>
      <c r="I650" s="22">
        <v>0</v>
      </c>
      <c r="J650" s="22">
        <v>6.7408657288450406</v>
      </c>
      <c r="K650" s="22">
        <v>3.978755041485071</v>
      </c>
      <c r="L650" s="22">
        <v>3.2958703512108412</v>
      </c>
      <c r="M650" s="22">
        <v>4.43882480961223</v>
      </c>
      <c r="N650" s="22">
        <v>3.1644579021652</v>
      </c>
      <c r="O650" s="22">
        <v>1.2614496189028812</v>
      </c>
      <c r="P650" s="22">
        <v>0</v>
      </c>
      <c r="Q650" s="22">
        <v>0</v>
      </c>
      <c r="R650" s="22">
        <v>0</v>
      </c>
      <c r="S650" s="22">
        <v>0</v>
      </c>
      <c r="T650" s="22">
        <v>0</v>
      </c>
      <c r="U650" s="22">
        <v>0</v>
      </c>
      <c r="V650" s="22">
        <v>0</v>
      </c>
      <c r="W650" s="22">
        <v>0</v>
      </c>
      <c r="X650" s="22">
        <v>0</v>
      </c>
      <c r="Y650" s="22">
        <v>0</v>
      </c>
      <c r="Z650" s="22">
        <v>0</v>
      </c>
      <c r="AA650" s="22">
        <v>0</v>
      </c>
      <c r="AB650" s="22" t="s">
        <v>36</v>
      </c>
      <c r="AC650" s="22" t="s">
        <v>36</v>
      </c>
      <c r="AD650" s="22" t="s">
        <v>36</v>
      </c>
      <c r="AE650" s="22" t="s">
        <v>36</v>
      </c>
      <c r="AF650" s="22" t="s">
        <v>36</v>
      </c>
      <c r="AG650" s="22" t="s">
        <v>36</v>
      </c>
      <c r="AH650" s="22" t="s">
        <v>36</v>
      </c>
      <c r="AI650" s="22" t="s">
        <v>36</v>
      </c>
      <c r="AJ650" s="22" t="s">
        <v>36</v>
      </c>
      <c r="AK650" s="22" t="s">
        <v>36</v>
      </c>
      <c r="AL650" s="22" t="s">
        <v>36</v>
      </c>
      <c r="AM650" s="22" t="s">
        <v>36</v>
      </c>
      <c r="AN650" s="22" t="s">
        <v>36</v>
      </c>
      <c r="AO650" s="22" t="s">
        <v>36</v>
      </c>
      <c r="AP650" s="22" t="s">
        <v>36</v>
      </c>
    </row>
    <row r="651" spans="1:42" x14ac:dyDescent="0.2">
      <c r="A651" s="15"/>
      <c r="B651" s="84"/>
      <c r="C651" s="35">
        <v>0</v>
      </c>
      <c r="D651" s="35">
        <v>0</v>
      </c>
      <c r="E651" s="35">
        <v>0</v>
      </c>
      <c r="F651" s="35">
        <v>0</v>
      </c>
      <c r="G651" s="76">
        <v>24</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v>0</v>
      </c>
      <c r="Y651" s="22">
        <v>0</v>
      </c>
      <c r="Z651" s="22">
        <v>0</v>
      </c>
      <c r="AA651" s="22">
        <v>0</v>
      </c>
      <c r="AB651" s="22">
        <v>0</v>
      </c>
      <c r="AC651" s="22">
        <v>0</v>
      </c>
      <c r="AD651" s="22">
        <v>0</v>
      </c>
      <c r="AE651" s="22">
        <v>0</v>
      </c>
      <c r="AF651" s="22">
        <v>0</v>
      </c>
      <c r="AG651" s="22">
        <v>0</v>
      </c>
      <c r="AH651" s="22">
        <v>0</v>
      </c>
      <c r="AI651" s="22">
        <v>0</v>
      </c>
      <c r="AJ651" s="22">
        <v>0</v>
      </c>
      <c r="AK651" s="22">
        <v>0</v>
      </c>
      <c r="AL651" s="22">
        <v>0</v>
      </c>
      <c r="AM651" s="22">
        <v>0</v>
      </c>
      <c r="AN651" s="22">
        <v>0</v>
      </c>
      <c r="AO651" s="22">
        <v>0</v>
      </c>
      <c r="AP651" s="22">
        <v>0</v>
      </c>
    </row>
    <row r="652" spans="1:42" x14ac:dyDescent="0.2">
      <c r="A652" s="15"/>
      <c r="B652" s="84"/>
      <c r="C652" s="35" t="s">
        <v>649</v>
      </c>
      <c r="D652" s="35" t="s">
        <v>650</v>
      </c>
      <c r="E652" s="35">
        <v>0</v>
      </c>
      <c r="F652" s="35">
        <v>0</v>
      </c>
      <c r="G652" s="77">
        <v>25</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c r="AN652" s="22">
        <v>0</v>
      </c>
      <c r="AO652" s="22">
        <v>0</v>
      </c>
      <c r="AP652" s="22">
        <v>0</v>
      </c>
    </row>
    <row r="653" spans="1:42" x14ac:dyDescent="0.2">
      <c r="A653" s="15"/>
      <c r="B653" s="84"/>
      <c r="C653" s="35" t="s">
        <v>651</v>
      </c>
      <c r="D653" s="35" t="s">
        <v>652</v>
      </c>
      <c r="E653" s="35">
        <v>0</v>
      </c>
      <c r="F653" s="35">
        <v>0</v>
      </c>
      <c r="G653" s="77">
        <v>26</v>
      </c>
      <c r="H653" s="22">
        <v>0</v>
      </c>
      <c r="I653" s="22">
        <v>0</v>
      </c>
      <c r="J653" s="22">
        <v>24.535185996411151</v>
      </c>
      <c r="K653" s="22">
        <v>18.611481871430296</v>
      </c>
      <c r="L653" s="22">
        <v>9.4105768749999328</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c r="AN653" s="22">
        <v>0</v>
      </c>
      <c r="AO653" s="22">
        <v>0</v>
      </c>
      <c r="AP653" s="22">
        <v>0</v>
      </c>
    </row>
    <row r="654" spans="1:42" x14ac:dyDescent="0.2">
      <c r="A654" s="15"/>
      <c r="B654" s="84"/>
      <c r="C654" s="35">
        <v>0</v>
      </c>
      <c r="D654" s="35">
        <v>0</v>
      </c>
      <c r="E654" s="35">
        <v>0</v>
      </c>
      <c r="F654" s="35">
        <v>0</v>
      </c>
      <c r="G654" s="77">
        <v>27</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v>0</v>
      </c>
      <c r="Y654" s="22">
        <v>0</v>
      </c>
      <c r="Z654" s="22">
        <v>0</v>
      </c>
      <c r="AA654" s="22">
        <v>0</v>
      </c>
      <c r="AB654" s="22" t="s">
        <v>36</v>
      </c>
      <c r="AC654" s="22" t="s">
        <v>36</v>
      </c>
      <c r="AD654" s="22" t="s">
        <v>36</v>
      </c>
      <c r="AE654" s="22" t="s">
        <v>36</v>
      </c>
      <c r="AF654" s="22" t="s">
        <v>36</v>
      </c>
      <c r="AG654" s="22" t="s">
        <v>36</v>
      </c>
      <c r="AH654" s="22" t="s">
        <v>36</v>
      </c>
      <c r="AI654" s="22" t="s">
        <v>36</v>
      </c>
      <c r="AJ654" s="22" t="s">
        <v>36</v>
      </c>
      <c r="AK654" s="22" t="s">
        <v>36</v>
      </c>
      <c r="AL654" s="22" t="s">
        <v>36</v>
      </c>
      <c r="AM654" s="22" t="s">
        <v>36</v>
      </c>
      <c r="AN654" s="22" t="s">
        <v>36</v>
      </c>
      <c r="AO654" s="22" t="s">
        <v>36</v>
      </c>
      <c r="AP654" s="22" t="s">
        <v>36</v>
      </c>
    </row>
    <row r="655" spans="1:42" x14ac:dyDescent="0.2">
      <c r="A655" s="15"/>
      <c r="B655" s="84"/>
      <c r="C655" s="35">
        <v>0</v>
      </c>
      <c r="D655" s="35">
        <v>0</v>
      </c>
      <c r="E655" s="35">
        <v>0</v>
      </c>
      <c r="F655" s="35">
        <v>0</v>
      </c>
      <c r="G655" s="76">
        <v>28</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c r="AN655" s="22">
        <v>0</v>
      </c>
      <c r="AO655" s="22">
        <v>0</v>
      </c>
      <c r="AP655" s="22">
        <v>0</v>
      </c>
    </row>
    <row r="656" spans="1:42" x14ac:dyDescent="0.2">
      <c r="A656" s="15"/>
      <c r="B656" s="84"/>
      <c r="C656" s="35">
        <v>0</v>
      </c>
      <c r="D656" s="35">
        <v>0</v>
      </c>
      <c r="E656" s="35">
        <v>0</v>
      </c>
      <c r="F656" s="35">
        <v>0</v>
      </c>
      <c r="G656" s="77">
        <v>29</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v>0</v>
      </c>
      <c r="Y656" s="22">
        <v>0</v>
      </c>
      <c r="Z656" s="22">
        <v>0</v>
      </c>
      <c r="AA656" s="22">
        <v>0</v>
      </c>
      <c r="AB656" s="22">
        <v>0</v>
      </c>
      <c r="AC656" s="22">
        <v>0</v>
      </c>
      <c r="AD656" s="22">
        <v>0</v>
      </c>
      <c r="AE656" s="22">
        <v>0</v>
      </c>
      <c r="AF656" s="22">
        <v>0</v>
      </c>
      <c r="AG656" s="22">
        <v>0</v>
      </c>
      <c r="AH656" s="22">
        <v>0</v>
      </c>
      <c r="AI656" s="22">
        <v>0</v>
      </c>
      <c r="AJ656" s="22">
        <v>0</v>
      </c>
      <c r="AK656" s="22">
        <v>0</v>
      </c>
      <c r="AL656" s="22">
        <v>0</v>
      </c>
      <c r="AM656" s="22">
        <v>0</v>
      </c>
      <c r="AN656" s="22">
        <v>0</v>
      </c>
      <c r="AO656" s="22">
        <v>0</v>
      </c>
      <c r="AP656" s="22">
        <v>0</v>
      </c>
    </row>
    <row r="657" spans="1:42" x14ac:dyDescent="0.2">
      <c r="A657" s="15"/>
      <c r="B657" s="84"/>
      <c r="C657" s="35" t="s">
        <v>653</v>
      </c>
      <c r="D657" s="35" t="s">
        <v>654</v>
      </c>
      <c r="E657" s="35">
        <v>0</v>
      </c>
      <c r="F657" s="35">
        <v>0</v>
      </c>
      <c r="G657" s="77">
        <v>30</v>
      </c>
      <c r="H657" s="22">
        <v>9595.0147567191307</v>
      </c>
      <c r="I657" s="22">
        <v>0</v>
      </c>
      <c r="J657" s="22">
        <v>6.9906475022937302</v>
      </c>
      <c r="K657" s="22">
        <v>5.592273947680841</v>
      </c>
      <c r="L657" s="22">
        <v>3.5405200974823412</v>
      </c>
      <c r="M657" s="22">
        <v>17.725519145202579</v>
      </c>
      <c r="N657" s="22">
        <v>16.037374464707089</v>
      </c>
      <c r="O657" s="22">
        <v>4.0988091190400171</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c r="AN657" s="22">
        <v>0</v>
      </c>
      <c r="AO657" s="22">
        <v>0</v>
      </c>
      <c r="AP657" s="22">
        <v>0</v>
      </c>
    </row>
    <row r="658" spans="1:42" x14ac:dyDescent="0.2">
      <c r="A658" s="15"/>
      <c r="B658" s="84"/>
      <c r="C658" s="35">
        <v>0</v>
      </c>
      <c r="D658" s="35">
        <v>0</v>
      </c>
      <c r="E658" s="35">
        <v>0</v>
      </c>
      <c r="F658" s="35">
        <v>0</v>
      </c>
      <c r="G658" s="77">
        <v>31</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t="s">
        <v>36</v>
      </c>
      <c r="AC658" s="22" t="s">
        <v>36</v>
      </c>
      <c r="AD658" s="22" t="s">
        <v>36</v>
      </c>
      <c r="AE658" s="22" t="s">
        <v>36</v>
      </c>
      <c r="AF658" s="22" t="s">
        <v>36</v>
      </c>
      <c r="AG658" s="22" t="s">
        <v>36</v>
      </c>
      <c r="AH658" s="22" t="s">
        <v>36</v>
      </c>
      <c r="AI658" s="22" t="s">
        <v>36</v>
      </c>
      <c r="AJ658" s="22" t="s">
        <v>36</v>
      </c>
      <c r="AK658" s="22" t="s">
        <v>36</v>
      </c>
      <c r="AL658" s="22" t="s">
        <v>36</v>
      </c>
      <c r="AM658" s="22" t="s">
        <v>36</v>
      </c>
      <c r="AN658" s="22" t="s">
        <v>36</v>
      </c>
      <c r="AO658" s="22" t="s">
        <v>36</v>
      </c>
      <c r="AP658" s="22" t="s">
        <v>36</v>
      </c>
    </row>
    <row r="659" spans="1:42" x14ac:dyDescent="0.2">
      <c r="A659" s="15"/>
      <c r="B659" s="84"/>
      <c r="C659" s="35">
        <v>0</v>
      </c>
      <c r="D659" s="35">
        <v>0</v>
      </c>
      <c r="E659" s="35">
        <v>0</v>
      </c>
      <c r="F659" s="35">
        <v>0</v>
      </c>
      <c r="G659" s="76">
        <v>32</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c r="AN659" s="22">
        <v>0</v>
      </c>
      <c r="AO659" s="22">
        <v>0</v>
      </c>
      <c r="AP659" s="22">
        <v>0</v>
      </c>
    </row>
    <row r="660" spans="1:42" x14ac:dyDescent="0.2">
      <c r="A660" s="15"/>
      <c r="B660" s="84"/>
      <c r="C660" s="35">
        <v>0</v>
      </c>
      <c r="D660" s="35">
        <v>0</v>
      </c>
      <c r="E660" s="35">
        <v>0</v>
      </c>
      <c r="F660" s="35">
        <v>0</v>
      </c>
      <c r="G660" s="77">
        <v>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t="s">
        <v>36</v>
      </c>
      <c r="AC660" s="22" t="s">
        <v>36</v>
      </c>
      <c r="AD660" s="22" t="s">
        <v>36</v>
      </c>
      <c r="AE660" s="22" t="s">
        <v>36</v>
      </c>
      <c r="AF660" s="22" t="s">
        <v>36</v>
      </c>
      <c r="AG660" s="22" t="s">
        <v>36</v>
      </c>
      <c r="AH660" s="22" t="s">
        <v>36</v>
      </c>
      <c r="AI660" s="22" t="s">
        <v>36</v>
      </c>
      <c r="AJ660" s="22" t="s">
        <v>36</v>
      </c>
      <c r="AK660" s="22" t="s">
        <v>36</v>
      </c>
      <c r="AL660" s="22" t="s">
        <v>36</v>
      </c>
      <c r="AM660" s="22" t="s">
        <v>36</v>
      </c>
      <c r="AN660" s="22" t="s">
        <v>36</v>
      </c>
      <c r="AO660" s="22" t="s">
        <v>36</v>
      </c>
      <c r="AP660" s="22" t="s">
        <v>36</v>
      </c>
    </row>
    <row r="661" spans="1:42" x14ac:dyDescent="0.2">
      <c r="A661" s="15"/>
      <c r="B661" s="84"/>
      <c r="C661" s="35">
        <v>0</v>
      </c>
      <c r="D661" s="35">
        <v>0</v>
      </c>
      <c r="E661" s="35">
        <v>0</v>
      </c>
      <c r="F661" s="35">
        <v>0</v>
      </c>
      <c r="G661" s="77">
        <v>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0</v>
      </c>
      <c r="Z661" s="22">
        <v>0</v>
      </c>
      <c r="AA661" s="22">
        <v>0</v>
      </c>
      <c r="AB661" s="22">
        <v>0</v>
      </c>
      <c r="AC661" s="22">
        <v>0</v>
      </c>
      <c r="AD661" s="22">
        <v>0</v>
      </c>
      <c r="AE661" s="22">
        <v>0</v>
      </c>
      <c r="AF661" s="22">
        <v>0</v>
      </c>
      <c r="AG661" s="22">
        <v>0</v>
      </c>
      <c r="AH661" s="22">
        <v>0</v>
      </c>
      <c r="AI661" s="22">
        <v>0</v>
      </c>
      <c r="AJ661" s="22">
        <v>0</v>
      </c>
      <c r="AK661" s="22">
        <v>0</v>
      </c>
      <c r="AL661" s="22">
        <v>0</v>
      </c>
      <c r="AM661" s="22">
        <v>0</v>
      </c>
      <c r="AN661" s="22">
        <v>0</v>
      </c>
      <c r="AO661" s="22">
        <v>0</v>
      </c>
      <c r="AP661" s="22">
        <v>0</v>
      </c>
    </row>
    <row r="662" spans="1:42" x14ac:dyDescent="0.2">
      <c r="A662" s="15"/>
      <c r="B662" s="84"/>
      <c r="C662" s="35" t="s">
        <v>655</v>
      </c>
      <c r="D662" s="35" t="s">
        <v>656</v>
      </c>
      <c r="E662" s="35">
        <v>0</v>
      </c>
      <c r="F662" s="35">
        <v>0</v>
      </c>
      <c r="G662" s="77">
        <v>35</v>
      </c>
      <c r="H662" s="22">
        <v>10012.629029609734</v>
      </c>
      <c r="I662" s="22">
        <v>0</v>
      </c>
      <c r="J662" s="22">
        <v>5.5069073900390428</v>
      </c>
      <c r="K662" s="22">
        <v>4.610743595496432</v>
      </c>
      <c r="L662" s="22">
        <v>3.6374779980955543</v>
      </c>
      <c r="M662" s="22">
        <v>13.305936443687798</v>
      </c>
      <c r="N662" s="22">
        <v>12.038704401431817</v>
      </c>
      <c r="O662" s="22">
        <v>3.6024293007135713</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c r="AN662" s="22">
        <v>0</v>
      </c>
      <c r="AO662" s="22">
        <v>0</v>
      </c>
      <c r="AP662" s="22">
        <v>0</v>
      </c>
    </row>
    <row r="663" spans="1:42" x14ac:dyDescent="0.2">
      <c r="A663" s="15"/>
      <c r="B663" s="84"/>
      <c r="C663" s="35">
        <v>0</v>
      </c>
      <c r="D663" s="35">
        <v>0</v>
      </c>
      <c r="E663" s="35">
        <v>0</v>
      </c>
      <c r="F663" s="35">
        <v>0</v>
      </c>
      <c r="G663" s="76">
        <v>36</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0</v>
      </c>
      <c r="AC663" s="22">
        <v>0</v>
      </c>
      <c r="AD663" s="22">
        <v>0</v>
      </c>
      <c r="AE663" s="22">
        <v>0</v>
      </c>
      <c r="AF663" s="22">
        <v>0</v>
      </c>
      <c r="AG663" s="22">
        <v>0</v>
      </c>
      <c r="AH663" s="22">
        <v>0</v>
      </c>
      <c r="AI663" s="22">
        <v>0</v>
      </c>
      <c r="AJ663" s="22">
        <v>0</v>
      </c>
      <c r="AK663" s="22">
        <v>0</v>
      </c>
      <c r="AL663" s="22">
        <v>0</v>
      </c>
      <c r="AM663" s="22">
        <v>0</v>
      </c>
      <c r="AN663" s="22">
        <v>0</v>
      </c>
      <c r="AO663" s="22">
        <v>0</v>
      </c>
      <c r="AP663" s="22">
        <v>0</v>
      </c>
    </row>
    <row r="664" spans="1:42" hidden="1" outlineLevel="1" x14ac:dyDescent="0.2">
      <c r="A664" s="15"/>
      <c r="B664" s="84"/>
      <c r="C664" s="35">
        <v>0</v>
      </c>
      <c r="D664" s="35">
        <v>0</v>
      </c>
      <c r="E664" s="35">
        <v>0</v>
      </c>
      <c r="F664" s="35">
        <v>0</v>
      </c>
      <c r="G664" s="77">
        <v>37</v>
      </c>
      <c r="H664" s="22">
        <v>0</v>
      </c>
      <c r="I664" s="22">
        <v>0</v>
      </c>
      <c r="J664" s="22">
        <v>0</v>
      </c>
      <c r="K664" s="22">
        <v>0</v>
      </c>
      <c r="L664" s="22">
        <v>0</v>
      </c>
      <c r="M664" s="22">
        <v>0</v>
      </c>
      <c r="N664" s="22">
        <v>0</v>
      </c>
      <c r="O664" s="22">
        <v>0</v>
      </c>
      <c r="P664" s="22">
        <v>0</v>
      </c>
      <c r="Q664" s="22">
        <v>0</v>
      </c>
      <c r="R664" s="22">
        <v>0</v>
      </c>
      <c r="S664" s="22">
        <v>0</v>
      </c>
      <c r="T664" s="22">
        <v>0</v>
      </c>
      <c r="U664" s="22">
        <v>0</v>
      </c>
      <c r="V664" s="22">
        <v>0</v>
      </c>
      <c r="W664" s="22">
        <v>0</v>
      </c>
      <c r="X664" s="22">
        <v>0</v>
      </c>
      <c r="Y664" s="22">
        <v>0</v>
      </c>
      <c r="Z664" s="22">
        <v>0</v>
      </c>
      <c r="AA664" s="22">
        <v>0</v>
      </c>
      <c r="AB664" s="22">
        <v>0</v>
      </c>
      <c r="AC664" s="22">
        <v>0</v>
      </c>
      <c r="AD664" s="22">
        <v>0</v>
      </c>
      <c r="AE664" s="22">
        <v>0</v>
      </c>
      <c r="AF664" s="22">
        <v>0</v>
      </c>
      <c r="AG664" s="22">
        <v>0</v>
      </c>
      <c r="AH664" s="22">
        <v>0</v>
      </c>
      <c r="AI664" s="22">
        <v>0</v>
      </c>
      <c r="AJ664" s="22">
        <v>0</v>
      </c>
      <c r="AK664" s="22">
        <v>0</v>
      </c>
      <c r="AL664" s="22">
        <v>0</v>
      </c>
      <c r="AM664" s="22">
        <v>0</v>
      </c>
      <c r="AN664" s="22">
        <v>0</v>
      </c>
      <c r="AO664" s="22">
        <v>0</v>
      </c>
      <c r="AP664" s="22">
        <v>0</v>
      </c>
    </row>
    <row r="665" spans="1:42" hidden="1" outlineLevel="1" x14ac:dyDescent="0.2">
      <c r="A665" s="15"/>
      <c r="B665" s="84"/>
      <c r="C665" s="35">
        <v>0</v>
      </c>
      <c r="D665" s="35">
        <v>0</v>
      </c>
      <c r="E665" s="35">
        <v>0</v>
      </c>
      <c r="F665" s="35">
        <v>0</v>
      </c>
      <c r="G665" s="77">
        <v>38</v>
      </c>
      <c r="H665" s="22">
        <v>0</v>
      </c>
      <c r="I665" s="22">
        <v>0</v>
      </c>
      <c r="J665" s="22">
        <v>0</v>
      </c>
      <c r="K665" s="22">
        <v>0</v>
      </c>
      <c r="L665" s="22">
        <v>0</v>
      </c>
      <c r="M665" s="22">
        <v>0</v>
      </c>
      <c r="N665" s="22">
        <v>0</v>
      </c>
      <c r="O665" s="22">
        <v>0</v>
      </c>
      <c r="P665" s="22">
        <v>0</v>
      </c>
      <c r="Q665" s="22">
        <v>0</v>
      </c>
      <c r="R665" s="22">
        <v>0</v>
      </c>
      <c r="S665" s="22">
        <v>0</v>
      </c>
      <c r="T665" s="22">
        <v>0</v>
      </c>
      <c r="U665" s="22">
        <v>0</v>
      </c>
      <c r="V665" s="22">
        <v>0</v>
      </c>
      <c r="W665" s="22">
        <v>0</v>
      </c>
      <c r="X665" s="22">
        <v>0</v>
      </c>
      <c r="Y665" s="22">
        <v>0</v>
      </c>
      <c r="Z665" s="22">
        <v>0</v>
      </c>
      <c r="AA665" s="22">
        <v>0</v>
      </c>
      <c r="AB665" s="22">
        <v>0</v>
      </c>
      <c r="AC665" s="22">
        <v>0</v>
      </c>
      <c r="AD665" s="22">
        <v>0</v>
      </c>
      <c r="AE665" s="22">
        <v>0</v>
      </c>
      <c r="AF665" s="22">
        <v>0</v>
      </c>
      <c r="AG665" s="22">
        <v>0</v>
      </c>
      <c r="AH665" s="22">
        <v>0</v>
      </c>
      <c r="AI665" s="22">
        <v>0</v>
      </c>
      <c r="AJ665" s="22">
        <v>0</v>
      </c>
      <c r="AK665" s="22">
        <v>0</v>
      </c>
      <c r="AL665" s="22">
        <v>0</v>
      </c>
      <c r="AM665" s="22">
        <v>0</v>
      </c>
      <c r="AN665" s="22">
        <v>0</v>
      </c>
      <c r="AO665" s="22">
        <v>0</v>
      </c>
      <c r="AP665" s="22">
        <v>0</v>
      </c>
    </row>
    <row r="666" spans="1:42" hidden="1" outlineLevel="1" x14ac:dyDescent="0.2">
      <c r="A666" s="15"/>
      <c r="B666" s="84"/>
      <c r="C666" s="35">
        <v>0</v>
      </c>
      <c r="D666" s="35">
        <v>0</v>
      </c>
      <c r="E666" s="35">
        <v>0</v>
      </c>
      <c r="F666" s="35">
        <v>0</v>
      </c>
      <c r="G666" s="77">
        <v>39</v>
      </c>
      <c r="H666" s="22">
        <v>0</v>
      </c>
      <c r="I666" s="22">
        <v>0</v>
      </c>
      <c r="J666" s="22">
        <v>0</v>
      </c>
      <c r="K666" s="22">
        <v>0</v>
      </c>
      <c r="L666" s="22">
        <v>0</v>
      </c>
      <c r="M666" s="22">
        <v>0</v>
      </c>
      <c r="N666" s="22">
        <v>0</v>
      </c>
      <c r="O666" s="22">
        <v>0</v>
      </c>
      <c r="P666" s="22">
        <v>0</v>
      </c>
      <c r="Q666" s="22">
        <v>0</v>
      </c>
      <c r="R666" s="22">
        <v>0</v>
      </c>
      <c r="S666" s="22">
        <v>0</v>
      </c>
      <c r="T666" s="22">
        <v>0</v>
      </c>
      <c r="U666" s="22">
        <v>0</v>
      </c>
      <c r="V666" s="22">
        <v>0</v>
      </c>
      <c r="W666" s="22">
        <v>0</v>
      </c>
      <c r="X666" s="22">
        <v>0</v>
      </c>
      <c r="Y666" s="22">
        <v>0</v>
      </c>
      <c r="Z666" s="22">
        <v>0</v>
      </c>
      <c r="AA666" s="22">
        <v>0</v>
      </c>
      <c r="AB666" s="22">
        <v>0</v>
      </c>
      <c r="AC666" s="22">
        <v>0</v>
      </c>
      <c r="AD666" s="22">
        <v>0</v>
      </c>
      <c r="AE666" s="22">
        <v>0</v>
      </c>
      <c r="AF666" s="22">
        <v>0</v>
      </c>
      <c r="AG666" s="22">
        <v>0</v>
      </c>
      <c r="AH666" s="22">
        <v>0</v>
      </c>
      <c r="AI666" s="22">
        <v>0</v>
      </c>
      <c r="AJ666" s="22">
        <v>0</v>
      </c>
      <c r="AK666" s="22">
        <v>0</v>
      </c>
      <c r="AL666" s="22">
        <v>0</v>
      </c>
      <c r="AM666" s="22">
        <v>0</v>
      </c>
      <c r="AN666" s="22">
        <v>0</v>
      </c>
      <c r="AO666" s="22">
        <v>0</v>
      </c>
      <c r="AP666" s="22">
        <v>0</v>
      </c>
    </row>
    <row r="667" spans="1:42" hidden="1" outlineLevel="1" x14ac:dyDescent="0.2">
      <c r="A667" s="15"/>
      <c r="B667" s="84"/>
      <c r="C667" s="35">
        <v>0</v>
      </c>
      <c r="D667" s="35">
        <v>0</v>
      </c>
      <c r="E667" s="35">
        <v>0</v>
      </c>
      <c r="F667" s="35">
        <v>0</v>
      </c>
      <c r="G667" s="76">
        <v>40</v>
      </c>
      <c r="H667" s="22">
        <v>0</v>
      </c>
      <c r="I667" s="22">
        <v>0</v>
      </c>
      <c r="J667" s="22">
        <v>0</v>
      </c>
      <c r="K667" s="22">
        <v>0</v>
      </c>
      <c r="L667" s="22">
        <v>0</v>
      </c>
      <c r="M667" s="22">
        <v>0</v>
      </c>
      <c r="N667" s="22">
        <v>0</v>
      </c>
      <c r="O667" s="22">
        <v>0</v>
      </c>
      <c r="P667" s="22">
        <v>0</v>
      </c>
      <c r="Q667" s="22">
        <v>0</v>
      </c>
      <c r="R667" s="22">
        <v>0</v>
      </c>
      <c r="S667" s="22">
        <v>0</v>
      </c>
      <c r="T667" s="22">
        <v>0</v>
      </c>
      <c r="U667" s="22">
        <v>0</v>
      </c>
      <c r="V667" s="22">
        <v>0</v>
      </c>
      <c r="W667" s="22">
        <v>0</v>
      </c>
      <c r="X667" s="22">
        <v>0</v>
      </c>
      <c r="Y667" s="22">
        <v>0</v>
      </c>
      <c r="Z667" s="22">
        <v>0</v>
      </c>
      <c r="AA667" s="22">
        <v>0</v>
      </c>
      <c r="AB667" s="22">
        <v>0</v>
      </c>
      <c r="AC667" s="22">
        <v>0</v>
      </c>
      <c r="AD667" s="22">
        <v>0</v>
      </c>
      <c r="AE667" s="22">
        <v>0</v>
      </c>
      <c r="AF667" s="22">
        <v>0</v>
      </c>
      <c r="AG667" s="22">
        <v>0</v>
      </c>
      <c r="AH667" s="22">
        <v>0</v>
      </c>
      <c r="AI667" s="22">
        <v>0</v>
      </c>
      <c r="AJ667" s="22">
        <v>0</v>
      </c>
      <c r="AK667" s="22">
        <v>0</v>
      </c>
      <c r="AL667" s="22">
        <v>0</v>
      </c>
      <c r="AM667" s="22">
        <v>0</v>
      </c>
      <c r="AN667" s="22">
        <v>0</v>
      </c>
      <c r="AO667" s="22">
        <v>0</v>
      </c>
      <c r="AP667" s="22">
        <v>0</v>
      </c>
    </row>
    <row r="668" spans="1:42" hidden="1" outlineLevel="1" x14ac:dyDescent="0.2">
      <c r="A668" s="15"/>
      <c r="B668" s="84"/>
      <c r="C668" s="35">
        <v>0</v>
      </c>
      <c r="D668" s="35">
        <v>0</v>
      </c>
      <c r="E668" s="35">
        <v>0</v>
      </c>
      <c r="F668" s="35">
        <v>0</v>
      </c>
      <c r="G668" s="77">
        <v>41</v>
      </c>
      <c r="H668" s="22">
        <v>0</v>
      </c>
      <c r="I668" s="22">
        <v>0</v>
      </c>
      <c r="J668" s="22">
        <v>0</v>
      </c>
      <c r="K668" s="22">
        <v>0</v>
      </c>
      <c r="L668" s="22">
        <v>0</v>
      </c>
      <c r="M668" s="22">
        <v>0</v>
      </c>
      <c r="N668" s="22">
        <v>0</v>
      </c>
      <c r="O668" s="22">
        <v>0</v>
      </c>
      <c r="P668" s="22">
        <v>0</v>
      </c>
      <c r="Q668" s="22">
        <v>0</v>
      </c>
      <c r="R668" s="22">
        <v>0</v>
      </c>
      <c r="S668" s="22">
        <v>0</v>
      </c>
      <c r="T668" s="22">
        <v>0</v>
      </c>
      <c r="U668" s="22">
        <v>0</v>
      </c>
      <c r="V668" s="22">
        <v>0</v>
      </c>
      <c r="W668" s="22">
        <v>0</v>
      </c>
      <c r="X668" s="22">
        <v>0</v>
      </c>
      <c r="Y668" s="22">
        <v>0</v>
      </c>
      <c r="Z668" s="22">
        <v>0</v>
      </c>
      <c r="AA668" s="22">
        <v>0</v>
      </c>
      <c r="AB668" s="22" t="s">
        <v>36</v>
      </c>
      <c r="AC668" s="22" t="s">
        <v>36</v>
      </c>
      <c r="AD668" s="22" t="s">
        <v>36</v>
      </c>
      <c r="AE668" s="22" t="s">
        <v>36</v>
      </c>
      <c r="AF668" s="22" t="s">
        <v>36</v>
      </c>
      <c r="AG668" s="22" t="s">
        <v>36</v>
      </c>
      <c r="AH668" s="22" t="s">
        <v>36</v>
      </c>
      <c r="AI668" s="22" t="s">
        <v>36</v>
      </c>
      <c r="AJ668" s="22" t="s">
        <v>36</v>
      </c>
      <c r="AK668" s="22" t="s">
        <v>36</v>
      </c>
      <c r="AL668" s="22" t="s">
        <v>36</v>
      </c>
      <c r="AM668" s="22" t="s">
        <v>36</v>
      </c>
      <c r="AN668" s="22" t="s">
        <v>36</v>
      </c>
      <c r="AO668" s="22" t="s">
        <v>36</v>
      </c>
      <c r="AP668" s="22" t="s">
        <v>36</v>
      </c>
    </row>
    <row r="669" spans="1:42" hidden="1" outlineLevel="1" x14ac:dyDescent="0.2">
      <c r="A669" s="15"/>
      <c r="B669" s="84"/>
      <c r="C669" s="35">
        <v>0</v>
      </c>
      <c r="D669" s="35">
        <v>0</v>
      </c>
      <c r="E669" s="35">
        <v>0</v>
      </c>
      <c r="F669" s="35">
        <v>0</v>
      </c>
      <c r="G669" s="77">
        <v>42</v>
      </c>
      <c r="H669" s="22">
        <v>0</v>
      </c>
      <c r="I669" s="22">
        <v>0</v>
      </c>
      <c r="J669" s="22">
        <v>0</v>
      </c>
      <c r="K669" s="22">
        <v>0</v>
      </c>
      <c r="L669" s="22">
        <v>0</v>
      </c>
      <c r="M669" s="22">
        <v>0</v>
      </c>
      <c r="N669" s="22">
        <v>0</v>
      </c>
      <c r="O669" s="22">
        <v>0</v>
      </c>
      <c r="P669" s="22">
        <v>0</v>
      </c>
      <c r="Q669" s="22">
        <v>0</v>
      </c>
      <c r="R669" s="22">
        <v>0</v>
      </c>
      <c r="S669" s="22">
        <v>0</v>
      </c>
      <c r="T669" s="22">
        <v>0</v>
      </c>
      <c r="U669" s="22">
        <v>0</v>
      </c>
      <c r="V669" s="22">
        <v>0</v>
      </c>
      <c r="W669" s="22">
        <v>0</v>
      </c>
      <c r="X669" s="22">
        <v>0</v>
      </c>
      <c r="Y669" s="22">
        <v>0</v>
      </c>
      <c r="Z669" s="22">
        <v>0</v>
      </c>
      <c r="AA669" s="22">
        <v>0</v>
      </c>
      <c r="AB669" s="22">
        <v>0</v>
      </c>
      <c r="AC669" s="22">
        <v>0</v>
      </c>
      <c r="AD669" s="22">
        <v>0</v>
      </c>
      <c r="AE669" s="22">
        <v>0</v>
      </c>
      <c r="AF669" s="22">
        <v>0</v>
      </c>
      <c r="AG669" s="22">
        <v>0</v>
      </c>
      <c r="AH669" s="22">
        <v>0</v>
      </c>
      <c r="AI669" s="22">
        <v>0</v>
      </c>
      <c r="AJ669" s="22">
        <v>0</v>
      </c>
      <c r="AK669" s="22">
        <v>0</v>
      </c>
      <c r="AL669" s="22">
        <v>0</v>
      </c>
      <c r="AM669" s="22">
        <v>0</v>
      </c>
      <c r="AN669" s="22">
        <v>0</v>
      </c>
      <c r="AO669" s="22">
        <v>0</v>
      </c>
      <c r="AP669" s="22">
        <v>0</v>
      </c>
    </row>
    <row r="670" spans="1:42" hidden="1" outlineLevel="1" x14ac:dyDescent="0.2">
      <c r="A670" s="15"/>
      <c r="B670" s="84"/>
      <c r="C670" s="35">
        <v>0</v>
      </c>
      <c r="D670" s="35">
        <v>0</v>
      </c>
      <c r="E670" s="35">
        <v>0</v>
      </c>
      <c r="F670" s="35">
        <v>0</v>
      </c>
      <c r="G670" s="77">
        <v>43</v>
      </c>
      <c r="H670" s="22">
        <v>0</v>
      </c>
      <c r="I670" s="22">
        <v>0</v>
      </c>
      <c r="J670" s="22">
        <v>0</v>
      </c>
      <c r="K670" s="22">
        <v>0</v>
      </c>
      <c r="L670" s="22">
        <v>0</v>
      </c>
      <c r="M670" s="22">
        <v>0</v>
      </c>
      <c r="N670" s="22">
        <v>0</v>
      </c>
      <c r="O670" s="22">
        <v>0</v>
      </c>
      <c r="P670" s="22">
        <v>0</v>
      </c>
      <c r="Q670" s="22">
        <v>0</v>
      </c>
      <c r="R670" s="22">
        <v>0</v>
      </c>
      <c r="S670" s="22">
        <v>0</v>
      </c>
      <c r="T670" s="22">
        <v>0</v>
      </c>
      <c r="U670" s="22">
        <v>0</v>
      </c>
      <c r="V670" s="22">
        <v>0</v>
      </c>
      <c r="W670" s="22">
        <v>0</v>
      </c>
      <c r="X670" s="22">
        <v>0</v>
      </c>
      <c r="Y670" s="22">
        <v>0</v>
      </c>
      <c r="Z670" s="22">
        <v>0</v>
      </c>
      <c r="AA670" s="22">
        <v>0</v>
      </c>
      <c r="AB670" s="22">
        <v>0</v>
      </c>
      <c r="AC670" s="22">
        <v>0</v>
      </c>
      <c r="AD670" s="22">
        <v>0</v>
      </c>
      <c r="AE670" s="22">
        <v>0</v>
      </c>
      <c r="AF670" s="22">
        <v>0</v>
      </c>
      <c r="AG670" s="22">
        <v>0</v>
      </c>
      <c r="AH670" s="22">
        <v>0</v>
      </c>
      <c r="AI670" s="22">
        <v>0</v>
      </c>
      <c r="AJ670" s="22">
        <v>0</v>
      </c>
      <c r="AK670" s="22">
        <v>0</v>
      </c>
      <c r="AL670" s="22">
        <v>0</v>
      </c>
      <c r="AM670" s="22">
        <v>0</v>
      </c>
      <c r="AN670" s="22">
        <v>0</v>
      </c>
      <c r="AO670" s="22">
        <v>0</v>
      </c>
      <c r="AP670" s="22">
        <v>0</v>
      </c>
    </row>
    <row r="671" spans="1:42" hidden="1" outlineLevel="1" x14ac:dyDescent="0.2">
      <c r="A671" s="15"/>
      <c r="B671" s="84"/>
      <c r="C671" s="35">
        <v>0</v>
      </c>
      <c r="D671" s="35">
        <v>0</v>
      </c>
      <c r="E671" s="35">
        <v>0</v>
      </c>
      <c r="F671" s="35">
        <v>0</v>
      </c>
      <c r="G671" s="76">
        <v>44</v>
      </c>
      <c r="H671" s="22">
        <v>0</v>
      </c>
      <c r="I671" s="22">
        <v>0</v>
      </c>
      <c r="J671" s="22">
        <v>0</v>
      </c>
      <c r="K671" s="22">
        <v>0</v>
      </c>
      <c r="L671" s="22">
        <v>0</v>
      </c>
      <c r="M671" s="22">
        <v>0</v>
      </c>
      <c r="N671" s="22">
        <v>0</v>
      </c>
      <c r="O671" s="22">
        <v>0</v>
      </c>
      <c r="P671" s="22">
        <v>0</v>
      </c>
      <c r="Q671" s="22">
        <v>0</v>
      </c>
      <c r="R671" s="22">
        <v>0</v>
      </c>
      <c r="S671" s="22">
        <v>0</v>
      </c>
      <c r="T671" s="22">
        <v>0</v>
      </c>
      <c r="U671" s="22">
        <v>0</v>
      </c>
      <c r="V671" s="22">
        <v>0</v>
      </c>
      <c r="W671" s="22">
        <v>0</v>
      </c>
      <c r="X671" s="22">
        <v>0</v>
      </c>
      <c r="Y671" s="22">
        <v>0</v>
      </c>
      <c r="Z671" s="22">
        <v>0</v>
      </c>
      <c r="AA671" s="22">
        <v>0</v>
      </c>
      <c r="AB671" s="22" t="s">
        <v>36</v>
      </c>
      <c r="AC671" s="22" t="s">
        <v>36</v>
      </c>
      <c r="AD671" s="22" t="s">
        <v>36</v>
      </c>
      <c r="AE671" s="22" t="s">
        <v>36</v>
      </c>
      <c r="AF671" s="22" t="s">
        <v>36</v>
      </c>
      <c r="AG671" s="22" t="s">
        <v>36</v>
      </c>
      <c r="AH671" s="22" t="s">
        <v>36</v>
      </c>
      <c r="AI671" s="22" t="s">
        <v>36</v>
      </c>
      <c r="AJ671" s="22" t="s">
        <v>36</v>
      </c>
      <c r="AK671" s="22" t="s">
        <v>36</v>
      </c>
      <c r="AL671" s="22" t="s">
        <v>36</v>
      </c>
      <c r="AM671" s="22" t="s">
        <v>36</v>
      </c>
      <c r="AN671" s="22" t="s">
        <v>36</v>
      </c>
      <c r="AO671" s="22" t="s">
        <v>36</v>
      </c>
      <c r="AP671" s="22" t="s">
        <v>36</v>
      </c>
    </row>
    <row r="672" spans="1:42" hidden="1" outlineLevel="1" x14ac:dyDescent="0.2">
      <c r="A672" s="15"/>
      <c r="B672" s="84"/>
      <c r="C672" s="35">
        <v>0</v>
      </c>
      <c r="D672" s="35">
        <v>0</v>
      </c>
      <c r="E672" s="35">
        <v>0</v>
      </c>
      <c r="F672" s="35">
        <v>0</v>
      </c>
      <c r="G672" s="77">
        <v>45</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0</v>
      </c>
      <c r="Z672" s="22">
        <v>0</v>
      </c>
      <c r="AA672" s="22">
        <v>0</v>
      </c>
      <c r="AB672" s="22">
        <v>0</v>
      </c>
      <c r="AC672" s="22">
        <v>0</v>
      </c>
      <c r="AD672" s="22">
        <v>0</v>
      </c>
      <c r="AE672" s="22">
        <v>0</v>
      </c>
      <c r="AF672" s="22">
        <v>0</v>
      </c>
      <c r="AG672" s="22">
        <v>0</v>
      </c>
      <c r="AH672" s="22">
        <v>0</v>
      </c>
      <c r="AI672" s="22">
        <v>0</v>
      </c>
      <c r="AJ672" s="22">
        <v>0</v>
      </c>
      <c r="AK672" s="22">
        <v>0</v>
      </c>
      <c r="AL672" s="22">
        <v>0</v>
      </c>
      <c r="AM672" s="22">
        <v>0</v>
      </c>
      <c r="AN672" s="22">
        <v>0</v>
      </c>
      <c r="AO672" s="22">
        <v>0</v>
      </c>
      <c r="AP672" s="22">
        <v>0</v>
      </c>
    </row>
    <row r="673" spans="1:42" hidden="1" outlineLevel="1" x14ac:dyDescent="0.2">
      <c r="A673" s="15"/>
      <c r="B673" s="84"/>
      <c r="C673" s="35">
        <v>0</v>
      </c>
      <c r="D673" s="35">
        <v>0</v>
      </c>
      <c r="E673" s="35">
        <v>0</v>
      </c>
      <c r="F673" s="35">
        <v>0</v>
      </c>
      <c r="G673" s="77">
        <v>46</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0</v>
      </c>
      <c r="Z673" s="22">
        <v>0</v>
      </c>
      <c r="AA673" s="22">
        <v>0</v>
      </c>
      <c r="AB673" s="22" t="s">
        <v>36</v>
      </c>
      <c r="AC673" s="22" t="s">
        <v>36</v>
      </c>
      <c r="AD673" s="22" t="s">
        <v>36</v>
      </c>
      <c r="AE673" s="22" t="s">
        <v>36</v>
      </c>
      <c r="AF673" s="22" t="s">
        <v>36</v>
      </c>
      <c r="AG673" s="22" t="s">
        <v>36</v>
      </c>
      <c r="AH673" s="22" t="s">
        <v>36</v>
      </c>
      <c r="AI673" s="22" t="s">
        <v>36</v>
      </c>
      <c r="AJ673" s="22" t="s">
        <v>36</v>
      </c>
      <c r="AK673" s="22" t="s">
        <v>36</v>
      </c>
      <c r="AL673" s="22" t="s">
        <v>36</v>
      </c>
      <c r="AM673" s="22" t="s">
        <v>36</v>
      </c>
      <c r="AN673" s="22" t="s">
        <v>36</v>
      </c>
      <c r="AO673" s="22" t="s">
        <v>36</v>
      </c>
      <c r="AP673" s="22" t="s">
        <v>36</v>
      </c>
    </row>
    <row r="674" spans="1:42" hidden="1" outlineLevel="1" x14ac:dyDescent="0.2">
      <c r="A674" s="15"/>
      <c r="B674" s="84"/>
      <c r="C674" s="35">
        <v>0</v>
      </c>
      <c r="D674" s="35">
        <v>0</v>
      </c>
      <c r="E674" s="35">
        <v>0</v>
      </c>
      <c r="F674" s="35">
        <v>0</v>
      </c>
      <c r="G674" s="77">
        <v>47</v>
      </c>
      <c r="H674" s="22">
        <v>0</v>
      </c>
      <c r="I674" s="22">
        <v>0</v>
      </c>
      <c r="J674" s="22">
        <v>0</v>
      </c>
      <c r="K674" s="22">
        <v>0</v>
      </c>
      <c r="L674" s="22">
        <v>0</v>
      </c>
      <c r="M674" s="22">
        <v>0</v>
      </c>
      <c r="N674" s="22">
        <v>0</v>
      </c>
      <c r="O674" s="22">
        <v>0</v>
      </c>
      <c r="P674" s="22">
        <v>0</v>
      </c>
      <c r="Q674" s="22">
        <v>0</v>
      </c>
      <c r="R674" s="22">
        <v>0</v>
      </c>
      <c r="S674" s="22">
        <v>0</v>
      </c>
      <c r="T674" s="22">
        <v>0</v>
      </c>
      <c r="U674" s="22">
        <v>0</v>
      </c>
      <c r="V674" s="22">
        <v>0</v>
      </c>
      <c r="W674" s="22">
        <v>0</v>
      </c>
      <c r="X674" s="22">
        <v>0</v>
      </c>
      <c r="Y674" s="22">
        <v>0</v>
      </c>
      <c r="Z674" s="22">
        <v>0</v>
      </c>
      <c r="AA674" s="22">
        <v>0</v>
      </c>
      <c r="AB674" s="22" t="s">
        <v>36</v>
      </c>
      <c r="AC674" s="22" t="s">
        <v>36</v>
      </c>
      <c r="AD674" s="22" t="s">
        <v>36</v>
      </c>
      <c r="AE674" s="22" t="s">
        <v>36</v>
      </c>
      <c r="AF674" s="22" t="s">
        <v>36</v>
      </c>
      <c r="AG674" s="22" t="s">
        <v>36</v>
      </c>
      <c r="AH674" s="22" t="s">
        <v>36</v>
      </c>
      <c r="AI674" s="22" t="s">
        <v>36</v>
      </c>
      <c r="AJ674" s="22" t="s">
        <v>36</v>
      </c>
      <c r="AK674" s="22" t="s">
        <v>36</v>
      </c>
      <c r="AL674" s="22" t="s">
        <v>36</v>
      </c>
      <c r="AM674" s="22" t="s">
        <v>36</v>
      </c>
      <c r="AN674" s="22" t="s">
        <v>36</v>
      </c>
      <c r="AO674" s="22" t="s">
        <v>36</v>
      </c>
      <c r="AP674" s="22" t="s">
        <v>36</v>
      </c>
    </row>
    <row r="675" spans="1:42" hidden="1" outlineLevel="1" x14ac:dyDescent="0.2">
      <c r="A675" s="15"/>
      <c r="B675" s="84"/>
      <c r="C675" s="35">
        <v>0</v>
      </c>
      <c r="D675" s="35">
        <v>0</v>
      </c>
      <c r="E675" s="35">
        <v>0</v>
      </c>
      <c r="F675" s="35">
        <v>0</v>
      </c>
      <c r="G675" s="76">
        <v>48</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0</v>
      </c>
      <c r="AA675" s="22">
        <v>0</v>
      </c>
      <c r="AB675" s="22" t="s">
        <v>36</v>
      </c>
      <c r="AC675" s="22" t="s">
        <v>36</v>
      </c>
      <c r="AD675" s="22" t="s">
        <v>36</v>
      </c>
      <c r="AE675" s="22" t="s">
        <v>36</v>
      </c>
      <c r="AF675" s="22" t="s">
        <v>36</v>
      </c>
      <c r="AG675" s="22" t="s">
        <v>36</v>
      </c>
      <c r="AH675" s="22" t="s">
        <v>36</v>
      </c>
      <c r="AI675" s="22" t="s">
        <v>36</v>
      </c>
      <c r="AJ675" s="22" t="s">
        <v>36</v>
      </c>
      <c r="AK675" s="22" t="s">
        <v>36</v>
      </c>
      <c r="AL675" s="22" t="s">
        <v>36</v>
      </c>
      <c r="AM675" s="22" t="s">
        <v>36</v>
      </c>
      <c r="AN675" s="22" t="s">
        <v>36</v>
      </c>
      <c r="AO675" s="22" t="s">
        <v>36</v>
      </c>
      <c r="AP675" s="22" t="s">
        <v>36</v>
      </c>
    </row>
    <row r="676" spans="1:42" hidden="1" outlineLevel="1" x14ac:dyDescent="0.2">
      <c r="A676" s="15"/>
      <c r="B676" s="84"/>
      <c r="C676" s="35">
        <v>0</v>
      </c>
      <c r="D676" s="35">
        <v>0</v>
      </c>
      <c r="E676" s="35">
        <v>0</v>
      </c>
      <c r="F676" s="35">
        <v>0</v>
      </c>
      <c r="G676" s="77">
        <v>49</v>
      </c>
      <c r="H676" s="22">
        <v>0</v>
      </c>
      <c r="I676" s="22">
        <v>0</v>
      </c>
      <c r="J676" s="22">
        <v>0</v>
      </c>
      <c r="K676" s="22">
        <v>0</v>
      </c>
      <c r="L676" s="22">
        <v>0</v>
      </c>
      <c r="M676" s="22">
        <v>0</v>
      </c>
      <c r="N676" s="22">
        <v>0</v>
      </c>
      <c r="O676" s="22">
        <v>0</v>
      </c>
      <c r="P676" s="22">
        <v>0</v>
      </c>
      <c r="Q676" s="22">
        <v>0</v>
      </c>
      <c r="R676" s="22">
        <v>0</v>
      </c>
      <c r="S676" s="22">
        <v>0</v>
      </c>
      <c r="T676" s="22">
        <v>0</v>
      </c>
      <c r="U676" s="22">
        <v>0</v>
      </c>
      <c r="V676" s="22">
        <v>0</v>
      </c>
      <c r="W676" s="22">
        <v>0</v>
      </c>
      <c r="X676" s="22">
        <v>0</v>
      </c>
      <c r="Y676" s="22">
        <v>0</v>
      </c>
      <c r="Z676" s="22">
        <v>0</v>
      </c>
      <c r="AA676" s="22">
        <v>0</v>
      </c>
      <c r="AB676" s="22" t="s">
        <v>36</v>
      </c>
      <c r="AC676" s="22" t="s">
        <v>36</v>
      </c>
      <c r="AD676" s="22" t="s">
        <v>36</v>
      </c>
      <c r="AE676" s="22" t="s">
        <v>36</v>
      </c>
      <c r="AF676" s="22" t="s">
        <v>36</v>
      </c>
      <c r="AG676" s="22" t="s">
        <v>36</v>
      </c>
      <c r="AH676" s="22" t="s">
        <v>36</v>
      </c>
      <c r="AI676" s="22" t="s">
        <v>36</v>
      </c>
      <c r="AJ676" s="22" t="s">
        <v>36</v>
      </c>
      <c r="AK676" s="22" t="s">
        <v>36</v>
      </c>
      <c r="AL676" s="22" t="s">
        <v>36</v>
      </c>
      <c r="AM676" s="22" t="s">
        <v>36</v>
      </c>
      <c r="AN676" s="22" t="s">
        <v>36</v>
      </c>
      <c r="AO676" s="22" t="s">
        <v>36</v>
      </c>
      <c r="AP676" s="22" t="s">
        <v>36</v>
      </c>
    </row>
    <row r="677" spans="1:42" hidden="1" outlineLevel="1" x14ac:dyDescent="0.2">
      <c r="A677" s="15"/>
      <c r="B677" s="84"/>
      <c r="C677" s="35">
        <v>0</v>
      </c>
      <c r="D677" s="35">
        <v>0</v>
      </c>
      <c r="E677" s="35">
        <v>0</v>
      </c>
      <c r="F677" s="35">
        <v>0</v>
      </c>
      <c r="G677" s="77">
        <v>50</v>
      </c>
      <c r="H677" s="22">
        <v>0</v>
      </c>
      <c r="I677" s="22">
        <v>0</v>
      </c>
      <c r="J677" s="22">
        <v>0</v>
      </c>
      <c r="K677" s="22">
        <v>0</v>
      </c>
      <c r="L677" s="22">
        <v>0</v>
      </c>
      <c r="M677" s="22">
        <v>0</v>
      </c>
      <c r="N677" s="22">
        <v>0</v>
      </c>
      <c r="O677" s="22">
        <v>0</v>
      </c>
      <c r="P677" s="22">
        <v>0</v>
      </c>
      <c r="Q677" s="22">
        <v>0</v>
      </c>
      <c r="R677" s="22">
        <v>0</v>
      </c>
      <c r="S677" s="22">
        <v>0</v>
      </c>
      <c r="T677" s="22">
        <v>0</v>
      </c>
      <c r="U677" s="22">
        <v>0</v>
      </c>
      <c r="V677" s="22">
        <v>0</v>
      </c>
      <c r="W677" s="22">
        <v>0</v>
      </c>
      <c r="X677" s="22">
        <v>0</v>
      </c>
      <c r="Y677" s="22">
        <v>0</v>
      </c>
      <c r="Z677" s="22">
        <v>0</v>
      </c>
      <c r="AA677" s="22">
        <v>0</v>
      </c>
      <c r="AB677" s="22" t="s">
        <v>36</v>
      </c>
      <c r="AC677" s="22" t="s">
        <v>36</v>
      </c>
      <c r="AD677" s="22" t="s">
        <v>36</v>
      </c>
      <c r="AE677" s="22" t="s">
        <v>36</v>
      </c>
      <c r="AF677" s="22" t="s">
        <v>36</v>
      </c>
      <c r="AG677" s="22" t="s">
        <v>36</v>
      </c>
      <c r="AH677" s="22" t="s">
        <v>36</v>
      </c>
      <c r="AI677" s="22" t="s">
        <v>36</v>
      </c>
      <c r="AJ677" s="22" t="s">
        <v>36</v>
      </c>
      <c r="AK677" s="22" t="s">
        <v>36</v>
      </c>
      <c r="AL677" s="22" t="s">
        <v>36</v>
      </c>
      <c r="AM677" s="22" t="s">
        <v>36</v>
      </c>
      <c r="AN677" s="22" t="s">
        <v>36</v>
      </c>
      <c r="AO677" s="22" t="s">
        <v>36</v>
      </c>
      <c r="AP677" s="22" t="s">
        <v>36</v>
      </c>
    </row>
    <row r="678" spans="1:42" hidden="1" outlineLevel="1" x14ac:dyDescent="0.2">
      <c r="A678" s="15"/>
      <c r="B678" s="84"/>
      <c r="C678" s="35">
        <v>0</v>
      </c>
      <c r="D678" s="35">
        <v>0</v>
      </c>
      <c r="E678" s="35">
        <v>0</v>
      </c>
      <c r="F678" s="35">
        <v>0</v>
      </c>
      <c r="G678" s="77">
        <v>51</v>
      </c>
      <c r="H678" s="22">
        <v>0</v>
      </c>
      <c r="I678" s="22">
        <v>0</v>
      </c>
      <c r="J678" s="22">
        <v>0</v>
      </c>
      <c r="K678" s="22">
        <v>0</v>
      </c>
      <c r="L678" s="22">
        <v>0</v>
      </c>
      <c r="M678" s="22">
        <v>0</v>
      </c>
      <c r="N678" s="22">
        <v>0</v>
      </c>
      <c r="O678" s="22">
        <v>0</v>
      </c>
      <c r="P678" s="22">
        <v>0</v>
      </c>
      <c r="Q678" s="22">
        <v>0</v>
      </c>
      <c r="R678" s="22">
        <v>0</v>
      </c>
      <c r="S678" s="22">
        <v>0</v>
      </c>
      <c r="T678" s="22">
        <v>0</v>
      </c>
      <c r="U678" s="22">
        <v>0</v>
      </c>
      <c r="V678" s="22">
        <v>0</v>
      </c>
      <c r="W678" s="22">
        <v>0</v>
      </c>
      <c r="X678" s="22">
        <v>0</v>
      </c>
      <c r="Y678" s="22">
        <v>0</v>
      </c>
      <c r="Z678" s="22">
        <v>0</v>
      </c>
      <c r="AA678" s="22">
        <v>0</v>
      </c>
      <c r="AB678" s="22" t="s">
        <v>36</v>
      </c>
      <c r="AC678" s="22" t="s">
        <v>36</v>
      </c>
      <c r="AD678" s="22" t="s">
        <v>36</v>
      </c>
      <c r="AE678" s="22" t="s">
        <v>36</v>
      </c>
      <c r="AF678" s="22" t="s">
        <v>36</v>
      </c>
      <c r="AG678" s="22" t="s">
        <v>36</v>
      </c>
      <c r="AH678" s="22" t="s">
        <v>36</v>
      </c>
      <c r="AI678" s="22" t="s">
        <v>36</v>
      </c>
      <c r="AJ678" s="22" t="s">
        <v>36</v>
      </c>
      <c r="AK678" s="22" t="s">
        <v>36</v>
      </c>
      <c r="AL678" s="22" t="s">
        <v>36</v>
      </c>
      <c r="AM678" s="22" t="s">
        <v>36</v>
      </c>
      <c r="AN678" s="22" t="s">
        <v>36</v>
      </c>
      <c r="AO678" s="22" t="s">
        <v>36</v>
      </c>
      <c r="AP678" s="22" t="s">
        <v>36</v>
      </c>
    </row>
    <row r="679" spans="1:42" hidden="1" outlineLevel="1" x14ac:dyDescent="0.2">
      <c r="A679" s="15"/>
      <c r="B679" s="84"/>
      <c r="C679" s="35">
        <v>0</v>
      </c>
      <c r="D679" s="35">
        <v>0</v>
      </c>
      <c r="E679" s="35">
        <v>0</v>
      </c>
      <c r="F679" s="35">
        <v>0</v>
      </c>
      <c r="G679" s="76">
        <v>52</v>
      </c>
      <c r="H679" s="22">
        <v>0</v>
      </c>
      <c r="I679" s="22">
        <v>0</v>
      </c>
      <c r="J679" s="22">
        <v>0</v>
      </c>
      <c r="K679" s="22">
        <v>0</v>
      </c>
      <c r="L679" s="22">
        <v>0</v>
      </c>
      <c r="M679" s="22">
        <v>0</v>
      </c>
      <c r="N679" s="22">
        <v>0</v>
      </c>
      <c r="O679" s="22">
        <v>0</v>
      </c>
      <c r="P679" s="22">
        <v>0</v>
      </c>
      <c r="Q679" s="22">
        <v>0</v>
      </c>
      <c r="R679" s="22">
        <v>0</v>
      </c>
      <c r="S679" s="22">
        <v>0</v>
      </c>
      <c r="T679" s="22">
        <v>0</v>
      </c>
      <c r="U679" s="22">
        <v>0</v>
      </c>
      <c r="V679" s="22">
        <v>0</v>
      </c>
      <c r="W679" s="22">
        <v>0</v>
      </c>
      <c r="X679" s="22">
        <v>0</v>
      </c>
      <c r="Y679" s="22">
        <v>0</v>
      </c>
      <c r="Z679" s="22">
        <v>0</v>
      </c>
      <c r="AA679" s="22">
        <v>0</v>
      </c>
      <c r="AB679" s="22" t="s">
        <v>36</v>
      </c>
      <c r="AC679" s="22" t="s">
        <v>36</v>
      </c>
      <c r="AD679" s="22" t="s">
        <v>36</v>
      </c>
      <c r="AE679" s="22" t="s">
        <v>36</v>
      </c>
      <c r="AF679" s="22" t="s">
        <v>36</v>
      </c>
      <c r="AG679" s="22" t="s">
        <v>36</v>
      </c>
      <c r="AH679" s="22" t="s">
        <v>36</v>
      </c>
      <c r="AI679" s="22" t="s">
        <v>36</v>
      </c>
      <c r="AJ679" s="22" t="s">
        <v>36</v>
      </c>
      <c r="AK679" s="22" t="s">
        <v>36</v>
      </c>
      <c r="AL679" s="22" t="s">
        <v>36</v>
      </c>
      <c r="AM679" s="22" t="s">
        <v>36</v>
      </c>
      <c r="AN679" s="22" t="s">
        <v>36</v>
      </c>
      <c r="AO679" s="22" t="s">
        <v>36</v>
      </c>
      <c r="AP679" s="22" t="s">
        <v>36</v>
      </c>
    </row>
    <row r="680" spans="1:42" hidden="1" outlineLevel="1" x14ac:dyDescent="0.2">
      <c r="A680" s="15"/>
      <c r="B680" s="84"/>
      <c r="C680" s="35">
        <v>0</v>
      </c>
      <c r="D680" s="35">
        <v>0</v>
      </c>
      <c r="E680" s="35">
        <v>0</v>
      </c>
      <c r="F680" s="35">
        <v>0</v>
      </c>
      <c r="G680" s="77">
        <v>53</v>
      </c>
      <c r="H680" s="22">
        <v>0</v>
      </c>
      <c r="I680" s="22">
        <v>0</v>
      </c>
      <c r="J680" s="22">
        <v>0</v>
      </c>
      <c r="K680" s="22">
        <v>0</v>
      </c>
      <c r="L680" s="22">
        <v>0</v>
      </c>
      <c r="M680" s="22">
        <v>0</v>
      </c>
      <c r="N680" s="22">
        <v>0</v>
      </c>
      <c r="O680" s="22">
        <v>0</v>
      </c>
      <c r="P680" s="22">
        <v>0</v>
      </c>
      <c r="Q680" s="22">
        <v>0</v>
      </c>
      <c r="R680" s="22">
        <v>0</v>
      </c>
      <c r="S680" s="22">
        <v>0</v>
      </c>
      <c r="T680" s="22">
        <v>0</v>
      </c>
      <c r="U680" s="22">
        <v>0</v>
      </c>
      <c r="V680" s="22">
        <v>0</v>
      </c>
      <c r="W680" s="22">
        <v>0</v>
      </c>
      <c r="X680" s="22">
        <v>0</v>
      </c>
      <c r="Y680" s="22">
        <v>0</v>
      </c>
      <c r="Z680" s="22">
        <v>0</v>
      </c>
      <c r="AA680" s="22">
        <v>0</v>
      </c>
      <c r="AB680" s="22" t="s">
        <v>36</v>
      </c>
      <c r="AC680" s="22" t="s">
        <v>36</v>
      </c>
      <c r="AD680" s="22" t="s">
        <v>36</v>
      </c>
      <c r="AE680" s="22" t="s">
        <v>36</v>
      </c>
      <c r="AF680" s="22" t="s">
        <v>36</v>
      </c>
      <c r="AG680" s="22" t="s">
        <v>36</v>
      </c>
      <c r="AH680" s="22" t="s">
        <v>36</v>
      </c>
      <c r="AI680" s="22" t="s">
        <v>36</v>
      </c>
      <c r="AJ680" s="22" t="s">
        <v>36</v>
      </c>
      <c r="AK680" s="22" t="s">
        <v>36</v>
      </c>
      <c r="AL680" s="22" t="s">
        <v>36</v>
      </c>
      <c r="AM680" s="22" t="s">
        <v>36</v>
      </c>
      <c r="AN680" s="22" t="s">
        <v>36</v>
      </c>
      <c r="AO680" s="22" t="s">
        <v>36</v>
      </c>
      <c r="AP680" s="22" t="s">
        <v>36</v>
      </c>
    </row>
    <row r="681" spans="1:42" hidden="1" outlineLevel="1" x14ac:dyDescent="0.2">
      <c r="A681" s="15"/>
      <c r="B681" s="84"/>
      <c r="C681" s="35">
        <v>0</v>
      </c>
      <c r="D681" s="35">
        <v>0</v>
      </c>
      <c r="E681" s="35">
        <v>0</v>
      </c>
      <c r="F681" s="35">
        <v>0</v>
      </c>
      <c r="G681" s="77">
        <v>54</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0</v>
      </c>
      <c r="Y681" s="22">
        <v>0</v>
      </c>
      <c r="Z681" s="22">
        <v>0</v>
      </c>
      <c r="AA681" s="22">
        <v>0</v>
      </c>
      <c r="AB681" s="22" t="s">
        <v>36</v>
      </c>
      <c r="AC681" s="22" t="s">
        <v>36</v>
      </c>
      <c r="AD681" s="22" t="s">
        <v>36</v>
      </c>
      <c r="AE681" s="22" t="s">
        <v>36</v>
      </c>
      <c r="AF681" s="22" t="s">
        <v>36</v>
      </c>
      <c r="AG681" s="22" t="s">
        <v>36</v>
      </c>
      <c r="AH681" s="22" t="s">
        <v>36</v>
      </c>
      <c r="AI681" s="22" t="s">
        <v>36</v>
      </c>
      <c r="AJ681" s="22" t="s">
        <v>36</v>
      </c>
      <c r="AK681" s="22" t="s">
        <v>36</v>
      </c>
      <c r="AL681" s="22" t="s">
        <v>36</v>
      </c>
      <c r="AM681" s="22" t="s">
        <v>36</v>
      </c>
      <c r="AN681" s="22" t="s">
        <v>36</v>
      </c>
      <c r="AO681" s="22" t="s">
        <v>36</v>
      </c>
      <c r="AP681" s="22" t="s">
        <v>36</v>
      </c>
    </row>
    <row r="682" spans="1:42" hidden="1" outlineLevel="1" x14ac:dyDescent="0.2">
      <c r="A682" s="15"/>
      <c r="B682" s="84"/>
      <c r="C682" s="35">
        <v>0</v>
      </c>
      <c r="D682" s="35">
        <v>0</v>
      </c>
      <c r="E682" s="35">
        <v>0</v>
      </c>
      <c r="F682" s="35">
        <v>0</v>
      </c>
      <c r="G682" s="77">
        <v>55</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0</v>
      </c>
      <c r="Z682" s="22">
        <v>0</v>
      </c>
      <c r="AA682" s="22">
        <v>0</v>
      </c>
      <c r="AB682" s="22" t="s">
        <v>36</v>
      </c>
      <c r="AC682" s="22" t="s">
        <v>36</v>
      </c>
      <c r="AD682" s="22" t="s">
        <v>36</v>
      </c>
      <c r="AE682" s="22" t="s">
        <v>36</v>
      </c>
      <c r="AF682" s="22" t="s">
        <v>36</v>
      </c>
      <c r="AG682" s="22" t="s">
        <v>36</v>
      </c>
      <c r="AH682" s="22" t="s">
        <v>36</v>
      </c>
      <c r="AI682" s="22" t="s">
        <v>36</v>
      </c>
      <c r="AJ682" s="22" t="s">
        <v>36</v>
      </c>
      <c r="AK682" s="22" t="s">
        <v>36</v>
      </c>
      <c r="AL682" s="22" t="s">
        <v>36</v>
      </c>
      <c r="AM682" s="22" t="s">
        <v>36</v>
      </c>
      <c r="AN682" s="22" t="s">
        <v>36</v>
      </c>
      <c r="AO682" s="22" t="s">
        <v>36</v>
      </c>
      <c r="AP682" s="22" t="s">
        <v>36</v>
      </c>
    </row>
    <row r="683" spans="1:42" hidden="1" outlineLevel="1" x14ac:dyDescent="0.2">
      <c r="A683" s="15"/>
      <c r="B683" s="84"/>
      <c r="C683" s="35">
        <v>0</v>
      </c>
      <c r="D683" s="35">
        <v>0</v>
      </c>
      <c r="E683" s="35">
        <v>0</v>
      </c>
      <c r="F683" s="35">
        <v>0</v>
      </c>
      <c r="G683" s="76">
        <v>56</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0</v>
      </c>
      <c r="Z683" s="22">
        <v>0</v>
      </c>
      <c r="AA683" s="22">
        <v>0</v>
      </c>
      <c r="AB683" s="22" t="s">
        <v>36</v>
      </c>
      <c r="AC683" s="22" t="s">
        <v>36</v>
      </c>
      <c r="AD683" s="22" t="s">
        <v>36</v>
      </c>
      <c r="AE683" s="22" t="s">
        <v>36</v>
      </c>
      <c r="AF683" s="22" t="s">
        <v>36</v>
      </c>
      <c r="AG683" s="22" t="s">
        <v>36</v>
      </c>
      <c r="AH683" s="22" t="s">
        <v>36</v>
      </c>
      <c r="AI683" s="22" t="s">
        <v>36</v>
      </c>
      <c r="AJ683" s="22" t="s">
        <v>36</v>
      </c>
      <c r="AK683" s="22" t="s">
        <v>36</v>
      </c>
      <c r="AL683" s="22" t="s">
        <v>36</v>
      </c>
      <c r="AM683" s="22" t="s">
        <v>36</v>
      </c>
      <c r="AN683" s="22" t="s">
        <v>36</v>
      </c>
      <c r="AO683" s="22" t="s">
        <v>36</v>
      </c>
      <c r="AP683" s="22" t="s">
        <v>36</v>
      </c>
    </row>
    <row r="684" spans="1:42" hidden="1" outlineLevel="1" x14ac:dyDescent="0.2">
      <c r="A684" s="15"/>
      <c r="B684" s="84"/>
      <c r="C684" s="35">
        <v>0</v>
      </c>
      <c r="D684" s="35">
        <v>0</v>
      </c>
      <c r="E684" s="35">
        <v>0</v>
      </c>
      <c r="F684" s="35">
        <v>0</v>
      </c>
      <c r="G684" s="77">
        <v>57</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0</v>
      </c>
      <c r="X684" s="22">
        <v>0</v>
      </c>
      <c r="Y684" s="22">
        <v>0</v>
      </c>
      <c r="Z684" s="22">
        <v>0</v>
      </c>
      <c r="AA684" s="22">
        <v>0</v>
      </c>
      <c r="AB684" s="22" t="s">
        <v>36</v>
      </c>
      <c r="AC684" s="22" t="s">
        <v>36</v>
      </c>
      <c r="AD684" s="22" t="s">
        <v>36</v>
      </c>
      <c r="AE684" s="22" t="s">
        <v>36</v>
      </c>
      <c r="AF684" s="22" t="s">
        <v>36</v>
      </c>
      <c r="AG684" s="22" t="s">
        <v>36</v>
      </c>
      <c r="AH684" s="22" t="s">
        <v>36</v>
      </c>
      <c r="AI684" s="22" t="s">
        <v>36</v>
      </c>
      <c r="AJ684" s="22" t="s">
        <v>36</v>
      </c>
      <c r="AK684" s="22" t="s">
        <v>36</v>
      </c>
      <c r="AL684" s="22" t="s">
        <v>36</v>
      </c>
      <c r="AM684" s="22" t="s">
        <v>36</v>
      </c>
      <c r="AN684" s="22" t="s">
        <v>36</v>
      </c>
      <c r="AO684" s="22" t="s">
        <v>36</v>
      </c>
      <c r="AP684" s="22" t="s">
        <v>36</v>
      </c>
    </row>
    <row r="685" spans="1:42" hidden="1" outlineLevel="1" x14ac:dyDescent="0.2">
      <c r="A685" s="15"/>
      <c r="B685" s="84"/>
      <c r="C685" s="35">
        <v>0</v>
      </c>
      <c r="D685" s="35">
        <v>0</v>
      </c>
      <c r="E685" s="35">
        <v>0</v>
      </c>
      <c r="F685" s="35">
        <v>0</v>
      </c>
      <c r="G685" s="77">
        <v>58</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0</v>
      </c>
      <c r="X685" s="22">
        <v>0</v>
      </c>
      <c r="Y685" s="22">
        <v>0</v>
      </c>
      <c r="Z685" s="22">
        <v>0</v>
      </c>
      <c r="AA685" s="22">
        <v>0</v>
      </c>
      <c r="AB685" s="22" t="s">
        <v>36</v>
      </c>
      <c r="AC685" s="22" t="s">
        <v>36</v>
      </c>
      <c r="AD685" s="22" t="s">
        <v>36</v>
      </c>
      <c r="AE685" s="22" t="s">
        <v>36</v>
      </c>
      <c r="AF685" s="22" t="s">
        <v>36</v>
      </c>
      <c r="AG685" s="22" t="s">
        <v>36</v>
      </c>
      <c r="AH685" s="22" t="s">
        <v>36</v>
      </c>
      <c r="AI685" s="22" t="s">
        <v>36</v>
      </c>
      <c r="AJ685" s="22" t="s">
        <v>36</v>
      </c>
      <c r="AK685" s="22" t="s">
        <v>36</v>
      </c>
      <c r="AL685" s="22" t="s">
        <v>36</v>
      </c>
      <c r="AM685" s="22" t="s">
        <v>36</v>
      </c>
      <c r="AN685" s="22" t="s">
        <v>36</v>
      </c>
      <c r="AO685" s="22" t="s">
        <v>36</v>
      </c>
      <c r="AP685" s="22" t="s">
        <v>36</v>
      </c>
    </row>
    <row r="686" spans="1:42" hidden="1" outlineLevel="1" x14ac:dyDescent="0.2">
      <c r="A686" s="15"/>
      <c r="B686" s="84"/>
      <c r="C686" s="35">
        <v>0</v>
      </c>
      <c r="D686" s="35">
        <v>0</v>
      </c>
      <c r="E686" s="35">
        <v>0</v>
      </c>
      <c r="F686" s="35">
        <v>0</v>
      </c>
      <c r="G686" s="77">
        <v>59</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0</v>
      </c>
      <c r="Z686" s="22">
        <v>0</v>
      </c>
      <c r="AA686" s="22">
        <v>0</v>
      </c>
      <c r="AB686" s="22" t="s">
        <v>36</v>
      </c>
      <c r="AC686" s="22" t="s">
        <v>36</v>
      </c>
      <c r="AD686" s="22" t="s">
        <v>36</v>
      </c>
      <c r="AE686" s="22" t="s">
        <v>36</v>
      </c>
      <c r="AF686" s="22" t="s">
        <v>36</v>
      </c>
      <c r="AG686" s="22" t="s">
        <v>36</v>
      </c>
      <c r="AH686" s="22" t="s">
        <v>36</v>
      </c>
      <c r="AI686" s="22" t="s">
        <v>36</v>
      </c>
      <c r="AJ686" s="22" t="s">
        <v>36</v>
      </c>
      <c r="AK686" s="22" t="s">
        <v>36</v>
      </c>
      <c r="AL686" s="22" t="s">
        <v>36</v>
      </c>
      <c r="AM686" s="22" t="s">
        <v>36</v>
      </c>
      <c r="AN686" s="22" t="s">
        <v>36</v>
      </c>
      <c r="AO686" s="22" t="s">
        <v>36</v>
      </c>
      <c r="AP686" s="22" t="s">
        <v>36</v>
      </c>
    </row>
    <row r="687" spans="1:42" hidden="1" outlineLevel="1" x14ac:dyDescent="0.2">
      <c r="A687" s="15"/>
      <c r="B687" s="84"/>
      <c r="C687" s="35">
        <v>0</v>
      </c>
      <c r="D687" s="35">
        <v>0</v>
      </c>
      <c r="E687" s="35">
        <v>0</v>
      </c>
      <c r="F687" s="35">
        <v>0</v>
      </c>
      <c r="G687" s="76">
        <v>60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0</v>
      </c>
      <c r="Z687" s="22">
        <v>0</v>
      </c>
      <c r="AA687" s="22">
        <v>0</v>
      </c>
      <c r="AB687" s="22" t="s">
        <v>36</v>
      </c>
      <c r="AC687" s="22" t="s">
        <v>36</v>
      </c>
      <c r="AD687" s="22" t="s">
        <v>36</v>
      </c>
      <c r="AE687" s="22" t="s">
        <v>36</v>
      </c>
      <c r="AF687" s="22" t="s">
        <v>36</v>
      </c>
      <c r="AG687" s="22" t="s">
        <v>36</v>
      </c>
      <c r="AH687" s="22" t="s">
        <v>36</v>
      </c>
      <c r="AI687" s="22" t="s">
        <v>36</v>
      </c>
      <c r="AJ687" s="22" t="s">
        <v>36</v>
      </c>
      <c r="AK687" s="22" t="s">
        <v>36</v>
      </c>
      <c r="AL687" s="22" t="s">
        <v>36</v>
      </c>
      <c r="AM687" s="22" t="s">
        <v>36</v>
      </c>
      <c r="AN687" s="22" t="s">
        <v>36</v>
      </c>
      <c r="AO687" s="22" t="s">
        <v>36</v>
      </c>
      <c r="AP687" s="22" t="s">
        <v>36</v>
      </c>
    </row>
    <row r="688" spans="1:42" hidden="1" outlineLevel="1" x14ac:dyDescent="0.2">
      <c r="A688" s="15"/>
      <c r="B688" s="84"/>
      <c r="C688" s="35">
        <v>0</v>
      </c>
      <c r="D688" s="35">
        <v>0</v>
      </c>
      <c r="E688" s="35">
        <v>0</v>
      </c>
      <c r="F688" s="35">
        <v>0</v>
      </c>
      <c r="G688" s="77">
        <v>61</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v>0</v>
      </c>
      <c r="AB688" s="22" t="s">
        <v>36</v>
      </c>
      <c r="AC688" s="22" t="s">
        <v>36</v>
      </c>
      <c r="AD688" s="22" t="s">
        <v>36</v>
      </c>
      <c r="AE688" s="22" t="s">
        <v>36</v>
      </c>
      <c r="AF688" s="22" t="s">
        <v>36</v>
      </c>
      <c r="AG688" s="22" t="s">
        <v>36</v>
      </c>
      <c r="AH688" s="22" t="s">
        <v>36</v>
      </c>
      <c r="AI688" s="22" t="s">
        <v>36</v>
      </c>
      <c r="AJ688" s="22" t="s">
        <v>36</v>
      </c>
      <c r="AK688" s="22" t="s">
        <v>36</v>
      </c>
      <c r="AL688" s="22" t="s">
        <v>36</v>
      </c>
      <c r="AM688" s="22" t="s">
        <v>36</v>
      </c>
      <c r="AN688" s="22" t="s">
        <v>36</v>
      </c>
      <c r="AO688" s="22" t="s">
        <v>36</v>
      </c>
      <c r="AP688" s="22" t="s">
        <v>36</v>
      </c>
    </row>
    <row r="689" spans="1:43" hidden="1" outlineLevel="1" x14ac:dyDescent="0.2">
      <c r="A689" s="15"/>
      <c r="B689" s="84"/>
      <c r="C689" s="35">
        <v>0</v>
      </c>
      <c r="D689" s="35">
        <v>0</v>
      </c>
      <c r="E689" s="35">
        <v>0</v>
      </c>
      <c r="F689" s="35">
        <v>0</v>
      </c>
      <c r="G689" s="77">
        <v>62</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v>0</v>
      </c>
      <c r="AB689" s="22" t="s">
        <v>36</v>
      </c>
      <c r="AC689" s="22" t="s">
        <v>36</v>
      </c>
      <c r="AD689" s="22" t="s">
        <v>36</v>
      </c>
      <c r="AE689" s="22" t="s">
        <v>36</v>
      </c>
      <c r="AF689" s="22" t="s">
        <v>36</v>
      </c>
      <c r="AG689" s="22" t="s">
        <v>36</v>
      </c>
      <c r="AH689" s="22" t="s">
        <v>36</v>
      </c>
      <c r="AI689" s="22" t="s">
        <v>36</v>
      </c>
      <c r="AJ689" s="22" t="s">
        <v>36</v>
      </c>
      <c r="AK689" s="22" t="s">
        <v>36</v>
      </c>
      <c r="AL689" s="22" t="s">
        <v>36</v>
      </c>
      <c r="AM689" s="22" t="s">
        <v>36</v>
      </c>
      <c r="AN689" s="22" t="s">
        <v>36</v>
      </c>
      <c r="AO689" s="22" t="s">
        <v>36</v>
      </c>
      <c r="AP689" s="22" t="s">
        <v>36</v>
      </c>
    </row>
    <row r="690" spans="1:43" hidden="1" outlineLevel="1" x14ac:dyDescent="0.2">
      <c r="A690" s="15"/>
      <c r="B690" s="84"/>
      <c r="C690" s="35">
        <v>0</v>
      </c>
      <c r="D690" s="35">
        <v>0</v>
      </c>
      <c r="E690" s="35">
        <v>0</v>
      </c>
      <c r="F690" s="35">
        <v>0</v>
      </c>
      <c r="G690" s="77">
        <v>63</v>
      </c>
      <c r="H690" s="22">
        <v>0</v>
      </c>
      <c r="I690" s="22">
        <v>0</v>
      </c>
      <c r="J690" s="22">
        <v>0</v>
      </c>
      <c r="K690" s="22">
        <v>0</v>
      </c>
      <c r="L690" s="22">
        <v>0</v>
      </c>
      <c r="M690" s="22">
        <v>0</v>
      </c>
      <c r="N690" s="22">
        <v>0</v>
      </c>
      <c r="O690" s="22">
        <v>0</v>
      </c>
      <c r="P690" s="22">
        <v>0</v>
      </c>
      <c r="Q690" s="22">
        <v>0</v>
      </c>
      <c r="R690" s="22">
        <v>0</v>
      </c>
      <c r="S690" s="22">
        <v>0</v>
      </c>
      <c r="T690" s="22">
        <v>0</v>
      </c>
      <c r="U690" s="22">
        <v>0</v>
      </c>
      <c r="V690" s="22">
        <v>0</v>
      </c>
      <c r="W690" s="22">
        <v>0</v>
      </c>
      <c r="X690" s="22">
        <v>0</v>
      </c>
      <c r="Y690" s="22">
        <v>0</v>
      </c>
      <c r="Z690" s="22">
        <v>0</v>
      </c>
      <c r="AA690" s="22">
        <v>0</v>
      </c>
      <c r="AB690" s="22" t="s">
        <v>36</v>
      </c>
      <c r="AC690" s="22" t="s">
        <v>36</v>
      </c>
      <c r="AD690" s="22" t="s">
        <v>36</v>
      </c>
      <c r="AE690" s="22" t="s">
        <v>36</v>
      </c>
      <c r="AF690" s="22" t="s">
        <v>36</v>
      </c>
      <c r="AG690" s="22" t="s">
        <v>36</v>
      </c>
      <c r="AH690" s="22" t="s">
        <v>36</v>
      </c>
      <c r="AI690" s="22" t="s">
        <v>36</v>
      </c>
      <c r="AJ690" s="22" t="s">
        <v>36</v>
      </c>
      <c r="AK690" s="22" t="s">
        <v>36</v>
      </c>
      <c r="AL690" s="22" t="s">
        <v>36</v>
      </c>
      <c r="AM690" s="22" t="s">
        <v>36</v>
      </c>
      <c r="AN690" s="22" t="s">
        <v>36</v>
      </c>
      <c r="AO690" s="22" t="s">
        <v>36</v>
      </c>
      <c r="AP690" s="22" t="s">
        <v>36</v>
      </c>
    </row>
    <row r="691" spans="1:43" hidden="1" outlineLevel="1" x14ac:dyDescent="0.2">
      <c r="A691" s="15"/>
      <c r="B691" s="84"/>
      <c r="C691" s="35">
        <v>0</v>
      </c>
      <c r="D691" s="35">
        <v>0</v>
      </c>
      <c r="E691" s="35">
        <v>0</v>
      </c>
      <c r="F691" s="35">
        <v>0</v>
      </c>
      <c r="G691" s="76">
        <v>64</v>
      </c>
      <c r="H691" s="22">
        <v>0</v>
      </c>
      <c r="I691" s="22">
        <v>0</v>
      </c>
      <c r="J691" s="22">
        <v>0</v>
      </c>
      <c r="K691" s="22">
        <v>0</v>
      </c>
      <c r="L691" s="22">
        <v>0</v>
      </c>
      <c r="M691" s="22">
        <v>0</v>
      </c>
      <c r="N691" s="22">
        <v>0</v>
      </c>
      <c r="O691" s="22">
        <v>0</v>
      </c>
      <c r="P691" s="22">
        <v>0</v>
      </c>
      <c r="Q691" s="22">
        <v>0</v>
      </c>
      <c r="R691" s="22">
        <v>0</v>
      </c>
      <c r="S691" s="22">
        <v>0</v>
      </c>
      <c r="T691" s="22">
        <v>0</v>
      </c>
      <c r="U691" s="22">
        <v>0</v>
      </c>
      <c r="V691" s="22">
        <v>0</v>
      </c>
      <c r="W691" s="22">
        <v>0</v>
      </c>
      <c r="X691" s="22">
        <v>0</v>
      </c>
      <c r="Y691" s="22">
        <v>0</v>
      </c>
      <c r="Z691" s="22">
        <v>0</v>
      </c>
      <c r="AA691" s="22">
        <v>0</v>
      </c>
      <c r="AB691" s="22" t="s">
        <v>36</v>
      </c>
      <c r="AC691" s="22" t="s">
        <v>36</v>
      </c>
      <c r="AD691" s="22" t="s">
        <v>36</v>
      </c>
      <c r="AE691" s="22" t="s">
        <v>36</v>
      </c>
      <c r="AF691" s="22" t="s">
        <v>36</v>
      </c>
      <c r="AG691" s="22" t="s">
        <v>36</v>
      </c>
      <c r="AH691" s="22" t="s">
        <v>36</v>
      </c>
      <c r="AI691" s="22" t="s">
        <v>36</v>
      </c>
      <c r="AJ691" s="22" t="s">
        <v>36</v>
      </c>
      <c r="AK691" s="22" t="s">
        <v>36</v>
      </c>
      <c r="AL691" s="22" t="s">
        <v>36</v>
      </c>
      <c r="AM691" s="22" t="s">
        <v>36</v>
      </c>
      <c r="AN691" s="22" t="s">
        <v>36</v>
      </c>
      <c r="AO691" s="22" t="s">
        <v>36</v>
      </c>
      <c r="AP691" s="22" t="s">
        <v>36</v>
      </c>
    </row>
    <row r="692" spans="1:43" hidden="1" outlineLevel="1" x14ac:dyDescent="0.2">
      <c r="A692" s="15"/>
      <c r="B692" s="84"/>
      <c r="C692" s="35">
        <v>0</v>
      </c>
      <c r="D692" s="35">
        <v>0</v>
      </c>
      <c r="E692" s="35">
        <v>0</v>
      </c>
      <c r="F692" s="35">
        <v>0</v>
      </c>
      <c r="G692" s="77">
        <v>65</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v>0</v>
      </c>
      <c r="AB692" s="22" t="s">
        <v>36</v>
      </c>
      <c r="AC692" s="22" t="s">
        <v>36</v>
      </c>
      <c r="AD692" s="22" t="s">
        <v>36</v>
      </c>
      <c r="AE692" s="22" t="s">
        <v>36</v>
      </c>
      <c r="AF692" s="22" t="s">
        <v>36</v>
      </c>
      <c r="AG692" s="22" t="s">
        <v>36</v>
      </c>
      <c r="AH692" s="22" t="s">
        <v>36</v>
      </c>
      <c r="AI692" s="22" t="s">
        <v>36</v>
      </c>
      <c r="AJ692" s="22" t="s">
        <v>36</v>
      </c>
      <c r="AK692" s="22" t="s">
        <v>36</v>
      </c>
      <c r="AL692" s="22" t="s">
        <v>36</v>
      </c>
      <c r="AM692" s="22" t="s">
        <v>36</v>
      </c>
      <c r="AN692" s="22" t="s">
        <v>36</v>
      </c>
      <c r="AO692" s="22" t="s">
        <v>36</v>
      </c>
      <c r="AP692" s="22" t="s">
        <v>36</v>
      </c>
    </row>
    <row r="693" spans="1:43" hidden="1" outlineLevel="1" x14ac:dyDescent="0.2">
      <c r="A693" s="15"/>
      <c r="B693" s="84"/>
      <c r="C693" s="35">
        <v>0</v>
      </c>
      <c r="D693" s="35">
        <v>0</v>
      </c>
      <c r="E693" s="35">
        <v>0</v>
      </c>
      <c r="F693" s="35">
        <v>0</v>
      </c>
      <c r="G693" s="77">
        <v>66</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0</v>
      </c>
      <c r="Y693" s="22">
        <v>0</v>
      </c>
      <c r="Z693" s="22">
        <v>0</v>
      </c>
      <c r="AA693" s="22">
        <v>0</v>
      </c>
      <c r="AB693" s="22" t="s">
        <v>36</v>
      </c>
      <c r="AC693" s="22" t="s">
        <v>36</v>
      </c>
      <c r="AD693" s="22" t="s">
        <v>36</v>
      </c>
      <c r="AE693" s="22" t="s">
        <v>36</v>
      </c>
      <c r="AF693" s="22" t="s">
        <v>36</v>
      </c>
      <c r="AG693" s="22" t="s">
        <v>36</v>
      </c>
      <c r="AH693" s="22" t="s">
        <v>36</v>
      </c>
      <c r="AI693" s="22" t="s">
        <v>36</v>
      </c>
      <c r="AJ693" s="22" t="s">
        <v>36</v>
      </c>
      <c r="AK693" s="22" t="s">
        <v>36</v>
      </c>
      <c r="AL693" s="22" t="s">
        <v>36</v>
      </c>
      <c r="AM693" s="22" t="s">
        <v>36</v>
      </c>
      <c r="AN693" s="22" t="s">
        <v>36</v>
      </c>
      <c r="AO693" s="22" t="s">
        <v>36</v>
      </c>
      <c r="AP693" s="22" t="s">
        <v>36</v>
      </c>
    </row>
    <row r="694" spans="1:43" hidden="1" outlineLevel="1" x14ac:dyDescent="0.2">
      <c r="A694" s="15"/>
      <c r="B694" s="84"/>
      <c r="C694" s="35">
        <v>0</v>
      </c>
      <c r="D694" s="35">
        <v>0</v>
      </c>
      <c r="E694" s="35">
        <v>0</v>
      </c>
      <c r="F694" s="35">
        <v>0</v>
      </c>
      <c r="G694" s="77">
        <v>67</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0</v>
      </c>
      <c r="Y694" s="22">
        <v>0</v>
      </c>
      <c r="Z694" s="22">
        <v>0</v>
      </c>
      <c r="AA694" s="22">
        <v>0</v>
      </c>
      <c r="AB694" s="22" t="s">
        <v>36</v>
      </c>
      <c r="AC694" s="22" t="s">
        <v>36</v>
      </c>
      <c r="AD694" s="22" t="s">
        <v>36</v>
      </c>
      <c r="AE694" s="22" t="s">
        <v>36</v>
      </c>
      <c r="AF694" s="22" t="s">
        <v>36</v>
      </c>
      <c r="AG694" s="22" t="s">
        <v>36</v>
      </c>
      <c r="AH694" s="22" t="s">
        <v>36</v>
      </c>
      <c r="AI694" s="22" t="s">
        <v>36</v>
      </c>
      <c r="AJ694" s="22" t="s">
        <v>36</v>
      </c>
      <c r="AK694" s="22" t="s">
        <v>36</v>
      </c>
      <c r="AL694" s="22" t="s">
        <v>36</v>
      </c>
      <c r="AM694" s="22" t="s">
        <v>36</v>
      </c>
      <c r="AN694" s="22" t="s">
        <v>36</v>
      </c>
      <c r="AO694" s="22" t="s">
        <v>36</v>
      </c>
      <c r="AP694" s="22" t="s">
        <v>36</v>
      </c>
    </row>
    <row r="695" spans="1:43" hidden="1" outlineLevel="1" x14ac:dyDescent="0.2">
      <c r="A695" s="15"/>
      <c r="B695" s="84"/>
      <c r="C695" s="35">
        <v>0</v>
      </c>
      <c r="D695" s="35">
        <v>0</v>
      </c>
      <c r="E695" s="35">
        <v>0</v>
      </c>
      <c r="F695" s="35">
        <v>0</v>
      </c>
      <c r="G695" s="76">
        <v>68</v>
      </c>
      <c r="H695" s="22">
        <v>0</v>
      </c>
      <c r="I695" s="22">
        <v>0</v>
      </c>
      <c r="J695" s="22">
        <v>0</v>
      </c>
      <c r="K695" s="22">
        <v>0</v>
      </c>
      <c r="L695" s="22">
        <v>0</v>
      </c>
      <c r="M695" s="22">
        <v>0</v>
      </c>
      <c r="N695" s="22">
        <v>0</v>
      </c>
      <c r="O695" s="22">
        <v>0</v>
      </c>
      <c r="P695" s="22">
        <v>0</v>
      </c>
      <c r="Q695" s="22">
        <v>0</v>
      </c>
      <c r="R695" s="22">
        <v>0</v>
      </c>
      <c r="S695" s="22">
        <v>0</v>
      </c>
      <c r="T695" s="22">
        <v>0</v>
      </c>
      <c r="U695" s="22">
        <v>0</v>
      </c>
      <c r="V695" s="22">
        <v>0</v>
      </c>
      <c r="W695" s="22">
        <v>0</v>
      </c>
      <c r="X695" s="22">
        <v>0</v>
      </c>
      <c r="Y695" s="22">
        <v>0</v>
      </c>
      <c r="Z695" s="22">
        <v>0</v>
      </c>
      <c r="AA695" s="22">
        <v>0</v>
      </c>
      <c r="AB695" s="22" t="s">
        <v>36</v>
      </c>
      <c r="AC695" s="22" t="s">
        <v>36</v>
      </c>
      <c r="AD695" s="22" t="s">
        <v>36</v>
      </c>
      <c r="AE695" s="22" t="s">
        <v>36</v>
      </c>
      <c r="AF695" s="22" t="s">
        <v>36</v>
      </c>
      <c r="AG695" s="22" t="s">
        <v>36</v>
      </c>
      <c r="AH695" s="22" t="s">
        <v>36</v>
      </c>
      <c r="AI695" s="22" t="s">
        <v>36</v>
      </c>
      <c r="AJ695" s="22" t="s">
        <v>36</v>
      </c>
      <c r="AK695" s="22" t="s">
        <v>36</v>
      </c>
      <c r="AL695" s="22" t="s">
        <v>36</v>
      </c>
      <c r="AM695" s="22" t="s">
        <v>36</v>
      </c>
      <c r="AN695" s="22" t="s">
        <v>36</v>
      </c>
      <c r="AO695" s="22" t="s">
        <v>36</v>
      </c>
      <c r="AP695" s="22" t="s">
        <v>36</v>
      </c>
    </row>
    <row r="696" spans="1:43" hidden="1" outlineLevel="1" x14ac:dyDescent="0.2">
      <c r="A696" s="15"/>
      <c r="B696" s="84"/>
      <c r="C696" s="35">
        <v>0</v>
      </c>
      <c r="D696" s="35">
        <v>0</v>
      </c>
      <c r="E696" s="35">
        <v>0</v>
      </c>
      <c r="F696" s="35">
        <v>0</v>
      </c>
      <c r="G696" s="77">
        <v>69</v>
      </c>
      <c r="H696" s="22">
        <v>0</v>
      </c>
      <c r="I696" s="22">
        <v>0</v>
      </c>
      <c r="J696" s="22">
        <v>0</v>
      </c>
      <c r="K696" s="22">
        <v>0</v>
      </c>
      <c r="L696" s="22">
        <v>0</v>
      </c>
      <c r="M696" s="22">
        <v>0</v>
      </c>
      <c r="N696" s="22">
        <v>0</v>
      </c>
      <c r="O696" s="22">
        <v>0</v>
      </c>
      <c r="P696" s="22">
        <v>0</v>
      </c>
      <c r="Q696" s="22">
        <v>0</v>
      </c>
      <c r="R696" s="22">
        <v>0</v>
      </c>
      <c r="S696" s="22">
        <v>0</v>
      </c>
      <c r="T696" s="22">
        <v>0</v>
      </c>
      <c r="U696" s="22">
        <v>0</v>
      </c>
      <c r="V696" s="22">
        <v>0</v>
      </c>
      <c r="W696" s="22">
        <v>0</v>
      </c>
      <c r="X696" s="22">
        <v>0</v>
      </c>
      <c r="Y696" s="22">
        <v>0</v>
      </c>
      <c r="Z696" s="22">
        <v>0</v>
      </c>
      <c r="AA696" s="22">
        <v>0</v>
      </c>
      <c r="AB696" s="22" t="s">
        <v>36</v>
      </c>
      <c r="AC696" s="22" t="s">
        <v>36</v>
      </c>
      <c r="AD696" s="22" t="s">
        <v>36</v>
      </c>
      <c r="AE696" s="22" t="s">
        <v>36</v>
      </c>
      <c r="AF696" s="22" t="s">
        <v>36</v>
      </c>
      <c r="AG696" s="22" t="s">
        <v>36</v>
      </c>
      <c r="AH696" s="22" t="s">
        <v>36</v>
      </c>
      <c r="AI696" s="22" t="s">
        <v>36</v>
      </c>
      <c r="AJ696" s="22" t="s">
        <v>36</v>
      </c>
      <c r="AK696" s="22" t="s">
        <v>36</v>
      </c>
      <c r="AL696" s="22" t="s">
        <v>36</v>
      </c>
      <c r="AM696" s="22" t="s">
        <v>36</v>
      </c>
      <c r="AN696" s="22" t="s">
        <v>36</v>
      </c>
      <c r="AO696" s="22" t="s">
        <v>36</v>
      </c>
      <c r="AP696" s="22" t="s">
        <v>36</v>
      </c>
    </row>
    <row r="697" spans="1:43" hidden="1" outlineLevel="1" x14ac:dyDescent="0.2">
      <c r="A697" s="15"/>
      <c r="B697" s="84"/>
      <c r="C697" s="35">
        <v>0</v>
      </c>
      <c r="D697" s="35">
        <v>0</v>
      </c>
      <c r="E697" s="35">
        <v>0</v>
      </c>
      <c r="F697" s="35">
        <v>0</v>
      </c>
      <c r="G697" s="77">
        <v>70</v>
      </c>
      <c r="H697" s="22">
        <v>0</v>
      </c>
      <c r="I697" s="22">
        <v>0</v>
      </c>
      <c r="J697" s="22">
        <v>0</v>
      </c>
      <c r="K697" s="22">
        <v>0</v>
      </c>
      <c r="L697" s="22">
        <v>0</v>
      </c>
      <c r="M697" s="22">
        <v>0</v>
      </c>
      <c r="N697" s="22">
        <v>0</v>
      </c>
      <c r="O697" s="22">
        <v>0</v>
      </c>
      <c r="P697" s="22">
        <v>0</v>
      </c>
      <c r="Q697" s="22">
        <v>0</v>
      </c>
      <c r="R697" s="22">
        <v>0</v>
      </c>
      <c r="S697" s="22">
        <v>0</v>
      </c>
      <c r="T697" s="22">
        <v>0</v>
      </c>
      <c r="U697" s="22">
        <v>0</v>
      </c>
      <c r="V697" s="22">
        <v>0</v>
      </c>
      <c r="W697" s="22">
        <v>0</v>
      </c>
      <c r="X697" s="22">
        <v>0</v>
      </c>
      <c r="Y697" s="22">
        <v>0</v>
      </c>
      <c r="Z697" s="22">
        <v>0</v>
      </c>
      <c r="AA697" s="22">
        <v>0</v>
      </c>
      <c r="AB697" s="22" t="s">
        <v>36</v>
      </c>
      <c r="AC697" s="22" t="s">
        <v>36</v>
      </c>
      <c r="AD697" s="22" t="s">
        <v>36</v>
      </c>
      <c r="AE697" s="22" t="s">
        <v>36</v>
      </c>
      <c r="AF697" s="22" t="s">
        <v>36</v>
      </c>
      <c r="AG697" s="22" t="s">
        <v>36</v>
      </c>
      <c r="AH697" s="22" t="s">
        <v>36</v>
      </c>
      <c r="AI697" s="22" t="s">
        <v>36</v>
      </c>
      <c r="AJ697" s="22" t="s">
        <v>36</v>
      </c>
      <c r="AK697" s="22" t="s">
        <v>36</v>
      </c>
      <c r="AL697" s="22" t="s">
        <v>36</v>
      </c>
      <c r="AM697" s="22" t="s">
        <v>36</v>
      </c>
      <c r="AN697" s="22" t="s">
        <v>36</v>
      </c>
      <c r="AO697" s="22" t="s">
        <v>36</v>
      </c>
      <c r="AP697" s="22" t="s">
        <v>36</v>
      </c>
    </row>
    <row r="698" spans="1:43" hidden="1" outlineLevel="1" x14ac:dyDescent="0.2">
      <c r="A698" s="15"/>
      <c r="B698" s="84"/>
      <c r="C698" s="35">
        <v>0</v>
      </c>
      <c r="D698" s="35">
        <v>0</v>
      </c>
      <c r="E698" s="35">
        <v>0</v>
      </c>
      <c r="F698" s="35">
        <v>0</v>
      </c>
      <c r="G698" s="77">
        <v>71</v>
      </c>
      <c r="H698" s="22">
        <v>0</v>
      </c>
      <c r="I698" s="22">
        <v>0</v>
      </c>
      <c r="J698" s="22">
        <v>0</v>
      </c>
      <c r="K698" s="22">
        <v>0</v>
      </c>
      <c r="L698" s="22">
        <v>0</v>
      </c>
      <c r="M698" s="22">
        <v>0</v>
      </c>
      <c r="N698" s="22">
        <v>0</v>
      </c>
      <c r="O698" s="22">
        <v>0</v>
      </c>
      <c r="P698" s="22">
        <v>0</v>
      </c>
      <c r="Q698" s="22">
        <v>0</v>
      </c>
      <c r="R698" s="22">
        <v>0</v>
      </c>
      <c r="S698" s="22">
        <v>0</v>
      </c>
      <c r="T698" s="22">
        <v>0</v>
      </c>
      <c r="U698" s="22">
        <v>0</v>
      </c>
      <c r="V698" s="22">
        <v>0</v>
      </c>
      <c r="W698" s="22">
        <v>0</v>
      </c>
      <c r="X698" s="22">
        <v>0</v>
      </c>
      <c r="Y698" s="22">
        <v>0</v>
      </c>
      <c r="Z698" s="22">
        <v>0</v>
      </c>
      <c r="AA698" s="22">
        <v>0</v>
      </c>
      <c r="AB698" s="22" t="s">
        <v>36</v>
      </c>
      <c r="AC698" s="22" t="s">
        <v>36</v>
      </c>
      <c r="AD698" s="22" t="s">
        <v>36</v>
      </c>
      <c r="AE698" s="22" t="s">
        <v>36</v>
      </c>
      <c r="AF698" s="22" t="s">
        <v>36</v>
      </c>
      <c r="AG698" s="22" t="s">
        <v>36</v>
      </c>
      <c r="AH698" s="22" t="s">
        <v>36</v>
      </c>
      <c r="AI698" s="22" t="s">
        <v>36</v>
      </c>
      <c r="AJ698" s="22" t="s">
        <v>36</v>
      </c>
      <c r="AK698" s="22" t="s">
        <v>36</v>
      </c>
      <c r="AL698" s="22" t="s">
        <v>36</v>
      </c>
      <c r="AM698" s="22" t="s">
        <v>36</v>
      </c>
      <c r="AN698" s="22" t="s">
        <v>36</v>
      </c>
      <c r="AO698" s="22" t="s">
        <v>36</v>
      </c>
      <c r="AP698" s="22" t="s">
        <v>36</v>
      </c>
    </row>
    <row r="699" spans="1:43" hidden="1" outlineLevel="1" x14ac:dyDescent="0.2">
      <c r="A699" s="15"/>
      <c r="B699" s="84"/>
      <c r="C699" s="35">
        <v>0</v>
      </c>
      <c r="D699" s="35">
        <v>0</v>
      </c>
      <c r="E699" s="35">
        <v>0</v>
      </c>
      <c r="F699" s="35">
        <v>0</v>
      </c>
      <c r="G699" s="76">
        <v>72</v>
      </c>
      <c r="H699" s="22">
        <v>0</v>
      </c>
      <c r="I699" s="22">
        <v>0</v>
      </c>
      <c r="J699" s="22">
        <v>0</v>
      </c>
      <c r="K699" s="22">
        <v>0</v>
      </c>
      <c r="L699" s="22">
        <v>0</v>
      </c>
      <c r="M699" s="22">
        <v>0</v>
      </c>
      <c r="N699" s="22">
        <v>0</v>
      </c>
      <c r="O699" s="22">
        <v>0</v>
      </c>
      <c r="P699" s="22">
        <v>0</v>
      </c>
      <c r="Q699" s="22">
        <v>0</v>
      </c>
      <c r="R699" s="22">
        <v>0</v>
      </c>
      <c r="S699" s="22">
        <v>0</v>
      </c>
      <c r="T699" s="22">
        <v>0</v>
      </c>
      <c r="U699" s="22">
        <v>0</v>
      </c>
      <c r="V699" s="22">
        <v>0</v>
      </c>
      <c r="W699" s="22">
        <v>0</v>
      </c>
      <c r="X699" s="22">
        <v>0</v>
      </c>
      <c r="Y699" s="22">
        <v>0</v>
      </c>
      <c r="Z699" s="22">
        <v>0</v>
      </c>
      <c r="AA699" s="22">
        <v>0</v>
      </c>
      <c r="AB699" s="22" t="s">
        <v>36</v>
      </c>
      <c r="AC699" s="22" t="s">
        <v>36</v>
      </c>
      <c r="AD699" s="22" t="s">
        <v>36</v>
      </c>
      <c r="AE699" s="22" t="s">
        <v>36</v>
      </c>
      <c r="AF699" s="22" t="s">
        <v>36</v>
      </c>
      <c r="AG699" s="22" t="s">
        <v>36</v>
      </c>
      <c r="AH699" s="22" t="s">
        <v>36</v>
      </c>
      <c r="AI699" s="22" t="s">
        <v>36</v>
      </c>
      <c r="AJ699" s="22" t="s">
        <v>36</v>
      </c>
      <c r="AK699" s="22" t="s">
        <v>36</v>
      </c>
      <c r="AL699" s="22" t="s">
        <v>36</v>
      </c>
      <c r="AM699" s="22" t="s">
        <v>36</v>
      </c>
      <c r="AN699" s="22" t="s">
        <v>36</v>
      </c>
      <c r="AO699" s="22" t="s">
        <v>36</v>
      </c>
      <c r="AP699" s="22" t="s">
        <v>36</v>
      </c>
    </row>
    <row r="700" spans="1:43" hidden="1" outlineLevel="1" x14ac:dyDescent="0.2">
      <c r="A700" s="15"/>
      <c r="B700" s="84"/>
      <c r="C700" s="35">
        <v>0</v>
      </c>
      <c r="D700" s="35">
        <v>0</v>
      </c>
      <c r="E700" s="35">
        <v>0</v>
      </c>
      <c r="F700" s="35">
        <v>0</v>
      </c>
      <c r="G700" s="77">
        <v>73</v>
      </c>
      <c r="H700" s="22">
        <v>0</v>
      </c>
      <c r="I700" s="22">
        <v>0</v>
      </c>
      <c r="J700" s="22">
        <v>0</v>
      </c>
      <c r="K700" s="22">
        <v>0</v>
      </c>
      <c r="L700" s="22">
        <v>0</v>
      </c>
      <c r="M700" s="22">
        <v>0</v>
      </c>
      <c r="N700" s="22">
        <v>0</v>
      </c>
      <c r="O700" s="22">
        <v>0</v>
      </c>
      <c r="P700" s="22">
        <v>0</v>
      </c>
      <c r="Q700" s="22">
        <v>0</v>
      </c>
      <c r="R700" s="22">
        <v>0</v>
      </c>
      <c r="S700" s="22">
        <v>0</v>
      </c>
      <c r="T700" s="22">
        <v>0</v>
      </c>
      <c r="U700" s="22">
        <v>0</v>
      </c>
      <c r="V700" s="22">
        <v>0</v>
      </c>
      <c r="W700" s="22">
        <v>0</v>
      </c>
      <c r="X700" s="22">
        <v>0</v>
      </c>
      <c r="Y700" s="22">
        <v>0</v>
      </c>
      <c r="Z700" s="22">
        <v>0</v>
      </c>
      <c r="AA700" s="22">
        <v>0</v>
      </c>
      <c r="AB700" s="22" t="s">
        <v>36</v>
      </c>
      <c r="AC700" s="22" t="s">
        <v>36</v>
      </c>
      <c r="AD700" s="22" t="s">
        <v>36</v>
      </c>
      <c r="AE700" s="22" t="s">
        <v>36</v>
      </c>
      <c r="AF700" s="22" t="s">
        <v>36</v>
      </c>
      <c r="AG700" s="22" t="s">
        <v>36</v>
      </c>
      <c r="AH700" s="22" t="s">
        <v>36</v>
      </c>
      <c r="AI700" s="22" t="s">
        <v>36</v>
      </c>
      <c r="AJ700" s="22" t="s">
        <v>36</v>
      </c>
      <c r="AK700" s="22" t="s">
        <v>36</v>
      </c>
      <c r="AL700" s="22" t="s">
        <v>36</v>
      </c>
      <c r="AM700" s="22" t="s">
        <v>36</v>
      </c>
      <c r="AN700" s="22" t="s">
        <v>36</v>
      </c>
      <c r="AO700" s="22" t="s">
        <v>36</v>
      </c>
      <c r="AP700" s="22" t="s">
        <v>36</v>
      </c>
    </row>
    <row r="701" spans="1:43" hidden="1" outlineLevel="1" x14ac:dyDescent="0.2">
      <c r="A701" s="15"/>
      <c r="B701" s="84"/>
      <c r="C701" s="35">
        <v>0</v>
      </c>
      <c r="D701" s="35">
        <v>0</v>
      </c>
      <c r="E701" s="35">
        <v>0</v>
      </c>
      <c r="F701" s="35">
        <v>0</v>
      </c>
      <c r="G701" s="77">
        <v>74</v>
      </c>
      <c r="H701" s="22">
        <v>0</v>
      </c>
      <c r="I701" s="22">
        <v>0</v>
      </c>
      <c r="J701" s="22">
        <v>0</v>
      </c>
      <c r="K701" s="22">
        <v>0</v>
      </c>
      <c r="L701" s="22">
        <v>0</v>
      </c>
      <c r="M701" s="22">
        <v>0</v>
      </c>
      <c r="N701" s="22">
        <v>0</v>
      </c>
      <c r="O701" s="22">
        <v>0</v>
      </c>
      <c r="P701" s="22">
        <v>0</v>
      </c>
      <c r="Q701" s="22">
        <v>0</v>
      </c>
      <c r="R701" s="22">
        <v>0</v>
      </c>
      <c r="S701" s="22">
        <v>0</v>
      </c>
      <c r="T701" s="22">
        <v>0</v>
      </c>
      <c r="U701" s="22">
        <v>0</v>
      </c>
      <c r="V701" s="22">
        <v>0</v>
      </c>
      <c r="W701" s="22">
        <v>0</v>
      </c>
      <c r="X701" s="22">
        <v>0</v>
      </c>
      <c r="Y701" s="22">
        <v>0</v>
      </c>
      <c r="Z701" s="22">
        <v>0</v>
      </c>
      <c r="AA701" s="22">
        <v>0</v>
      </c>
      <c r="AB701" s="22" t="s">
        <v>36</v>
      </c>
      <c r="AC701" s="22" t="s">
        <v>36</v>
      </c>
      <c r="AD701" s="22" t="s">
        <v>36</v>
      </c>
      <c r="AE701" s="22" t="s">
        <v>36</v>
      </c>
      <c r="AF701" s="22" t="s">
        <v>36</v>
      </c>
      <c r="AG701" s="22" t="s">
        <v>36</v>
      </c>
      <c r="AH701" s="22" t="s">
        <v>36</v>
      </c>
      <c r="AI701" s="22" t="s">
        <v>36</v>
      </c>
      <c r="AJ701" s="22" t="s">
        <v>36</v>
      </c>
      <c r="AK701" s="22" t="s">
        <v>36</v>
      </c>
      <c r="AL701" s="22" t="s">
        <v>36</v>
      </c>
      <c r="AM701" s="22" t="s">
        <v>36</v>
      </c>
      <c r="AN701" s="22" t="s">
        <v>36</v>
      </c>
      <c r="AO701" s="22" t="s">
        <v>36</v>
      </c>
      <c r="AP701" s="22" t="s">
        <v>36</v>
      </c>
    </row>
    <row r="702" spans="1:43" collapsed="1" x14ac:dyDescent="0.2">
      <c r="A702" s="15"/>
      <c r="B702" s="84"/>
      <c r="C702" s="82"/>
      <c r="D702" s="82"/>
      <c r="E702" s="82"/>
      <c r="F702" s="82"/>
      <c r="G702" s="25"/>
      <c r="H702" s="79"/>
      <c r="I702" s="79"/>
      <c r="J702" s="80"/>
      <c r="K702" s="79"/>
      <c r="L702" s="79"/>
      <c r="M702" s="80"/>
      <c r="N702" s="79"/>
      <c r="O702" s="79"/>
      <c r="P702" s="80"/>
      <c r="Q702" s="79"/>
      <c r="R702" s="79"/>
      <c r="S702" s="80"/>
      <c r="T702" s="79"/>
      <c r="U702" s="79"/>
      <c r="V702" s="80"/>
      <c r="W702" s="79"/>
      <c r="X702" s="79"/>
      <c r="Y702" s="80"/>
      <c r="Z702" s="79"/>
      <c r="AA702" s="79"/>
      <c r="AB702" s="79"/>
      <c r="AC702" s="79"/>
      <c r="AD702" s="79"/>
      <c r="AE702" s="79"/>
      <c r="AF702" s="79"/>
      <c r="AG702" s="79"/>
      <c r="AH702" s="79"/>
      <c r="AI702" s="79"/>
      <c r="AJ702" s="79"/>
      <c r="AK702" s="79"/>
      <c r="AL702" s="79"/>
      <c r="AM702" s="79"/>
      <c r="AN702" s="79"/>
      <c r="AO702" s="79"/>
      <c r="AP702" s="79"/>
    </row>
    <row r="703" spans="1:43" ht="42" x14ac:dyDescent="0.2">
      <c r="A703" s="11"/>
      <c r="B703" s="134" t="str">
        <f>"Evoenergy "&amp;LEFT($L$3,7)&amp;" network prices"</f>
        <v>Evoenergy 2026–27 network prices</v>
      </c>
      <c r="C703" s="134"/>
      <c r="D703" s="105" t="s">
        <v>20</v>
      </c>
      <c r="E703" s="105" t="s">
        <v>36</v>
      </c>
      <c r="F703" s="105" t="s">
        <v>36</v>
      </c>
      <c r="G703" s="66" t="s">
        <v>30</v>
      </c>
      <c r="H703" s="78" t="s">
        <v>657</v>
      </c>
      <c r="I703" s="78" t="s">
        <v>658</v>
      </c>
      <c r="J703" s="78" t="s">
        <v>659</v>
      </c>
      <c r="K703" s="78" t="s">
        <v>660</v>
      </c>
      <c r="L703" s="78" t="s">
        <v>661</v>
      </c>
      <c r="M703" s="78" t="s">
        <v>662</v>
      </c>
      <c r="N703" s="78" t="s">
        <v>663</v>
      </c>
      <c r="O703" s="78" t="s">
        <v>664</v>
      </c>
      <c r="P703" s="78" t="s">
        <v>665</v>
      </c>
      <c r="Q703" s="78" t="s">
        <v>666</v>
      </c>
      <c r="R703" s="78" t="s">
        <v>667</v>
      </c>
      <c r="S703" s="78" t="s">
        <v>668</v>
      </c>
      <c r="T703" s="78" t="s">
        <v>669</v>
      </c>
      <c r="U703" s="78" t="s">
        <v>670</v>
      </c>
      <c r="V703" s="78" t="s">
        <v>671</v>
      </c>
      <c r="W703" s="78" t="s">
        <v>672</v>
      </c>
      <c r="X703" s="78" t="s">
        <v>673</v>
      </c>
      <c r="Y703" s="78" t="s">
        <v>674</v>
      </c>
      <c r="Z703" s="78" t="s">
        <v>675</v>
      </c>
      <c r="AA703" s="78" t="s">
        <v>676</v>
      </c>
      <c r="AB703" s="78"/>
      <c r="AC703" s="78"/>
      <c r="AD703" s="78"/>
      <c r="AE703" s="78"/>
      <c r="AF703" s="78"/>
      <c r="AG703" s="78"/>
      <c r="AH703" s="78"/>
      <c r="AI703" s="78"/>
      <c r="AJ703" s="78"/>
      <c r="AK703" s="78"/>
      <c r="AL703" s="78"/>
      <c r="AM703" s="78"/>
      <c r="AN703" s="78"/>
      <c r="AO703" s="78"/>
      <c r="AP703" s="78"/>
      <c r="AQ703" s="78"/>
    </row>
    <row r="704" spans="1:43" x14ac:dyDescent="0.2">
      <c r="A704" s="15"/>
      <c r="B704" s="15"/>
      <c r="C704" s="81"/>
      <c r="D704" s="81"/>
      <c r="E704" s="81"/>
      <c r="F704" s="81"/>
      <c r="G704" s="17"/>
      <c r="H704" s="20" t="s">
        <v>79</v>
      </c>
      <c r="I704" s="20" t="s">
        <v>80</v>
      </c>
      <c r="J704" s="20" t="s">
        <v>80</v>
      </c>
      <c r="K704" s="20" t="s">
        <v>80</v>
      </c>
      <c r="L704" s="20" t="s">
        <v>80</v>
      </c>
      <c r="M704" s="20" t="s">
        <v>80</v>
      </c>
      <c r="N704" s="20" t="s">
        <v>80</v>
      </c>
      <c r="O704" s="20" t="s">
        <v>80</v>
      </c>
      <c r="P704" s="20" t="s">
        <v>80</v>
      </c>
      <c r="Q704" s="20" t="s">
        <v>81</v>
      </c>
      <c r="R704" s="20" t="s">
        <v>84</v>
      </c>
      <c r="S704" s="20" t="s">
        <v>82</v>
      </c>
      <c r="T704" s="20" t="s">
        <v>83</v>
      </c>
      <c r="U704" s="20" t="s">
        <v>82</v>
      </c>
      <c r="V704" s="20" t="s">
        <v>83</v>
      </c>
      <c r="W704" s="20" t="s">
        <v>80</v>
      </c>
      <c r="X704" s="20" t="s">
        <v>80</v>
      </c>
      <c r="Y704" s="20" t="s">
        <v>80</v>
      </c>
      <c r="Z704" s="20" t="s">
        <v>177</v>
      </c>
      <c r="AA704" s="20" t="s">
        <v>178</v>
      </c>
      <c r="AB704" s="20"/>
      <c r="AC704" s="20"/>
      <c r="AD704" s="20"/>
      <c r="AE704" s="20"/>
      <c r="AF704" s="20"/>
      <c r="AG704" s="20"/>
      <c r="AH704" s="20"/>
      <c r="AI704" s="20"/>
      <c r="AJ704" s="20"/>
      <c r="AK704" s="20"/>
      <c r="AL704" s="20"/>
      <c r="AM704" s="20"/>
      <c r="AN704" s="20"/>
      <c r="AO704" s="20"/>
      <c r="AP704" s="20"/>
    </row>
    <row r="705" spans="1:42" x14ac:dyDescent="0.2">
      <c r="A705" s="15"/>
      <c r="B705" s="15"/>
      <c r="C705" s="21"/>
      <c r="D705" s="21"/>
      <c r="E705" s="21"/>
      <c r="F705" s="21"/>
      <c r="G705" s="17"/>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x14ac:dyDescent="0.2">
      <c r="A706" s="15"/>
      <c r="B706" s="84"/>
      <c r="C706" s="35" t="s">
        <v>677</v>
      </c>
      <c r="D706" s="35" t="s">
        <v>678</v>
      </c>
      <c r="E706" s="35">
        <v>0</v>
      </c>
      <c r="F706" s="35">
        <v>0</v>
      </c>
      <c r="G706" s="76">
        <v>0</v>
      </c>
      <c r="H706" s="22">
        <v>39.331000000000003</v>
      </c>
      <c r="I706" s="22">
        <v>8.7480000000000011</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c r="AC706" s="22"/>
      <c r="AD706" s="22"/>
      <c r="AE706" s="22"/>
      <c r="AF706" s="22"/>
      <c r="AG706" s="22"/>
      <c r="AH706" s="22"/>
      <c r="AI706" s="22"/>
      <c r="AJ706" s="22"/>
      <c r="AK706" s="22"/>
      <c r="AL706" s="22"/>
      <c r="AM706" s="22"/>
      <c r="AN706" s="22"/>
      <c r="AO706" s="22"/>
      <c r="AP706" s="22"/>
    </row>
    <row r="707" spans="1:42" s="26" customFormat="1" x14ac:dyDescent="0.2">
      <c r="A707" s="23"/>
      <c r="B707" s="84"/>
      <c r="C707" s="35" t="s">
        <v>86</v>
      </c>
      <c r="D707" s="35" t="s">
        <v>679</v>
      </c>
      <c r="E707" s="35">
        <v>0</v>
      </c>
      <c r="F707" s="35">
        <v>0</v>
      </c>
      <c r="G707" s="77">
        <v>1</v>
      </c>
      <c r="H707" s="22">
        <v>39.331000000000003</v>
      </c>
      <c r="I707" s="22">
        <v>0</v>
      </c>
      <c r="J707" s="22">
        <v>0</v>
      </c>
      <c r="K707" s="22">
        <v>0</v>
      </c>
      <c r="L707" s="22">
        <v>15.876999999999999</v>
      </c>
      <c r="M707" s="22">
        <v>7.03</v>
      </c>
      <c r="N707" s="22">
        <v>3.4420000000000002</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c r="AN707" s="22">
        <v>0</v>
      </c>
      <c r="AO707" s="22">
        <v>0</v>
      </c>
      <c r="AP707" s="22">
        <v>0</v>
      </c>
    </row>
    <row r="708" spans="1:42" x14ac:dyDescent="0.2">
      <c r="A708" s="15"/>
      <c r="B708" s="84"/>
      <c r="C708" s="35" t="s">
        <v>680</v>
      </c>
      <c r="D708" s="35" t="s">
        <v>681</v>
      </c>
      <c r="E708" s="35">
        <v>0</v>
      </c>
      <c r="F708" s="35">
        <v>0</v>
      </c>
      <c r="G708" s="77">
        <v>2</v>
      </c>
      <c r="H708" s="22">
        <v>39.390999999999998</v>
      </c>
      <c r="I708" s="22">
        <v>3.339</v>
      </c>
      <c r="J708" s="22">
        <v>0</v>
      </c>
      <c r="K708" s="22">
        <v>0</v>
      </c>
      <c r="L708" s="22">
        <v>0</v>
      </c>
      <c r="M708" s="22">
        <v>0</v>
      </c>
      <c r="N708" s="22">
        <v>0</v>
      </c>
      <c r="O708" s="22">
        <v>0</v>
      </c>
      <c r="P708" s="22">
        <v>0</v>
      </c>
      <c r="Q708" s="22">
        <v>0</v>
      </c>
      <c r="R708" s="22">
        <v>0</v>
      </c>
      <c r="S708" s="22">
        <v>18.878999999999998</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c r="AN708" s="22">
        <v>0</v>
      </c>
      <c r="AO708" s="22">
        <v>0</v>
      </c>
      <c r="AP708" s="22">
        <v>0</v>
      </c>
    </row>
    <row r="709" spans="1:42" x14ac:dyDescent="0.2">
      <c r="A709" s="15"/>
      <c r="B709" s="84"/>
      <c r="C709" s="35" t="s">
        <v>682</v>
      </c>
      <c r="D709" s="35" t="s">
        <v>683</v>
      </c>
      <c r="E709" s="35">
        <v>0</v>
      </c>
      <c r="F709" s="35">
        <v>0</v>
      </c>
      <c r="G709" s="77">
        <v>3</v>
      </c>
      <c r="H709" s="22">
        <v>39.331000000000003</v>
      </c>
      <c r="I709" s="22">
        <v>0</v>
      </c>
      <c r="J709" s="22">
        <v>0</v>
      </c>
      <c r="K709" s="22">
        <v>0</v>
      </c>
      <c r="L709" s="22">
        <v>16.048999999999999</v>
      </c>
      <c r="M709" s="22">
        <v>0</v>
      </c>
      <c r="N709" s="22">
        <v>4.351</v>
      </c>
      <c r="O709" s="22">
        <v>1.7789999999999999</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row>
    <row r="710" spans="1:42" x14ac:dyDescent="0.2">
      <c r="A710" s="15"/>
      <c r="B710" s="84"/>
      <c r="C710" s="35" t="s">
        <v>684</v>
      </c>
      <c r="D710" s="35" t="s">
        <v>685</v>
      </c>
      <c r="E710" s="35">
        <v>0</v>
      </c>
      <c r="F710" s="35">
        <v>0</v>
      </c>
      <c r="G710" s="76">
        <v>4</v>
      </c>
      <c r="H710" s="22">
        <v>39.390999999999998</v>
      </c>
      <c r="I710" s="22">
        <v>0</v>
      </c>
      <c r="J710" s="22">
        <v>0</v>
      </c>
      <c r="K710" s="22">
        <v>0</v>
      </c>
      <c r="L710" s="22">
        <v>0</v>
      </c>
      <c r="M710" s="22">
        <v>0</v>
      </c>
      <c r="N710" s="22">
        <v>3.5339999999999998</v>
      </c>
      <c r="O710" s="22">
        <v>1.6300000000000001</v>
      </c>
      <c r="P710" s="22">
        <v>0</v>
      </c>
      <c r="Q710" s="22">
        <v>21.808</v>
      </c>
      <c r="R710" s="22">
        <v>13.083</v>
      </c>
      <c r="S710" s="22">
        <v>0</v>
      </c>
      <c r="T710" s="22">
        <v>0</v>
      </c>
      <c r="U710" s="22">
        <v>2.0760000000000001</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row>
    <row r="711" spans="1:42" x14ac:dyDescent="0.2">
      <c r="A711" s="15"/>
      <c r="B711" s="84"/>
      <c r="C711" s="35" t="s">
        <v>686</v>
      </c>
      <c r="D711" s="35" t="s">
        <v>687</v>
      </c>
      <c r="E711" s="35">
        <v>0</v>
      </c>
      <c r="F711" s="35">
        <v>0</v>
      </c>
      <c r="G711" s="77">
        <v>5</v>
      </c>
      <c r="H711" s="22">
        <v>72.572999999999993</v>
      </c>
      <c r="I711" s="22">
        <v>0</v>
      </c>
      <c r="J711" s="22">
        <v>6.7979999999999992</v>
      </c>
      <c r="K711" s="22">
        <v>8.2129999999999992</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c r="AN711" s="22">
        <v>0</v>
      </c>
      <c r="AO711" s="22">
        <v>0</v>
      </c>
      <c r="AP711" s="22">
        <v>0</v>
      </c>
    </row>
    <row r="712" spans="1:42" x14ac:dyDescent="0.2">
      <c r="A712" s="15"/>
      <c r="B712" s="84"/>
      <c r="C712" s="35" t="s">
        <v>688</v>
      </c>
      <c r="D712" s="35" t="s">
        <v>689</v>
      </c>
      <c r="E712" s="35">
        <v>0</v>
      </c>
      <c r="F712" s="35">
        <v>0</v>
      </c>
      <c r="G712" s="77">
        <v>6</v>
      </c>
      <c r="H712" s="22">
        <v>139.52000000000001</v>
      </c>
      <c r="I712" s="22">
        <v>0</v>
      </c>
      <c r="J712" s="22">
        <v>4.4109999999999996</v>
      </c>
      <c r="K712" s="22">
        <v>8.52</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c r="AN712" s="22">
        <v>0</v>
      </c>
      <c r="AO712" s="22">
        <v>0</v>
      </c>
      <c r="AP712" s="22">
        <v>0</v>
      </c>
    </row>
    <row r="713" spans="1:42" x14ac:dyDescent="0.2">
      <c r="A713" s="15"/>
      <c r="B713" s="84"/>
      <c r="C713" s="35" t="s">
        <v>690</v>
      </c>
      <c r="D713" s="35" t="s">
        <v>691</v>
      </c>
      <c r="E713" s="35">
        <v>0</v>
      </c>
      <c r="F713" s="35">
        <v>0</v>
      </c>
      <c r="G713" s="77">
        <v>7</v>
      </c>
      <c r="H713" s="22">
        <v>0</v>
      </c>
      <c r="I713" s="22">
        <v>0</v>
      </c>
      <c r="J713" s="22">
        <v>0</v>
      </c>
      <c r="K713" s="22">
        <v>0</v>
      </c>
      <c r="L713" s="22">
        <v>0</v>
      </c>
      <c r="M713" s="22">
        <v>0</v>
      </c>
      <c r="N713" s="22">
        <v>2.3780000000000001</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c r="AN713" s="22">
        <v>0</v>
      </c>
      <c r="AO713" s="22">
        <v>0</v>
      </c>
      <c r="AP713" s="22">
        <v>0</v>
      </c>
    </row>
    <row r="714" spans="1:42" x14ac:dyDescent="0.2">
      <c r="A714" s="15"/>
      <c r="B714" s="84"/>
      <c r="C714" s="35" t="s">
        <v>692</v>
      </c>
      <c r="D714" s="35" t="s">
        <v>693</v>
      </c>
      <c r="E714" s="35">
        <v>0</v>
      </c>
      <c r="F714" s="35">
        <v>0</v>
      </c>
      <c r="G714" s="76">
        <v>8</v>
      </c>
      <c r="H714" s="22">
        <v>0</v>
      </c>
      <c r="I714" s="22">
        <v>0</v>
      </c>
      <c r="J714" s="22">
        <v>0</v>
      </c>
      <c r="K714" s="22">
        <v>0</v>
      </c>
      <c r="L714" s="22">
        <v>0</v>
      </c>
      <c r="M714" s="22">
        <v>0</v>
      </c>
      <c r="N714" s="22">
        <v>3.16</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c r="AN714" s="22">
        <v>0</v>
      </c>
      <c r="AO714" s="22">
        <v>0</v>
      </c>
      <c r="AP714" s="22">
        <v>0</v>
      </c>
    </row>
    <row r="715" spans="1:42" x14ac:dyDescent="0.2">
      <c r="A715" s="15"/>
      <c r="B715" s="84"/>
      <c r="C715" s="35">
        <v>0</v>
      </c>
      <c r="D715" s="35">
        <v>0</v>
      </c>
      <c r="E715" s="35">
        <v>0</v>
      </c>
      <c r="F715" s="35">
        <v>0</v>
      </c>
      <c r="G715" s="77">
        <v>9</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v>0</v>
      </c>
      <c r="Z715" s="22">
        <v>0</v>
      </c>
      <c r="AA715" s="22">
        <v>0</v>
      </c>
      <c r="AB715" s="22">
        <v>0</v>
      </c>
      <c r="AC715" s="22">
        <v>0</v>
      </c>
      <c r="AD715" s="22">
        <v>0</v>
      </c>
      <c r="AE715" s="22">
        <v>0</v>
      </c>
      <c r="AF715" s="22">
        <v>0</v>
      </c>
      <c r="AG715" s="22">
        <v>0</v>
      </c>
      <c r="AH715" s="22">
        <v>0</v>
      </c>
      <c r="AI715" s="22">
        <v>0</v>
      </c>
      <c r="AJ715" s="22">
        <v>0</v>
      </c>
      <c r="AK715" s="22">
        <v>0</v>
      </c>
      <c r="AL715" s="22">
        <v>0</v>
      </c>
      <c r="AM715" s="22">
        <v>0</v>
      </c>
      <c r="AN715" s="22">
        <v>0</v>
      </c>
      <c r="AO715" s="22">
        <v>0</v>
      </c>
      <c r="AP715" s="22">
        <v>0</v>
      </c>
    </row>
    <row r="716" spans="1:42" x14ac:dyDescent="0.2">
      <c r="A716" s="15"/>
      <c r="B716" s="84"/>
      <c r="C716" s="35">
        <v>0</v>
      </c>
      <c r="D716" s="35">
        <v>0</v>
      </c>
      <c r="E716" s="35">
        <v>0</v>
      </c>
      <c r="F716" s="35">
        <v>0</v>
      </c>
      <c r="G716" s="77">
        <v>10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v>0</v>
      </c>
      <c r="Z716" s="22">
        <v>0</v>
      </c>
      <c r="AA716" s="22">
        <v>0</v>
      </c>
      <c r="AB716" s="22">
        <v>0</v>
      </c>
      <c r="AC716" s="22">
        <v>0</v>
      </c>
      <c r="AD716" s="22">
        <v>0</v>
      </c>
      <c r="AE716" s="22">
        <v>0</v>
      </c>
      <c r="AF716" s="22">
        <v>0</v>
      </c>
      <c r="AG716" s="22">
        <v>0</v>
      </c>
      <c r="AH716" s="22">
        <v>0</v>
      </c>
      <c r="AI716" s="22">
        <v>0</v>
      </c>
      <c r="AJ716" s="22">
        <v>0</v>
      </c>
      <c r="AK716" s="22">
        <v>0</v>
      </c>
      <c r="AL716" s="22">
        <v>0</v>
      </c>
      <c r="AM716" s="22">
        <v>0</v>
      </c>
      <c r="AN716" s="22">
        <v>0</v>
      </c>
      <c r="AO716" s="22">
        <v>0</v>
      </c>
      <c r="AP716" s="22">
        <v>0</v>
      </c>
    </row>
    <row r="717" spans="1:42" x14ac:dyDescent="0.2">
      <c r="A717" s="15"/>
      <c r="B717" s="84"/>
      <c r="C717" s="35" t="s">
        <v>694</v>
      </c>
      <c r="D717" s="35" t="s">
        <v>695</v>
      </c>
      <c r="E717" s="35">
        <v>0</v>
      </c>
      <c r="F717" s="35">
        <v>0</v>
      </c>
      <c r="G717" s="77">
        <v>11</v>
      </c>
      <c r="H717" s="22">
        <v>73.453000000000003</v>
      </c>
      <c r="I717" s="22">
        <v>0</v>
      </c>
      <c r="J717" s="22">
        <v>13.677999999999999</v>
      </c>
      <c r="K717" s="22">
        <v>16.335000000000001</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c r="AN717" s="22">
        <v>0</v>
      </c>
      <c r="AO717" s="22">
        <v>0</v>
      </c>
      <c r="AP717" s="22">
        <v>0</v>
      </c>
    </row>
    <row r="718" spans="1:42" x14ac:dyDescent="0.2">
      <c r="A718" s="15"/>
      <c r="B718" s="84"/>
      <c r="C718" s="35" t="s">
        <v>696</v>
      </c>
      <c r="D718" s="35" t="s">
        <v>697</v>
      </c>
      <c r="E718" s="35">
        <v>0</v>
      </c>
      <c r="F718" s="35">
        <v>0</v>
      </c>
      <c r="G718" s="76">
        <v>12</v>
      </c>
      <c r="H718" s="22">
        <v>73.453000000000003</v>
      </c>
      <c r="I718" s="22">
        <v>0</v>
      </c>
      <c r="J718" s="22">
        <v>0</v>
      </c>
      <c r="K718" s="22">
        <v>0</v>
      </c>
      <c r="L718" s="22">
        <v>19.920000000000002</v>
      </c>
      <c r="M718" s="22">
        <v>12.996</v>
      </c>
      <c r="N718" s="22">
        <v>5.875</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c r="AN718" s="22">
        <v>0</v>
      </c>
      <c r="AO718" s="22">
        <v>0</v>
      </c>
      <c r="AP718" s="22">
        <v>0</v>
      </c>
    </row>
    <row r="719" spans="1:42" x14ac:dyDescent="0.2">
      <c r="A719" s="15"/>
      <c r="B719" s="84"/>
      <c r="C719" s="35" t="s">
        <v>698</v>
      </c>
      <c r="D719" s="35" t="s">
        <v>699</v>
      </c>
      <c r="E719" s="35">
        <v>0</v>
      </c>
      <c r="F719" s="35">
        <v>0</v>
      </c>
      <c r="G719" s="77">
        <v>13</v>
      </c>
      <c r="H719" s="22">
        <v>73.453000000000003</v>
      </c>
      <c r="I719" s="22">
        <v>6.343</v>
      </c>
      <c r="J719" s="22">
        <v>0</v>
      </c>
      <c r="K719" s="22">
        <v>0</v>
      </c>
      <c r="L719" s="22">
        <v>0</v>
      </c>
      <c r="M719" s="22">
        <v>0</v>
      </c>
      <c r="N719" s="22">
        <v>0</v>
      </c>
      <c r="O719" s="22">
        <v>0</v>
      </c>
      <c r="P719" s="22">
        <v>0</v>
      </c>
      <c r="Q719" s="22">
        <v>0</v>
      </c>
      <c r="R719" s="22">
        <v>0</v>
      </c>
      <c r="S719" s="22">
        <v>44.122</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c r="AN719" s="22">
        <v>0</v>
      </c>
      <c r="AO719" s="22">
        <v>0</v>
      </c>
      <c r="AP719" s="22">
        <v>0</v>
      </c>
    </row>
    <row r="720" spans="1:42" x14ac:dyDescent="0.2">
      <c r="A720" s="15"/>
      <c r="B720" s="84"/>
      <c r="C720" s="35" t="s">
        <v>700</v>
      </c>
      <c r="D720" s="35" t="s">
        <v>701</v>
      </c>
      <c r="E720" s="35">
        <v>0</v>
      </c>
      <c r="F720" s="35">
        <v>0</v>
      </c>
      <c r="G720" s="77">
        <v>14</v>
      </c>
      <c r="H720" s="22">
        <v>82.760999999999996</v>
      </c>
      <c r="I720" s="22">
        <v>0</v>
      </c>
      <c r="J720" s="22">
        <v>0</v>
      </c>
      <c r="K720" s="22">
        <v>0</v>
      </c>
      <c r="L720" s="22">
        <v>8.2009999999999987</v>
      </c>
      <c r="M720" s="22">
        <v>4.5229999999999997</v>
      </c>
      <c r="N720" s="22">
        <v>2.46</v>
      </c>
      <c r="O720" s="22">
        <v>0</v>
      </c>
      <c r="P720" s="22">
        <v>0</v>
      </c>
      <c r="Q720" s="22">
        <v>0</v>
      </c>
      <c r="R720" s="22">
        <v>0</v>
      </c>
      <c r="S720" s="22">
        <v>0</v>
      </c>
      <c r="T720" s="22">
        <v>44.216999999999999</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c r="AN720" s="22">
        <v>0</v>
      </c>
      <c r="AO720" s="22">
        <v>0</v>
      </c>
      <c r="AP720" s="22">
        <v>0</v>
      </c>
    </row>
    <row r="721" spans="1:42" x14ac:dyDescent="0.2">
      <c r="A721" s="15"/>
      <c r="B721" s="84"/>
      <c r="C721" s="35" t="s">
        <v>702</v>
      </c>
      <c r="D721" s="35" t="s">
        <v>703</v>
      </c>
      <c r="E721" s="35">
        <v>0</v>
      </c>
      <c r="F721" s="35">
        <v>0</v>
      </c>
      <c r="G721" s="77">
        <v>15</v>
      </c>
      <c r="H721" s="22">
        <v>82.760999999999996</v>
      </c>
      <c r="I721" s="22">
        <v>0</v>
      </c>
      <c r="J721" s="22">
        <v>0</v>
      </c>
      <c r="K721" s="22">
        <v>0</v>
      </c>
      <c r="L721" s="22">
        <v>7.6459999999999999</v>
      </c>
      <c r="M721" s="22">
        <v>4.218</v>
      </c>
      <c r="N721" s="22">
        <v>2.2920000000000003</v>
      </c>
      <c r="O721" s="22">
        <v>0</v>
      </c>
      <c r="P721" s="22">
        <v>0</v>
      </c>
      <c r="Q721" s="22">
        <v>0</v>
      </c>
      <c r="R721" s="22">
        <v>0</v>
      </c>
      <c r="S721" s="22">
        <v>0</v>
      </c>
      <c r="T721" s="22">
        <v>21.635000000000002</v>
      </c>
      <c r="U721" s="22">
        <v>0</v>
      </c>
      <c r="V721" s="22">
        <v>21.635000000000002</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c r="AN721" s="22">
        <v>0</v>
      </c>
      <c r="AO721" s="22">
        <v>0</v>
      </c>
      <c r="AP721" s="22">
        <v>0</v>
      </c>
    </row>
    <row r="722" spans="1:42" x14ac:dyDescent="0.2">
      <c r="A722" s="15"/>
      <c r="B722" s="84"/>
      <c r="C722" s="35" t="s">
        <v>704</v>
      </c>
      <c r="D722" s="35" t="s">
        <v>705</v>
      </c>
      <c r="E722" s="35">
        <v>0</v>
      </c>
      <c r="F722" s="35">
        <v>0</v>
      </c>
      <c r="G722" s="76">
        <v>16</v>
      </c>
      <c r="H722" s="22">
        <v>0</v>
      </c>
      <c r="I722" s="22">
        <v>14.869</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c r="AN722" s="22">
        <v>0</v>
      </c>
      <c r="AO722" s="22">
        <v>0</v>
      </c>
      <c r="AP722" s="22">
        <v>0</v>
      </c>
    </row>
    <row r="723" spans="1:42" x14ac:dyDescent="0.2">
      <c r="A723" s="15"/>
      <c r="B723" s="84"/>
      <c r="C723" s="35" t="s">
        <v>210</v>
      </c>
      <c r="D723" s="35" t="s">
        <v>706</v>
      </c>
      <c r="E723" s="35">
        <v>0</v>
      </c>
      <c r="F723" s="35">
        <v>0</v>
      </c>
      <c r="G723" s="77">
        <v>17</v>
      </c>
      <c r="H723" s="22">
        <v>0</v>
      </c>
      <c r="I723" s="22">
        <v>9.5250000000000004</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c r="AN723" s="22">
        <v>0</v>
      </c>
      <c r="AO723" s="22">
        <v>0</v>
      </c>
      <c r="AP723" s="22">
        <v>0</v>
      </c>
    </row>
    <row r="724" spans="1:42" x14ac:dyDescent="0.2">
      <c r="A724" s="15"/>
      <c r="B724" s="84"/>
      <c r="C724" s="35" t="s">
        <v>707</v>
      </c>
      <c r="D724" s="35" t="s">
        <v>708</v>
      </c>
      <c r="E724" s="35">
        <v>0</v>
      </c>
      <c r="F724" s="35">
        <v>0</v>
      </c>
      <c r="G724" s="77">
        <v>18</v>
      </c>
      <c r="H724" s="22">
        <v>0</v>
      </c>
      <c r="I724" s="22">
        <v>0</v>
      </c>
      <c r="J724" s="22">
        <v>0</v>
      </c>
      <c r="K724" s="22">
        <v>0</v>
      </c>
      <c r="L724" s="22">
        <v>0</v>
      </c>
      <c r="M724" s="22">
        <v>0</v>
      </c>
      <c r="N724" s="22">
        <v>0</v>
      </c>
      <c r="O724" s="22">
        <v>0</v>
      </c>
      <c r="P724" s="22">
        <v>0.83499999999999996</v>
      </c>
      <c r="Q724" s="22">
        <v>0</v>
      </c>
      <c r="R724" s="22">
        <v>0</v>
      </c>
      <c r="S724" s="22">
        <v>0</v>
      </c>
      <c r="T724" s="22">
        <v>0</v>
      </c>
      <c r="U724" s="22">
        <v>0</v>
      </c>
      <c r="V724" s="22">
        <v>3.867</v>
      </c>
      <c r="W724" s="22">
        <v>469.00799999999998</v>
      </c>
      <c r="X724" s="22">
        <v>0</v>
      </c>
      <c r="Y724" s="22">
        <v>-221.851</v>
      </c>
      <c r="Z724" s="22">
        <v>39.173999999999999</v>
      </c>
      <c r="AA724" s="22">
        <v>35.136000000000003</v>
      </c>
      <c r="AB724" s="22" t="s">
        <v>36</v>
      </c>
      <c r="AC724" s="22" t="s">
        <v>36</v>
      </c>
      <c r="AD724" s="22" t="s">
        <v>36</v>
      </c>
      <c r="AE724" s="22" t="s">
        <v>36</v>
      </c>
      <c r="AF724" s="22" t="s">
        <v>36</v>
      </c>
      <c r="AG724" s="22" t="s">
        <v>36</v>
      </c>
      <c r="AH724" s="22" t="s">
        <v>36</v>
      </c>
      <c r="AI724" s="22" t="s">
        <v>36</v>
      </c>
      <c r="AJ724" s="22" t="s">
        <v>36</v>
      </c>
      <c r="AK724" s="22" t="s">
        <v>36</v>
      </c>
      <c r="AL724" s="22" t="s">
        <v>36</v>
      </c>
      <c r="AM724" s="22" t="s">
        <v>36</v>
      </c>
      <c r="AN724" s="22" t="s">
        <v>36</v>
      </c>
      <c r="AO724" s="22" t="s">
        <v>36</v>
      </c>
      <c r="AP724" s="22" t="s">
        <v>36</v>
      </c>
    </row>
    <row r="725" spans="1:42" x14ac:dyDescent="0.2">
      <c r="A725" s="15"/>
      <c r="B725" s="84"/>
      <c r="C725" s="35" t="s">
        <v>709</v>
      </c>
      <c r="D725" s="35" t="s">
        <v>710</v>
      </c>
      <c r="E725" s="35">
        <v>0</v>
      </c>
      <c r="F725" s="35">
        <v>0</v>
      </c>
      <c r="G725" s="77">
        <v>19</v>
      </c>
      <c r="H725" s="22">
        <v>0</v>
      </c>
      <c r="I725" s="22">
        <v>0</v>
      </c>
      <c r="J725" s="22">
        <v>0</v>
      </c>
      <c r="K725" s="22">
        <v>0</v>
      </c>
      <c r="L725" s="22">
        <v>0</v>
      </c>
      <c r="M725" s="22">
        <v>0</v>
      </c>
      <c r="N725" s="22">
        <v>0</v>
      </c>
      <c r="O725" s="22">
        <v>0</v>
      </c>
      <c r="P725" s="22">
        <v>0.83499999999999996</v>
      </c>
      <c r="Q725" s="22">
        <v>0</v>
      </c>
      <c r="R725" s="22">
        <v>0</v>
      </c>
      <c r="S725" s="22">
        <v>0</v>
      </c>
      <c r="T725" s="22">
        <v>0</v>
      </c>
      <c r="U725" s="22">
        <v>0</v>
      </c>
      <c r="V725" s="22">
        <v>25.692</v>
      </c>
      <c r="W725" s="22">
        <v>0</v>
      </c>
      <c r="X725" s="22">
        <v>0</v>
      </c>
      <c r="Y725" s="22">
        <v>-225.447</v>
      </c>
      <c r="Z725" s="22">
        <v>22.486000000000001</v>
      </c>
      <c r="AA725" s="22">
        <v>19.236000000000001</v>
      </c>
      <c r="AB725" s="22">
        <v>0</v>
      </c>
      <c r="AC725" s="22">
        <v>0</v>
      </c>
      <c r="AD725" s="22">
        <v>0</v>
      </c>
      <c r="AE725" s="22">
        <v>0</v>
      </c>
      <c r="AF725" s="22">
        <v>0</v>
      </c>
      <c r="AG725" s="22">
        <v>0</v>
      </c>
      <c r="AH725" s="22">
        <v>0</v>
      </c>
      <c r="AI725" s="22">
        <v>0</v>
      </c>
      <c r="AJ725" s="22">
        <v>0</v>
      </c>
      <c r="AK725" s="22">
        <v>0</v>
      </c>
      <c r="AL725" s="22">
        <v>0</v>
      </c>
      <c r="AM725" s="22">
        <v>0</v>
      </c>
      <c r="AN725" s="22">
        <v>0</v>
      </c>
      <c r="AO725" s="22">
        <v>0</v>
      </c>
      <c r="AP725" s="22">
        <v>0</v>
      </c>
    </row>
    <row r="726" spans="1:42" x14ac:dyDescent="0.2">
      <c r="A726" s="15"/>
      <c r="B726" s="84"/>
      <c r="C726" s="35">
        <v>0</v>
      </c>
      <c r="D726" s="35">
        <v>0</v>
      </c>
      <c r="E726" s="35">
        <v>0</v>
      </c>
      <c r="F726" s="35">
        <v>0</v>
      </c>
      <c r="G726" s="76">
        <v>20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0</v>
      </c>
      <c r="Z726" s="22">
        <v>0</v>
      </c>
      <c r="AA726" s="22">
        <v>0</v>
      </c>
      <c r="AB726" s="22">
        <v>0</v>
      </c>
      <c r="AC726" s="22">
        <v>0</v>
      </c>
      <c r="AD726" s="22">
        <v>0</v>
      </c>
      <c r="AE726" s="22">
        <v>0</v>
      </c>
      <c r="AF726" s="22">
        <v>0</v>
      </c>
      <c r="AG726" s="22">
        <v>0</v>
      </c>
      <c r="AH726" s="22">
        <v>0</v>
      </c>
      <c r="AI726" s="22">
        <v>0</v>
      </c>
      <c r="AJ726" s="22">
        <v>0</v>
      </c>
      <c r="AK726" s="22">
        <v>0</v>
      </c>
      <c r="AL726" s="22">
        <v>0</v>
      </c>
      <c r="AM726" s="22">
        <v>0</v>
      </c>
      <c r="AN726" s="22">
        <v>0</v>
      </c>
      <c r="AO726" s="22">
        <v>0</v>
      </c>
      <c r="AP726" s="22">
        <v>0</v>
      </c>
    </row>
    <row r="727" spans="1:42" x14ac:dyDescent="0.2">
      <c r="A727" s="15"/>
      <c r="B727" s="84"/>
      <c r="C727" s="35">
        <v>0</v>
      </c>
      <c r="D727" s="35">
        <v>0</v>
      </c>
      <c r="E727" s="35">
        <v>0</v>
      </c>
      <c r="F727" s="35">
        <v>0</v>
      </c>
      <c r="G727" s="77">
        <v>21</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0</v>
      </c>
      <c r="Z727" s="22">
        <v>0</v>
      </c>
      <c r="AA727" s="22">
        <v>0</v>
      </c>
      <c r="AB727" s="22">
        <v>0</v>
      </c>
      <c r="AC727" s="22">
        <v>0</v>
      </c>
      <c r="AD727" s="22">
        <v>0</v>
      </c>
      <c r="AE727" s="22">
        <v>0</v>
      </c>
      <c r="AF727" s="22">
        <v>0</v>
      </c>
      <c r="AG727" s="22">
        <v>0</v>
      </c>
      <c r="AH727" s="22">
        <v>0</v>
      </c>
      <c r="AI727" s="22">
        <v>0</v>
      </c>
      <c r="AJ727" s="22">
        <v>0</v>
      </c>
      <c r="AK727" s="22">
        <v>0</v>
      </c>
      <c r="AL727" s="22">
        <v>0</v>
      </c>
      <c r="AM727" s="22">
        <v>0</v>
      </c>
      <c r="AN727" s="22">
        <v>0</v>
      </c>
      <c r="AO727" s="22">
        <v>0</v>
      </c>
      <c r="AP727" s="22">
        <v>0</v>
      </c>
    </row>
    <row r="728" spans="1:42" x14ac:dyDescent="0.2">
      <c r="A728" s="15"/>
      <c r="B728" s="84"/>
      <c r="C728" s="35" t="s">
        <v>711</v>
      </c>
      <c r="D728" s="35" t="s">
        <v>712</v>
      </c>
      <c r="E728" s="35">
        <v>0</v>
      </c>
      <c r="F728" s="35">
        <v>0</v>
      </c>
      <c r="G728" s="77">
        <v>22</v>
      </c>
      <c r="H728" s="22">
        <v>2968.634</v>
      </c>
      <c r="I728" s="22">
        <v>0</v>
      </c>
      <c r="J728" s="22">
        <v>0</v>
      </c>
      <c r="K728" s="22">
        <v>0</v>
      </c>
      <c r="L728" s="22">
        <v>3.774</v>
      </c>
      <c r="M728" s="22">
        <v>2.2290000000000001</v>
      </c>
      <c r="N728" s="22">
        <v>1.3380000000000001</v>
      </c>
      <c r="O728" s="22">
        <v>0</v>
      </c>
      <c r="P728" s="22">
        <v>0</v>
      </c>
      <c r="Q728" s="22">
        <v>0</v>
      </c>
      <c r="R728" s="22">
        <v>0</v>
      </c>
      <c r="S728" s="22">
        <v>0</v>
      </c>
      <c r="T728" s="22">
        <v>21.972000000000001</v>
      </c>
      <c r="U728" s="22">
        <v>0</v>
      </c>
      <c r="V728" s="22">
        <v>21.972000000000001</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c r="AN728" s="22">
        <v>0</v>
      </c>
      <c r="AO728" s="22">
        <v>0</v>
      </c>
      <c r="AP728" s="22">
        <v>0</v>
      </c>
    </row>
    <row r="729" spans="1:42" x14ac:dyDescent="0.2">
      <c r="A729" s="15"/>
      <c r="B729" s="84"/>
      <c r="C729" s="35" t="s">
        <v>713</v>
      </c>
      <c r="D729" s="35" t="s">
        <v>714</v>
      </c>
      <c r="E729" s="35">
        <v>0</v>
      </c>
      <c r="F729" s="35">
        <v>0</v>
      </c>
      <c r="G729" s="77">
        <v>23</v>
      </c>
      <c r="H729" s="22">
        <v>2968.634</v>
      </c>
      <c r="I729" s="22">
        <v>0</v>
      </c>
      <c r="J729" s="22">
        <v>0</v>
      </c>
      <c r="K729" s="22">
        <v>0</v>
      </c>
      <c r="L729" s="22">
        <v>3.7720000000000002</v>
      </c>
      <c r="M729" s="22">
        <v>2.23</v>
      </c>
      <c r="N729" s="22">
        <v>1.339</v>
      </c>
      <c r="O729" s="22">
        <v>0</v>
      </c>
      <c r="P729" s="22">
        <v>0</v>
      </c>
      <c r="Q729" s="22">
        <v>0</v>
      </c>
      <c r="R729" s="22">
        <v>0</v>
      </c>
      <c r="S729" s="22">
        <v>0</v>
      </c>
      <c r="T729" s="22">
        <v>20.000999999999998</v>
      </c>
      <c r="U729" s="22">
        <v>0</v>
      </c>
      <c r="V729" s="22">
        <v>20.000999999999998</v>
      </c>
      <c r="W729" s="22">
        <v>0</v>
      </c>
      <c r="X729" s="22">
        <v>0</v>
      </c>
      <c r="Y729" s="22">
        <v>0</v>
      </c>
      <c r="Z729" s="22">
        <v>0</v>
      </c>
      <c r="AA729" s="22">
        <v>0</v>
      </c>
      <c r="AB729" s="22" t="s">
        <v>36</v>
      </c>
      <c r="AC729" s="22" t="s">
        <v>36</v>
      </c>
      <c r="AD729" s="22" t="s">
        <v>36</v>
      </c>
      <c r="AE729" s="22" t="s">
        <v>36</v>
      </c>
      <c r="AF729" s="22" t="s">
        <v>36</v>
      </c>
      <c r="AG729" s="22" t="s">
        <v>36</v>
      </c>
      <c r="AH729" s="22" t="s">
        <v>36</v>
      </c>
      <c r="AI729" s="22" t="s">
        <v>36</v>
      </c>
      <c r="AJ729" s="22" t="s">
        <v>36</v>
      </c>
      <c r="AK729" s="22" t="s">
        <v>36</v>
      </c>
      <c r="AL729" s="22" t="s">
        <v>36</v>
      </c>
      <c r="AM729" s="22" t="s">
        <v>36</v>
      </c>
      <c r="AN729" s="22" t="s">
        <v>36</v>
      </c>
      <c r="AO729" s="22" t="s">
        <v>36</v>
      </c>
      <c r="AP729" s="22" t="s">
        <v>36</v>
      </c>
    </row>
    <row r="730" spans="1:42" x14ac:dyDescent="0.2">
      <c r="A730" s="15"/>
      <c r="B730" s="84"/>
      <c r="C730" s="35" t="s">
        <v>715</v>
      </c>
      <c r="D730" s="35" t="s">
        <v>716</v>
      </c>
      <c r="E730" s="35">
        <v>0</v>
      </c>
      <c r="F730" s="35">
        <v>0</v>
      </c>
      <c r="G730" s="76">
        <v>24</v>
      </c>
      <c r="H730" s="22">
        <v>0</v>
      </c>
      <c r="I730" s="22">
        <v>0</v>
      </c>
      <c r="J730" s="22">
        <v>0</v>
      </c>
      <c r="K730" s="22">
        <v>0</v>
      </c>
      <c r="L730" s="22">
        <v>0</v>
      </c>
      <c r="M730" s="22">
        <v>0</v>
      </c>
      <c r="N730" s="22">
        <v>0</v>
      </c>
      <c r="O730" s="22">
        <v>0</v>
      </c>
      <c r="P730" s="22">
        <v>0.64500000000000002</v>
      </c>
      <c r="Q730" s="22">
        <v>0</v>
      </c>
      <c r="R730" s="22">
        <v>0</v>
      </c>
      <c r="S730" s="22">
        <v>0</v>
      </c>
      <c r="T730" s="22">
        <v>0</v>
      </c>
      <c r="U730" s="22">
        <v>0</v>
      </c>
      <c r="V730" s="22">
        <v>3.8929999999999998</v>
      </c>
      <c r="W730" s="22">
        <v>120.83</v>
      </c>
      <c r="X730" s="22">
        <v>0</v>
      </c>
      <c r="Y730" s="22">
        <v>-226.80700000000002</v>
      </c>
      <c r="Z730" s="22">
        <v>27.15</v>
      </c>
      <c r="AA730" s="22">
        <v>23.762</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row>
    <row r="731" spans="1:42" x14ac:dyDescent="0.2">
      <c r="A731" s="15"/>
      <c r="B731" s="84"/>
      <c r="C731" s="35" t="s">
        <v>717</v>
      </c>
      <c r="D731" s="35" t="s">
        <v>718</v>
      </c>
      <c r="E731" s="35">
        <v>0</v>
      </c>
      <c r="F731" s="35">
        <v>0</v>
      </c>
      <c r="G731" s="77">
        <v>25</v>
      </c>
      <c r="H731" s="22">
        <v>0</v>
      </c>
      <c r="I731" s="22">
        <v>0</v>
      </c>
      <c r="J731" s="22">
        <v>0</v>
      </c>
      <c r="K731" s="22">
        <v>0</v>
      </c>
      <c r="L731" s="22">
        <v>0</v>
      </c>
      <c r="M731" s="22">
        <v>0</v>
      </c>
      <c r="N731" s="22">
        <v>0</v>
      </c>
      <c r="O731" s="22">
        <v>0</v>
      </c>
      <c r="P731" s="22">
        <v>0.83499999999999996</v>
      </c>
      <c r="Q731" s="22">
        <v>0</v>
      </c>
      <c r="R731" s="22">
        <v>0</v>
      </c>
      <c r="S731" s="22">
        <v>0</v>
      </c>
      <c r="T731" s="22">
        <v>0</v>
      </c>
      <c r="U731" s="22">
        <v>0</v>
      </c>
      <c r="V731" s="22">
        <v>13.158000000000001</v>
      </c>
      <c r="W731" s="22">
        <v>0</v>
      </c>
      <c r="X731" s="22">
        <v>0</v>
      </c>
      <c r="Y731" s="22">
        <v>-228.45599999999999</v>
      </c>
      <c r="Z731" s="22">
        <v>13.16</v>
      </c>
      <c r="AA731" s="22">
        <v>15.503</v>
      </c>
      <c r="AB731" s="22">
        <v>0</v>
      </c>
      <c r="AC731" s="22">
        <v>0</v>
      </c>
      <c r="AD731" s="22">
        <v>0</v>
      </c>
      <c r="AE731" s="22">
        <v>0</v>
      </c>
      <c r="AF731" s="22">
        <v>0</v>
      </c>
      <c r="AG731" s="22">
        <v>0</v>
      </c>
      <c r="AH731" s="22">
        <v>0</v>
      </c>
      <c r="AI731" s="22">
        <v>0</v>
      </c>
      <c r="AJ731" s="22">
        <v>0</v>
      </c>
      <c r="AK731" s="22">
        <v>0</v>
      </c>
      <c r="AL731" s="22">
        <v>0</v>
      </c>
      <c r="AM731" s="22">
        <v>0</v>
      </c>
      <c r="AN731" s="22">
        <v>0</v>
      </c>
      <c r="AO731" s="22">
        <v>0</v>
      </c>
      <c r="AP731" s="22">
        <v>0</v>
      </c>
    </row>
    <row r="732" spans="1:42" x14ac:dyDescent="0.2">
      <c r="A732" s="15"/>
      <c r="B732" s="84"/>
      <c r="C732" s="35">
        <v>0</v>
      </c>
      <c r="D732" s="35">
        <v>0</v>
      </c>
      <c r="E732" s="35">
        <v>0</v>
      </c>
      <c r="F732" s="35">
        <v>0</v>
      </c>
      <c r="G732" s="77">
        <v>26</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0</v>
      </c>
      <c r="Y732" s="22">
        <v>0</v>
      </c>
      <c r="Z732" s="22">
        <v>0</v>
      </c>
      <c r="AA732" s="22">
        <v>0</v>
      </c>
      <c r="AB732" s="22">
        <v>0</v>
      </c>
      <c r="AC732" s="22">
        <v>0</v>
      </c>
      <c r="AD732" s="22">
        <v>0</v>
      </c>
      <c r="AE732" s="22">
        <v>0</v>
      </c>
      <c r="AF732" s="22">
        <v>0</v>
      </c>
      <c r="AG732" s="22">
        <v>0</v>
      </c>
      <c r="AH732" s="22">
        <v>0</v>
      </c>
      <c r="AI732" s="22">
        <v>0</v>
      </c>
      <c r="AJ732" s="22">
        <v>0</v>
      </c>
      <c r="AK732" s="22">
        <v>0</v>
      </c>
      <c r="AL732" s="22">
        <v>0</v>
      </c>
      <c r="AM732" s="22">
        <v>0</v>
      </c>
      <c r="AN732" s="22">
        <v>0</v>
      </c>
      <c r="AO732" s="22">
        <v>0</v>
      </c>
      <c r="AP732" s="22">
        <v>0</v>
      </c>
    </row>
    <row r="733" spans="1:42" hidden="1" outlineLevel="1" x14ac:dyDescent="0.2">
      <c r="A733" s="15"/>
      <c r="B733" s="84"/>
      <c r="C733" s="35">
        <v>0</v>
      </c>
      <c r="D733" s="35">
        <v>0</v>
      </c>
      <c r="E733" s="35">
        <v>0</v>
      </c>
      <c r="F733" s="35">
        <v>0</v>
      </c>
      <c r="G733" s="77">
        <v>27</v>
      </c>
      <c r="H733" s="22">
        <v>0</v>
      </c>
      <c r="I733" s="22">
        <v>0</v>
      </c>
      <c r="J733" s="22">
        <v>0</v>
      </c>
      <c r="K733" s="22">
        <v>0</v>
      </c>
      <c r="L733" s="22">
        <v>0</v>
      </c>
      <c r="M733" s="22">
        <v>0</v>
      </c>
      <c r="N733" s="22">
        <v>0</v>
      </c>
      <c r="O733" s="22">
        <v>0</v>
      </c>
      <c r="P733" s="22">
        <v>0</v>
      </c>
      <c r="Q733" s="22">
        <v>0</v>
      </c>
      <c r="R733" s="22">
        <v>0</v>
      </c>
      <c r="S733" s="22">
        <v>0</v>
      </c>
      <c r="T733" s="22">
        <v>0</v>
      </c>
      <c r="U733" s="22">
        <v>0</v>
      </c>
      <c r="V733" s="22">
        <v>0</v>
      </c>
      <c r="W733" s="22">
        <v>0</v>
      </c>
      <c r="X733" s="22">
        <v>0</v>
      </c>
      <c r="Y733" s="22">
        <v>0</v>
      </c>
      <c r="Z733" s="22">
        <v>0</v>
      </c>
      <c r="AA733" s="22">
        <v>0</v>
      </c>
      <c r="AB733" s="22" t="s">
        <v>36</v>
      </c>
      <c r="AC733" s="22" t="s">
        <v>36</v>
      </c>
      <c r="AD733" s="22" t="s">
        <v>36</v>
      </c>
      <c r="AE733" s="22" t="s">
        <v>36</v>
      </c>
      <c r="AF733" s="22" t="s">
        <v>36</v>
      </c>
      <c r="AG733" s="22" t="s">
        <v>36</v>
      </c>
      <c r="AH733" s="22" t="s">
        <v>36</v>
      </c>
      <c r="AI733" s="22" t="s">
        <v>36</v>
      </c>
      <c r="AJ733" s="22" t="s">
        <v>36</v>
      </c>
      <c r="AK733" s="22" t="s">
        <v>36</v>
      </c>
      <c r="AL733" s="22" t="s">
        <v>36</v>
      </c>
      <c r="AM733" s="22" t="s">
        <v>36</v>
      </c>
      <c r="AN733" s="22" t="s">
        <v>36</v>
      </c>
      <c r="AO733" s="22" t="s">
        <v>36</v>
      </c>
      <c r="AP733" s="22" t="s">
        <v>36</v>
      </c>
    </row>
    <row r="734" spans="1:42" hidden="1" outlineLevel="1" x14ac:dyDescent="0.2">
      <c r="A734" s="15"/>
      <c r="B734" s="84"/>
      <c r="C734" s="35">
        <v>0</v>
      </c>
      <c r="D734" s="35">
        <v>0</v>
      </c>
      <c r="E734" s="35">
        <v>0</v>
      </c>
      <c r="F734" s="35">
        <v>0</v>
      </c>
      <c r="G734" s="76">
        <v>28</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0</v>
      </c>
      <c r="Y734" s="22">
        <v>0</v>
      </c>
      <c r="Z734" s="22">
        <v>0</v>
      </c>
      <c r="AA734" s="22">
        <v>0</v>
      </c>
      <c r="AB734" s="22">
        <v>0</v>
      </c>
      <c r="AC734" s="22">
        <v>0</v>
      </c>
      <c r="AD734" s="22">
        <v>0</v>
      </c>
      <c r="AE734" s="22">
        <v>0</v>
      </c>
      <c r="AF734" s="22">
        <v>0</v>
      </c>
      <c r="AG734" s="22">
        <v>0</v>
      </c>
      <c r="AH734" s="22">
        <v>0</v>
      </c>
      <c r="AI734" s="22">
        <v>0</v>
      </c>
      <c r="AJ734" s="22">
        <v>0</v>
      </c>
      <c r="AK734" s="22">
        <v>0</v>
      </c>
      <c r="AL734" s="22">
        <v>0</v>
      </c>
      <c r="AM734" s="22">
        <v>0</v>
      </c>
      <c r="AN734" s="22">
        <v>0</v>
      </c>
      <c r="AO734" s="22">
        <v>0</v>
      </c>
      <c r="AP734" s="22">
        <v>0</v>
      </c>
    </row>
    <row r="735" spans="1:42" hidden="1" outlineLevel="1" x14ac:dyDescent="0.2">
      <c r="A735" s="15"/>
      <c r="B735" s="84"/>
      <c r="C735" s="35">
        <v>0</v>
      </c>
      <c r="D735" s="35">
        <v>0</v>
      </c>
      <c r="E735" s="35">
        <v>0</v>
      </c>
      <c r="F735" s="35">
        <v>0</v>
      </c>
      <c r="G735" s="77">
        <v>29</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0</v>
      </c>
      <c r="Z735" s="22">
        <v>0</v>
      </c>
      <c r="AA735" s="22">
        <v>0</v>
      </c>
      <c r="AB735" s="22">
        <v>0</v>
      </c>
      <c r="AC735" s="22">
        <v>0</v>
      </c>
      <c r="AD735" s="22">
        <v>0</v>
      </c>
      <c r="AE735" s="22">
        <v>0</v>
      </c>
      <c r="AF735" s="22">
        <v>0</v>
      </c>
      <c r="AG735" s="22">
        <v>0</v>
      </c>
      <c r="AH735" s="22">
        <v>0</v>
      </c>
      <c r="AI735" s="22">
        <v>0</v>
      </c>
      <c r="AJ735" s="22">
        <v>0</v>
      </c>
      <c r="AK735" s="22">
        <v>0</v>
      </c>
      <c r="AL735" s="22">
        <v>0</v>
      </c>
      <c r="AM735" s="22">
        <v>0</v>
      </c>
      <c r="AN735" s="22">
        <v>0</v>
      </c>
      <c r="AO735" s="22">
        <v>0</v>
      </c>
      <c r="AP735" s="22">
        <v>0</v>
      </c>
    </row>
    <row r="736" spans="1:42" hidden="1" outlineLevel="1" x14ac:dyDescent="0.2">
      <c r="A736" s="15"/>
      <c r="B736" s="84"/>
      <c r="C736" s="35">
        <v>0</v>
      </c>
      <c r="D736" s="35">
        <v>0</v>
      </c>
      <c r="E736" s="35">
        <v>0</v>
      </c>
      <c r="F736" s="35">
        <v>0</v>
      </c>
      <c r="G736" s="77">
        <v>30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0</v>
      </c>
      <c r="Z736" s="22">
        <v>0</v>
      </c>
      <c r="AA736" s="22">
        <v>0</v>
      </c>
      <c r="AB736" s="22">
        <v>0</v>
      </c>
      <c r="AC736" s="22">
        <v>0</v>
      </c>
      <c r="AD736" s="22">
        <v>0</v>
      </c>
      <c r="AE736" s="22">
        <v>0</v>
      </c>
      <c r="AF736" s="22">
        <v>0</v>
      </c>
      <c r="AG736" s="22">
        <v>0</v>
      </c>
      <c r="AH736" s="22">
        <v>0</v>
      </c>
      <c r="AI736" s="22">
        <v>0</v>
      </c>
      <c r="AJ736" s="22">
        <v>0</v>
      </c>
      <c r="AK736" s="22">
        <v>0</v>
      </c>
      <c r="AL736" s="22">
        <v>0</v>
      </c>
      <c r="AM736" s="22">
        <v>0</v>
      </c>
      <c r="AN736" s="22">
        <v>0</v>
      </c>
      <c r="AO736" s="22">
        <v>0</v>
      </c>
      <c r="AP736" s="22">
        <v>0</v>
      </c>
    </row>
    <row r="737" spans="1:42" hidden="1" outlineLevel="1" x14ac:dyDescent="0.2">
      <c r="A737" s="15"/>
      <c r="B737" s="84"/>
      <c r="C737" s="35">
        <v>0</v>
      </c>
      <c r="D737" s="35">
        <v>0</v>
      </c>
      <c r="E737" s="35">
        <v>0</v>
      </c>
      <c r="F737" s="35">
        <v>0</v>
      </c>
      <c r="G737" s="77">
        <v>31</v>
      </c>
      <c r="H737" s="22">
        <v>0</v>
      </c>
      <c r="I737" s="22">
        <v>0</v>
      </c>
      <c r="J737" s="22">
        <v>0</v>
      </c>
      <c r="K737" s="22">
        <v>0</v>
      </c>
      <c r="L737" s="22">
        <v>0</v>
      </c>
      <c r="M737" s="22">
        <v>0</v>
      </c>
      <c r="N737" s="22">
        <v>0</v>
      </c>
      <c r="O737" s="22">
        <v>0</v>
      </c>
      <c r="P737" s="22">
        <v>0</v>
      </c>
      <c r="Q737" s="22">
        <v>0</v>
      </c>
      <c r="R737" s="22">
        <v>0</v>
      </c>
      <c r="S737" s="22">
        <v>0</v>
      </c>
      <c r="T737" s="22">
        <v>0</v>
      </c>
      <c r="U737" s="22">
        <v>0</v>
      </c>
      <c r="V737" s="22">
        <v>0</v>
      </c>
      <c r="W737" s="22">
        <v>0</v>
      </c>
      <c r="X737" s="22">
        <v>0</v>
      </c>
      <c r="Y737" s="22">
        <v>0</v>
      </c>
      <c r="Z737" s="22">
        <v>0</v>
      </c>
      <c r="AA737" s="22">
        <v>0</v>
      </c>
      <c r="AB737" s="22" t="s">
        <v>36</v>
      </c>
      <c r="AC737" s="22" t="s">
        <v>36</v>
      </c>
      <c r="AD737" s="22" t="s">
        <v>36</v>
      </c>
      <c r="AE737" s="22" t="s">
        <v>36</v>
      </c>
      <c r="AF737" s="22" t="s">
        <v>36</v>
      </c>
      <c r="AG737" s="22" t="s">
        <v>36</v>
      </c>
      <c r="AH737" s="22" t="s">
        <v>36</v>
      </c>
      <c r="AI737" s="22" t="s">
        <v>36</v>
      </c>
      <c r="AJ737" s="22" t="s">
        <v>36</v>
      </c>
      <c r="AK737" s="22" t="s">
        <v>36</v>
      </c>
      <c r="AL737" s="22" t="s">
        <v>36</v>
      </c>
      <c r="AM737" s="22" t="s">
        <v>36</v>
      </c>
      <c r="AN737" s="22" t="s">
        <v>36</v>
      </c>
      <c r="AO737" s="22" t="s">
        <v>36</v>
      </c>
      <c r="AP737" s="22" t="s">
        <v>36</v>
      </c>
    </row>
    <row r="738" spans="1:42" hidden="1" outlineLevel="1" x14ac:dyDescent="0.2">
      <c r="A738" s="15"/>
      <c r="B738" s="84"/>
      <c r="C738" s="35">
        <v>0</v>
      </c>
      <c r="D738" s="35">
        <v>0</v>
      </c>
      <c r="E738" s="35">
        <v>0</v>
      </c>
      <c r="F738" s="35">
        <v>0</v>
      </c>
      <c r="G738" s="76">
        <v>32</v>
      </c>
      <c r="H738" s="22">
        <v>0</v>
      </c>
      <c r="I738" s="22">
        <v>0</v>
      </c>
      <c r="J738" s="22">
        <v>0</v>
      </c>
      <c r="K738" s="22">
        <v>0</v>
      </c>
      <c r="L738" s="22">
        <v>0</v>
      </c>
      <c r="M738" s="22">
        <v>0</v>
      </c>
      <c r="N738" s="22">
        <v>0</v>
      </c>
      <c r="O738" s="22">
        <v>0</v>
      </c>
      <c r="P738" s="22">
        <v>0</v>
      </c>
      <c r="Q738" s="22">
        <v>0</v>
      </c>
      <c r="R738" s="22">
        <v>0</v>
      </c>
      <c r="S738" s="22">
        <v>0</v>
      </c>
      <c r="T738" s="22">
        <v>0</v>
      </c>
      <c r="U738" s="22">
        <v>0</v>
      </c>
      <c r="V738" s="22">
        <v>0</v>
      </c>
      <c r="W738" s="22">
        <v>0</v>
      </c>
      <c r="X738" s="22">
        <v>0</v>
      </c>
      <c r="Y738" s="22">
        <v>0</v>
      </c>
      <c r="Z738" s="22">
        <v>0</v>
      </c>
      <c r="AA738" s="22">
        <v>0</v>
      </c>
      <c r="AB738" s="22">
        <v>0</v>
      </c>
      <c r="AC738" s="22">
        <v>0</v>
      </c>
      <c r="AD738" s="22">
        <v>0</v>
      </c>
      <c r="AE738" s="22">
        <v>0</v>
      </c>
      <c r="AF738" s="22">
        <v>0</v>
      </c>
      <c r="AG738" s="22">
        <v>0</v>
      </c>
      <c r="AH738" s="22">
        <v>0</v>
      </c>
      <c r="AI738" s="22">
        <v>0</v>
      </c>
      <c r="AJ738" s="22">
        <v>0</v>
      </c>
      <c r="AK738" s="22">
        <v>0</v>
      </c>
      <c r="AL738" s="22">
        <v>0</v>
      </c>
      <c r="AM738" s="22">
        <v>0</v>
      </c>
      <c r="AN738" s="22">
        <v>0</v>
      </c>
      <c r="AO738" s="22">
        <v>0</v>
      </c>
      <c r="AP738" s="22">
        <v>0</v>
      </c>
    </row>
    <row r="739" spans="1:42" hidden="1" outlineLevel="1" x14ac:dyDescent="0.2">
      <c r="A739" s="15"/>
      <c r="B739" s="84"/>
      <c r="C739" s="35">
        <v>0</v>
      </c>
      <c r="D739" s="35">
        <v>0</v>
      </c>
      <c r="E739" s="35">
        <v>0</v>
      </c>
      <c r="F739" s="35">
        <v>0</v>
      </c>
      <c r="G739" s="77">
        <v>33</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0</v>
      </c>
      <c r="Y739" s="22">
        <v>0</v>
      </c>
      <c r="Z739" s="22">
        <v>0</v>
      </c>
      <c r="AA739" s="22">
        <v>0</v>
      </c>
      <c r="AB739" s="22" t="s">
        <v>36</v>
      </c>
      <c r="AC739" s="22" t="s">
        <v>36</v>
      </c>
      <c r="AD739" s="22" t="s">
        <v>36</v>
      </c>
      <c r="AE739" s="22" t="s">
        <v>36</v>
      </c>
      <c r="AF739" s="22" t="s">
        <v>36</v>
      </c>
      <c r="AG739" s="22" t="s">
        <v>36</v>
      </c>
      <c r="AH739" s="22" t="s">
        <v>36</v>
      </c>
      <c r="AI739" s="22" t="s">
        <v>36</v>
      </c>
      <c r="AJ739" s="22" t="s">
        <v>36</v>
      </c>
      <c r="AK739" s="22" t="s">
        <v>36</v>
      </c>
      <c r="AL739" s="22" t="s">
        <v>36</v>
      </c>
      <c r="AM739" s="22" t="s">
        <v>36</v>
      </c>
      <c r="AN739" s="22" t="s">
        <v>36</v>
      </c>
      <c r="AO739" s="22" t="s">
        <v>36</v>
      </c>
      <c r="AP739" s="22" t="s">
        <v>36</v>
      </c>
    </row>
    <row r="740" spans="1:42" hidden="1" outlineLevel="1" x14ac:dyDescent="0.2">
      <c r="A740" s="15"/>
      <c r="B740" s="84"/>
      <c r="C740" s="35">
        <v>0</v>
      </c>
      <c r="D740" s="35">
        <v>0</v>
      </c>
      <c r="E740" s="35">
        <v>0</v>
      </c>
      <c r="F740" s="35">
        <v>0</v>
      </c>
      <c r="G740" s="77">
        <v>34</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0</v>
      </c>
      <c r="Z740" s="22">
        <v>0</v>
      </c>
      <c r="AA740" s="22">
        <v>0</v>
      </c>
      <c r="AB740" s="22">
        <v>0</v>
      </c>
      <c r="AC740" s="22">
        <v>0</v>
      </c>
      <c r="AD740" s="22">
        <v>0</v>
      </c>
      <c r="AE740" s="22">
        <v>0</v>
      </c>
      <c r="AF740" s="22">
        <v>0</v>
      </c>
      <c r="AG740" s="22">
        <v>0</v>
      </c>
      <c r="AH740" s="22">
        <v>0</v>
      </c>
      <c r="AI740" s="22">
        <v>0</v>
      </c>
      <c r="AJ740" s="22">
        <v>0</v>
      </c>
      <c r="AK740" s="22">
        <v>0</v>
      </c>
      <c r="AL740" s="22">
        <v>0</v>
      </c>
      <c r="AM740" s="22">
        <v>0</v>
      </c>
      <c r="AN740" s="22">
        <v>0</v>
      </c>
      <c r="AO740" s="22">
        <v>0</v>
      </c>
      <c r="AP740" s="22">
        <v>0</v>
      </c>
    </row>
    <row r="741" spans="1:42" hidden="1" outlineLevel="1" x14ac:dyDescent="0.2">
      <c r="A741" s="15"/>
      <c r="B741" s="84"/>
      <c r="C741" s="35">
        <v>0</v>
      </c>
      <c r="D741" s="35">
        <v>0</v>
      </c>
      <c r="E741" s="35">
        <v>0</v>
      </c>
      <c r="F741" s="35">
        <v>0</v>
      </c>
      <c r="G741" s="77">
        <v>35</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0</v>
      </c>
      <c r="Z741" s="22">
        <v>0</v>
      </c>
      <c r="AA741" s="22">
        <v>0</v>
      </c>
      <c r="AB741" s="22">
        <v>0</v>
      </c>
      <c r="AC741" s="22">
        <v>0</v>
      </c>
      <c r="AD741" s="22">
        <v>0</v>
      </c>
      <c r="AE741" s="22">
        <v>0</v>
      </c>
      <c r="AF741" s="22">
        <v>0</v>
      </c>
      <c r="AG741" s="22">
        <v>0</v>
      </c>
      <c r="AH741" s="22">
        <v>0</v>
      </c>
      <c r="AI741" s="22">
        <v>0</v>
      </c>
      <c r="AJ741" s="22">
        <v>0</v>
      </c>
      <c r="AK741" s="22">
        <v>0</v>
      </c>
      <c r="AL741" s="22">
        <v>0</v>
      </c>
      <c r="AM741" s="22">
        <v>0</v>
      </c>
      <c r="AN741" s="22">
        <v>0</v>
      </c>
      <c r="AO741" s="22">
        <v>0</v>
      </c>
      <c r="AP741" s="22">
        <v>0</v>
      </c>
    </row>
    <row r="742" spans="1:42" hidden="1" outlineLevel="1" x14ac:dyDescent="0.2">
      <c r="A742" s="15"/>
      <c r="B742" s="84"/>
      <c r="C742" s="35">
        <v>0</v>
      </c>
      <c r="D742" s="35">
        <v>0</v>
      </c>
      <c r="E742" s="35">
        <v>0</v>
      </c>
      <c r="F742" s="35">
        <v>0</v>
      </c>
      <c r="G742" s="76">
        <v>36</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0</v>
      </c>
      <c r="Y742" s="22">
        <v>0</v>
      </c>
      <c r="Z742" s="22">
        <v>0</v>
      </c>
      <c r="AA742" s="22">
        <v>0</v>
      </c>
      <c r="AB742" s="22">
        <v>0</v>
      </c>
      <c r="AC742" s="22">
        <v>0</v>
      </c>
      <c r="AD742" s="22">
        <v>0</v>
      </c>
      <c r="AE742" s="22">
        <v>0</v>
      </c>
      <c r="AF742" s="22">
        <v>0</v>
      </c>
      <c r="AG742" s="22">
        <v>0</v>
      </c>
      <c r="AH742" s="22">
        <v>0</v>
      </c>
      <c r="AI742" s="22">
        <v>0</v>
      </c>
      <c r="AJ742" s="22">
        <v>0</v>
      </c>
      <c r="AK742" s="22">
        <v>0</v>
      </c>
      <c r="AL742" s="22">
        <v>0</v>
      </c>
      <c r="AM742" s="22">
        <v>0</v>
      </c>
      <c r="AN742" s="22">
        <v>0</v>
      </c>
      <c r="AO742" s="22">
        <v>0</v>
      </c>
      <c r="AP742" s="22">
        <v>0</v>
      </c>
    </row>
    <row r="743" spans="1:42" hidden="1" outlineLevel="1" x14ac:dyDescent="0.2">
      <c r="A743" s="15"/>
      <c r="B743" s="84"/>
      <c r="C743" s="35">
        <v>0</v>
      </c>
      <c r="D743" s="35">
        <v>0</v>
      </c>
      <c r="E743" s="35">
        <v>0</v>
      </c>
      <c r="F743" s="35">
        <v>0</v>
      </c>
      <c r="G743" s="77">
        <v>37</v>
      </c>
      <c r="H743" s="22">
        <v>0</v>
      </c>
      <c r="I743" s="22">
        <v>0</v>
      </c>
      <c r="J743" s="22">
        <v>0</v>
      </c>
      <c r="K743" s="22">
        <v>0</v>
      </c>
      <c r="L743" s="22">
        <v>0</v>
      </c>
      <c r="M743" s="22">
        <v>0</v>
      </c>
      <c r="N743" s="22">
        <v>0</v>
      </c>
      <c r="O743" s="22">
        <v>0</v>
      </c>
      <c r="P743" s="22">
        <v>0</v>
      </c>
      <c r="Q743" s="22">
        <v>0</v>
      </c>
      <c r="R743" s="22">
        <v>0</v>
      </c>
      <c r="S743" s="22">
        <v>0</v>
      </c>
      <c r="T743" s="22">
        <v>0</v>
      </c>
      <c r="U743" s="22">
        <v>0</v>
      </c>
      <c r="V743" s="22">
        <v>0</v>
      </c>
      <c r="W743" s="22">
        <v>0</v>
      </c>
      <c r="X743" s="22">
        <v>0</v>
      </c>
      <c r="Y743" s="22">
        <v>0</v>
      </c>
      <c r="Z743" s="22">
        <v>0</v>
      </c>
      <c r="AA743" s="22">
        <v>0</v>
      </c>
      <c r="AB743" s="22">
        <v>0</v>
      </c>
      <c r="AC743" s="22">
        <v>0</v>
      </c>
      <c r="AD743" s="22">
        <v>0</v>
      </c>
      <c r="AE743" s="22">
        <v>0</v>
      </c>
      <c r="AF743" s="22">
        <v>0</v>
      </c>
      <c r="AG743" s="22">
        <v>0</v>
      </c>
      <c r="AH743" s="22">
        <v>0</v>
      </c>
      <c r="AI743" s="22">
        <v>0</v>
      </c>
      <c r="AJ743" s="22">
        <v>0</v>
      </c>
      <c r="AK743" s="22">
        <v>0</v>
      </c>
      <c r="AL743" s="22">
        <v>0</v>
      </c>
      <c r="AM743" s="22">
        <v>0</v>
      </c>
      <c r="AN743" s="22">
        <v>0</v>
      </c>
      <c r="AO743" s="22">
        <v>0</v>
      </c>
      <c r="AP743" s="22">
        <v>0</v>
      </c>
    </row>
    <row r="744" spans="1:42" hidden="1" outlineLevel="1" x14ac:dyDescent="0.2">
      <c r="A744" s="15"/>
      <c r="B744" s="84"/>
      <c r="C744" s="35">
        <v>0</v>
      </c>
      <c r="D744" s="35">
        <v>0</v>
      </c>
      <c r="E744" s="35">
        <v>0</v>
      </c>
      <c r="F744" s="35">
        <v>0</v>
      </c>
      <c r="G744" s="77">
        <v>38</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0</v>
      </c>
      <c r="Z744" s="22">
        <v>0</v>
      </c>
      <c r="AA744" s="22">
        <v>0</v>
      </c>
      <c r="AB744" s="22">
        <v>0</v>
      </c>
      <c r="AC744" s="22">
        <v>0</v>
      </c>
      <c r="AD744" s="22">
        <v>0</v>
      </c>
      <c r="AE744" s="22">
        <v>0</v>
      </c>
      <c r="AF744" s="22">
        <v>0</v>
      </c>
      <c r="AG744" s="22">
        <v>0</v>
      </c>
      <c r="AH744" s="22">
        <v>0</v>
      </c>
      <c r="AI744" s="22">
        <v>0</v>
      </c>
      <c r="AJ744" s="22">
        <v>0</v>
      </c>
      <c r="AK744" s="22">
        <v>0</v>
      </c>
      <c r="AL744" s="22">
        <v>0</v>
      </c>
      <c r="AM744" s="22">
        <v>0</v>
      </c>
      <c r="AN744" s="22">
        <v>0</v>
      </c>
      <c r="AO744" s="22">
        <v>0</v>
      </c>
      <c r="AP744" s="22">
        <v>0</v>
      </c>
    </row>
    <row r="745" spans="1:42" hidden="1" outlineLevel="1" x14ac:dyDescent="0.2">
      <c r="A745" s="15"/>
      <c r="B745" s="84"/>
      <c r="C745" s="35">
        <v>0</v>
      </c>
      <c r="D745" s="35">
        <v>0</v>
      </c>
      <c r="E745" s="35">
        <v>0</v>
      </c>
      <c r="F745" s="35">
        <v>0</v>
      </c>
      <c r="G745" s="77">
        <v>39</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0</v>
      </c>
      <c r="Z745" s="22">
        <v>0</v>
      </c>
      <c r="AA745" s="22">
        <v>0</v>
      </c>
      <c r="AB745" s="22">
        <v>0</v>
      </c>
      <c r="AC745" s="22">
        <v>0</v>
      </c>
      <c r="AD745" s="22">
        <v>0</v>
      </c>
      <c r="AE745" s="22">
        <v>0</v>
      </c>
      <c r="AF745" s="22">
        <v>0</v>
      </c>
      <c r="AG745" s="22">
        <v>0</v>
      </c>
      <c r="AH745" s="22">
        <v>0</v>
      </c>
      <c r="AI745" s="22">
        <v>0</v>
      </c>
      <c r="AJ745" s="22">
        <v>0</v>
      </c>
      <c r="AK745" s="22">
        <v>0</v>
      </c>
      <c r="AL745" s="22">
        <v>0</v>
      </c>
      <c r="AM745" s="22">
        <v>0</v>
      </c>
      <c r="AN745" s="22">
        <v>0</v>
      </c>
      <c r="AO745" s="22">
        <v>0</v>
      </c>
      <c r="AP745" s="22">
        <v>0</v>
      </c>
    </row>
    <row r="746" spans="1:42" hidden="1" outlineLevel="1" x14ac:dyDescent="0.2">
      <c r="A746" s="15"/>
      <c r="B746" s="84"/>
      <c r="C746" s="35">
        <v>0</v>
      </c>
      <c r="D746" s="35">
        <v>0</v>
      </c>
      <c r="E746" s="35">
        <v>0</v>
      </c>
      <c r="F746" s="35">
        <v>0</v>
      </c>
      <c r="G746" s="76">
        <v>40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0</v>
      </c>
      <c r="X746" s="22">
        <v>0</v>
      </c>
      <c r="Y746" s="22">
        <v>0</v>
      </c>
      <c r="Z746" s="22">
        <v>0</v>
      </c>
      <c r="AA746" s="22">
        <v>0</v>
      </c>
      <c r="AB746" s="22">
        <v>0</v>
      </c>
      <c r="AC746" s="22">
        <v>0</v>
      </c>
      <c r="AD746" s="22">
        <v>0</v>
      </c>
      <c r="AE746" s="22">
        <v>0</v>
      </c>
      <c r="AF746" s="22">
        <v>0</v>
      </c>
      <c r="AG746" s="22">
        <v>0</v>
      </c>
      <c r="AH746" s="22">
        <v>0</v>
      </c>
      <c r="AI746" s="22">
        <v>0</v>
      </c>
      <c r="AJ746" s="22">
        <v>0</v>
      </c>
      <c r="AK746" s="22">
        <v>0</v>
      </c>
      <c r="AL746" s="22">
        <v>0</v>
      </c>
      <c r="AM746" s="22">
        <v>0</v>
      </c>
      <c r="AN746" s="22">
        <v>0</v>
      </c>
      <c r="AO746" s="22">
        <v>0</v>
      </c>
      <c r="AP746" s="22">
        <v>0</v>
      </c>
    </row>
    <row r="747" spans="1:42" hidden="1" outlineLevel="1" x14ac:dyDescent="0.2">
      <c r="A747" s="15"/>
      <c r="B747" s="84"/>
      <c r="C747" s="35">
        <v>0</v>
      </c>
      <c r="D747" s="35">
        <v>0</v>
      </c>
      <c r="E747" s="35">
        <v>0</v>
      </c>
      <c r="F747" s="35">
        <v>0</v>
      </c>
      <c r="G747" s="77">
        <v>41</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0</v>
      </c>
      <c r="X747" s="22">
        <v>0</v>
      </c>
      <c r="Y747" s="22">
        <v>0</v>
      </c>
      <c r="Z747" s="22">
        <v>0</v>
      </c>
      <c r="AA747" s="22">
        <v>0</v>
      </c>
      <c r="AB747" s="22" t="s">
        <v>36</v>
      </c>
      <c r="AC747" s="22" t="s">
        <v>36</v>
      </c>
      <c r="AD747" s="22" t="s">
        <v>36</v>
      </c>
      <c r="AE747" s="22" t="s">
        <v>36</v>
      </c>
      <c r="AF747" s="22" t="s">
        <v>36</v>
      </c>
      <c r="AG747" s="22" t="s">
        <v>36</v>
      </c>
      <c r="AH747" s="22" t="s">
        <v>36</v>
      </c>
      <c r="AI747" s="22" t="s">
        <v>36</v>
      </c>
      <c r="AJ747" s="22" t="s">
        <v>36</v>
      </c>
      <c r="AK747" s="22" t="s">
        <v>36</v>
      </c>
      <c r="AL747" s="22" t="s">
        <v>36</v>
      </c>
      <c r="AM747" s="22" t="s">
        <v>36</v>
      </c>
      <c r="AN747" s="22" t="s">
        <v>36</v>
      </c>
      <c r="AO747" s="22" t="s">
        <v>36</v>
      </c>
      <c r="AP747" s="22" t="s">
        <v>36</v>
      </c>
    </row>
    <row r="748" spans="1:42" hidden="1" outlineLevel="1" x14ac:dyDescent="0.2">
      <c r="A748" s="15"/>
      <c r="B748" s="84"/>
      <c r="C748" s="35">
        <v>0</v>
      </c>
      <c r="D748" s="35">
        <v>0</v>
      </c>
      <c r="E748" s="35">
        <v>0</v>
      </c>
      <c r="F748" s="35">
        <v>0</v>
      </c>
      <c r="G748" s="77">
        <v>42</v>
      </c>
      <c r="H748" s="22">
        <v>0</v>
      </c>
      <c r="I748" s="22">
        <v>0</v>
      </c>
      <c r="J748" s="22">
        <v>0</v>
      </c>
      <c r="K748" s="22">
        <v>0</v>
      </c>
      <c r="L748" s="22">
        <v>0</v>
      </c>
      <c r="M748" s="22">
        <v>0</v>
      </c>
      <c r="N748" s="22">
        <v>0</v>
      </c>
      <c r="O748" s="22">
        <v>0</v>
      </c>
      <c r="P748" s="22">
        <v>0</v>
      </c>
      <c r="Q748" s="22">
        <v>0</v>
      </c>
      <c r="R748" s="22">
        <v>0</v>
      </c>
      <c r="S748" s="22">
        <v>0</v>
      </c>
      <c r="T748" s="22">
        <v>0</v>
      </c>
      <c r="U748" s="22">
        <v>0</v>
      </c>
      <c r="V748" s="22">
        <v>0</v>
      </c>
      <c r="W748" s="22">
        <v>0</v>
      </c>
      <c r="X748" s="22">
        <v>0</v>
      </c>
      <c r="Y748" s="22">
        <v>0</v>
      </c>
      <c r="Z748" s="22">
        <v>0</v>
      </c>
      <c r="AA748" s="22">
        <v>0</v>
      </c>
      <c r="AB748" s="22">
        <v>0</v>
      </c>
      <c r="AC748" s="22">
        <v>0</v>
      </c>
      <c r="AD748" s="22">
        <v>0</v>
      </c>
      <c r="AE748" s="22">
        <v>0</v>
      </c>
      <c r="AF748" s="22">
        <v>0</v>
      </c>
      <c r="AG748" s="22">
        <v>0</v>
      </c>
      <c r="AH748" s="22">
        <v>0</v>
      </c>
      <c r="AI748" s="22">
        <v>0</v>
      </c>
      <c r="AJ748" s="22">
        <v>0</v>
      </c>
      <c r="AK748" s="22">
        <v>0</v>
      </c>
      <c r="AL748" s="22">
        <v>0</v>
      </c>
      <c r="AM748" s="22">
        <v>0</v>
      </c>
      <c r="AN748" s="22">
        <v>0</v>
      </c>
      <c r="AO748" s="22">
        <v>0</v>
      </c>
      <c r="AP748" s="22">
        <v>0</v>
      </c>
    </row>
    <row r="749" spans="1:42" hidden="1" outlineLevel="1" x14ac:dyDescent="0.2">
      <c r="A749" s="15"/>
      <c r="B749" s="84"/>
      <c r="C749" s="35">
        <v>0</v>
      </c>
      <c r="D749" s="35">
        <v>0</v>
      </c>
      <c r="E749" s="35">
        <v>0</v>
      </c>
      <c r="F749" s="35">
        <v>0</v>
      </c>
      <c r="G749" s="77">
        <v>43</v>
      </c>
      <c r="H749" s="22">
        <v>0</v>
      </c>
      <c r="I749" s="22">
        <v>0</v>
      </c>
      <c r="J749" s="22">
        <v>0</v>
      </c>
      <c r="K749" s="22">
        <v>0</v>
      </c>
      <c r="L749" s="22">
        <v>0</v>
      </c>
      <c r="M749" s="22">
        <v>0</v>
      </c>
      <c r="N749" s="22">
        <v>0</v>
      </c>
      <c r="O749" s="22">
        <v>0</v>
      </c>
      <c r="P749" s="22">
        <v>0</v>
      </c>
      <c r="Q749" s="22">
        <v>0</v>
      </c>
      <c r="R749" s="22">
        <v>0</v>
      </c>
      <c r="S749" s="22">
        <v>0</v>
      </c>
      <c r="T749" s="22">
        <v>0</v>
      </c>
      <c r="U749" s="22">
        <v>0</v>
      </c>
      <c r="V749" s="22">
        <v>0</v>
      </c>
      <c r="W749" s="22">
        <v>0</v>
      </c>
      <c r="X749" s="22">
        <v>0</v>
      </c>
      <c r="Y749" s="22">
        <v>0</v>
      </c>
      <c r="Z749" s="22">
        <v>0</v>
      </c>
      <c r="AA749" s="22">
        <v>0</v>
      </c>
      <c r="AB749" s="22">
        <v>0</v>
      </c>
      <c r="AC749" s="22">
        <v>0</v>
      </c>
      <c r="AD749" s="22">
        <v>0</v>
      </c>
      <c r="AE749" s="22">
        <v>0</v>
      </c>
      <c r="AF749" s="22">
        <v>0</v>
      </c>
      <c r="AG749" s="22">
        <v>0</v>
      </c>
      <c r="AH749" s="22">
        <v>0</v>
      </c>
      <c r="AI749" s="22">
        <v>0</v>
      </c>
      <c r="AJ749" s="22">
        <v>0</v>
      </c>
      <c r="AK749" s="22">
        <v>0</v>
      </c>
      <c r="AL749" s="22">
        <v>0</v>
      </c>
      <c r="AM749" s="22">
        <v>0</v>
      </c>
      <c r="AN749" s="22">
        <v>0</v>
      </c>
      <c r="AO749" s="22">
        <v>0</v>
      </c>
      <c r="AP749" s="22">
        <v>0</v>
      </c>
    </row>
    <row r="750" spans="1:42" hidden="1" outlineLevel="1" x14ac:dyDescent="0.2">
      <c r="A750" s="15"/>
      <c r="B750" s="84"/>
      <c r="C750" s="35">
        <v>0</v>
      </c>
      <c r="D750" s="35">
        <v>0</v>
      </c>
      <c r="E750" s="35">
        <v>0</v>
      </c>
      <c r="F750" s="35">
        <v>0</v>
      </c>
      <c r="G750" s="76">
        <v>44</v>
      </c>
      <c r="H750" s="22">
        <v>0</v>
      </c>
      <c r="I750" s="22">
        <v>0</v>
      </c>
      <c r="J750" s="22">
        <v>0</v>
      </c>
      <c r="K750" s="22">
        <v>0</v>
      </c>
      <c r="L750" s="22">
        <v>0</v>
      </c>
      <c r="M750" s="22">
        <v>0</v>
      </c>
      <c r="N750" s="22">
        <v>0</v>
      </c>
      <c r="O750" s="22">
        <v>0</v>
      </c>
      <c r="P750" s="22">
        <v>0</v>
      </c>
      <c r="Q750" s="22">
        <v>0</v>
      </c>
      <c r="R750" s="22">
        <v>0</v>
      </c>
      <c r="S750" s="22">
        <v>0</v>
      </c>
      <c r="T750" s="22">
        <v>0</v>
      </c>
      <c r="U750" s="22">
        <v>0</v>
      </c>
      <c r="V750" s="22">
        <v>0</v>
      </c>
      <c r="W750" s="22">
        <v>0</v>
      </c>
      <c r="X750" s="22">
        <v>0</v>
      </c>
      <c r="Y750" s="22">
        <v>0</v>
      </c>
      <c r="Z750" s="22">
        <v>0</v>
      </c>
      <c r="AA750" s="22">
        <v>0</v>
      </c>
      <c r="AB750" s="22" t="s">
        <v>36</v>
      </c>
      <c r="AC750" s="22" t="s">
        <v>36</v>
      </c>
      <c r="AD750" s="22" t="s">
        <v>36</v>
      </c>
      <c r="AE750" s="22" t="s">
        <v>36</v>
      </c>
      <c r="AF750" s="22" t="s">
        <v>36</v>
      </c>
      <c r="AG750" s="22" t="s">
        <v>36</v>
      </c>
      <c r="AH750" s="22" t="s">
        <v>36</v>
      </c>
      <c r="AI750" s="22" t="s">
        <v>36</v>
      </c>
      <c r="AJ750" s="22" t="s">
        <v>36</v>
      </c>
      <c r="AK750" s="22" t="s">
        <v>36</v>
      </c>
      <c r="AL750" s="22" t="s">
        <v>36</v>
      </c>
      <c r="AM750" s="22" t="s">
        <v>36</v>
      </c>
      <c r="AN750" s="22" t="s">
        <v>36</v>
      </c>
      <c r="AO750" s="22" t="s">
        <v>36</v>
      </c>
      <c r="AP750" s="22" t="s">
        <v>36</v>
      </c>
    </row>
    <row r="751" spans="1:42" hidden="1" outlineLevel="1" x14ac:dyDescent="0.2">
      <c r="A751" s="15"/>
      <c r="B751" s="84"/>
      <c r="C751" s="35">
        <v>0</v>
      </c>
      <c r="D751" s="35">
        <v>0</v>
      </c>
      <c r="E751" s="35">
        <v>0</v>
      </c>
      <c r="F751" s="35">
        <v>0</v>
      </c>
      <c r="G751" s="77">
        <v>45</v>
      </c>
      <c r="H751" s="22">
        <v>0</v>
      </c>
      <c r="I751" s="22">
        <v>0</v>
      </c>
      <c r="J751" s="22">
        <v>0</v>
      </c>
      <c r="K751" s="22">
        <v>0</v>
      </c>
      <c r="L751" s="22">
        <v>0</v>
      </c>
      <c r="M751" s="22">
        <v>0</v>
      </c>
      <c r="N751" s="22">
        <v>0</v>
      </c>
      <c r="O751" s="22">
        <v>0</v>
      </c>
      <c r="P751" s="22">
        <v>0</v>
      </c>
      <c r="Q751" s="22">
        <v>0</v>
      </c>
      <c r="R751" s="22">
        <v>0</v>
      </c>
      <c r="S751" s="22">
        <v>0</v>
      </c>
      <c r="T751" s="22">
        <v>0</v>
      </c>
      <c r="U751" s="22">
        <v>0</v>
      </c>
      <c r="V751" s="22">
        <v>0</v>
      </c>
      <c r="W751" s="22">
        <v>0</v>
      </c>
      <c r="X751" s="22">
        <v>0</v>
      </c>
      <c r="Y751" s="22">
        <v>0</v>
      </c>
      <c r="Z751" s="22">
        <v>0</v>
      </c>
      <c r="AA751" s="22">
        <v>0</v>
      </c>
      <c r="AB751" s="22">
        <v>0</v>
      </c>
      <c r="AC751" s="22">
        <v>0</v>
      </c>
      <c r="AD751" s="22">
        <v>0</v>
      </c>
      <c r="AE751" s="22">
        <v>0</v>
      </c>
      <c r="AF751" s="22">
        <v>0</v>
      </c>
      <c r="AG751" s="22">
        <v>0</v>
      </c>
      <c r="AH751" s="22">
        <v>0</v>
      </c>
      <c r="AI751" s="22">
        <v>0</v>
      </c>
      <c r="AJ751" s="22">
        <v>0</v>
      </c>
      <c r="AK751" s="22">
        <v>0</v>
      </c>
      <c r="AL751" s="22">
        <v>0</v>
      </c>
      <c r="AM751" s="22">
        <v>0</v>
      </c>
      <c r="AN751" s="22">
        <v>0</v>
      </c>
      <c r="AO751" s="22">
        <v>0</v>
      </c>
      <c r="AP751" s="22">
        <v>0</v>
      </c>
    </row>
    <row r="752" spans="1:42" hidden="1" outlineLevel="1" x14ac:dyDescent="0.2">
      <c r="A752" s="15"/>
      <c r="B752" s="84"/>
      <c r="C752" s="35">
        <v>0</v>
      </c>
      <c r="D752" s="35">
        <v>0</v>
      </c>
      <c r="E752" s="35">
        <v>0</v>
      </c>
      <c r="F752" s="35">
        <v>0</v>
      </c>
      <c r="G752" s="77">
        <v>46</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0</v>
      </c>
      <c r="Y752" s="22">
        <v>0</v>
      </c>
      <c r="Z752" s="22">
        <v>0</v>
      </c>
      <c r="AA752" s="22">
        <v>0</v>
      </c>
      <c r="AB752" s="22" t="s">
        <v>36</v>
      </c>
      <c r="AC752" s="22" t="s">
        <v>36</v>
      </c>
      <c r="AD752" s="22" t="s">
        <v>36</v>
      </c>
      <c r="AE752" s="22" t="s">
        <v>36</v>
      </c>
      <c r="AF752" s="22" t="s">
        <v>36</v>
      </c>
      <c r="AG752" s="22" t="s">
        <v>36</v>
      </c>
      <c r="AH752" s="22" t="s">
        <v>36</v>
      </c>
      <c r="AI752" s="22" t="s">
        <v>36</v>
      </c>
      <c r="AJ752" s="22" t="s">
        <v>36</v>
      </c>
      <c r="AK752" s="22" t="s">
        <v>36</v>
      </c>
      <c r="AL752" s="22" t="s">
        <v>36</v>
      </c>
      <c r="AM752" s="22" t="s">
        <v>36</v>
      </c>
      <c r="AN752" s="22" t="s">
        <v>36</v>
      </c>
      <c r="AO752" s="22" t="s">
        <v>36</v>
      </c>
      <c r="AP752" s="22" t="s">
        <v>36</v>
      </c>
    </row>
    <row r="753" spans="1:42" hidden="1" outlineLevel="1" x14ac:dyDescent="0.2">
      <c r="A753" s="15"/>
      <c r="B753" s="84"/>
      <c r="C753" s="35">
        <v>0</v>
      </c>
      <c r="D753" s="35">
        <v>0</v>
      </c>
      <c r="E753" s="35">
        <v>0</v>
      </c>
      <c r="F753" s="35">
        <v>0</v>
      </c>
      <c r="G753" s="77">
        <v>47</v>
      </c>
      <c r="H753" s="22">
        <v>0</v>
      </c>
      <c r="I753" s="22">
        <v>0</v>
      </c>
      <c r="J753" s="22">
        <v>0</v>
      </c>
      <c r="K753" s="22">
        <v>0</v>
      </c>
      <c r="L753" s="22">
        <v>0</v>
      </c>
      <c r="M753" s="22">
        <v>0</v>
      </c>
      <c r="N753" s="22">
        <v>0</v>
      </c>
      <c r="O753" s="22">
        <v>0</v>
      </c>
      <c r="P753" s="22">
        <v>0</v>
      </c>
      <c r="Q753" s="22">
        <v>0</v>
      </c>
      <c r="R753" s="22">
        <v>0</v>
      </c>
      <c r="S753" s="22">
        <v>0</v>
      </c>
      <c r="T753" s="22">
        <v>0</v>
      </c>
      <c r="U753" s="22">
        <v>0</v>
      </c>
      <c r="V753" s="22">
        <v>0</v>
      </c>
      <c r="W753" s="22">
        <v>0</v>
      </c>
      <c r="X753" s="22">
        <v>0</v>
      </c>
      <c r="Y753" s="22">
        <v>0</v>
      </c>
      <c r="Z753" s="22">
        <v>0</v>
      </c>
      <c r="AA753" s="22">
        <v>0</v>
      </c>
      <c r="AB753" s="22" t="s">
        <v>36</v>
      </c>
      <c r="AC753" s="22" t="s">
        <v>36</v>
      </c>
      <c r="AD753" s="22" t="s">
        <v>36</v>
      </c>
      <c r="AE753" s="22" t="s">
        <v>36</v>
      </c>
      <c r="AF753" s="22" t="s">
        <v>36</v>
      </c>
      <c r="AG753" s="22" t="s">
        <v>36</v>
      </c>
      <c r="AH753" s="22" t="s">
        <v>36</v>
      </c>
      <c r="AI753" s="22" t="s">
        <v>36</v>
      </c>
      <c r="AJ753" s="22" t="s">
        <v>36</v>
      </c>
      <c r="AK753" s="22" t="s">
        <v>36</v>
      </c>
      <c r="AL753" s="22" t="s">
        <v>36</v>
      </c>
      <c r="AM753" s="22" t="s">
        <v>36</v>
      </c>
      <c r="AN753" s="22" t="s">
        <v>36</v>
      </c>
      <c r="AO753" s="22" t="s">
        <v>36</v>
      </c>
      <c r="AP753" s="22" t="s">
        <v>36</v>
      </c>
    </row>
    <row r="754" spans="1:42" hidden="1" outlineLevel="1" x14ac:dyDescent="0.2">
      <c r="A754" s="15"/>
      <c r="B754" s="84"/>
      <c r="C754" s="35">
        <v>0</v>
      </c>
      <c r="D754" s="35">
        <v>0</v>
      </c>
      <c r="E754" s="35">
        <v>0</v>
      </c>
      <c r="F754" s="35">
        <v>0</v>
      </c>
      <c r="G754" s="76">
        <v>48</v>
      </c>
      <c r="H754" s="22">
        <v>0</v>
      </c>
      <c r="I754" s="22">
        <v>0</v>
      </c>
      <c r="J754" s="22">
        <v>0</v>
      </c>
      <c r="K754" s="22">
        <v>0</v>
      </c>
      <c r="L754" s="22">
        <v>0</v>
      </c>
      <c r="M754" s="22">
        <v>0</v>
      </c>
      <c r="N754" s="22">
        <v>0</v>
      </c>
      <c r="O754" s="22">
        <v>0</v>
      </c>
      <c r="P754" s="22">
        <v>0</v>
      </c>
      <c r="Q754" s="22">
        <v>0</v>
      </c>
      <c r="R754" s="22">
        <v>0</v>
      </c>
      <c r="S754" s="22">
        <v>0</v>
      </c>
      <c r="T754" s="22">
        <v>0</v>
      </c>
      <c r="U754" s="22">
        <v>0</v>
      </c>
      <c r="V754" s="22">
        <v>0</v>
      </c>
      <c r="W754" s="22">
        <v>0</v>
      </c>
      <c r="X754" s="22">
        <v>0</v>
      </c>
      <c r="Y754" s="22">
        <v>0</v>
      </c>
      <c r="Z754" s="22">
        <v>0</v>
      </c>
      <c r="AA754" s="22">
        <v>0</v>
      </c>
      <c r="AB754" s="22" t="s">
        <v>36</v>
      </c>
      <c r="AC754" s="22" t="s">
        <v>36</v>
      </c>
      <c r="AD754" s="22" t="s">
        <v>36</v>
      </c>
      <c r="AE754" s="22" t="s">
        <v>36</v>
      </c>
      <c r="AF754" s="22" t="s">
        <v>36</v>
      </c>
      <c r="AG754" s="22" t="s">
        <v>36</v>
      </c>
      <c r="AH754" s="22" t="s">
        <v>36</v>
      </c>
      <c r="AI754" s="22" t="s">
        <v>36</v>
      </c>
      <c r="AJ754" s="22" t="s">
        <v>36</v>
      </c>
      <c r="AK754" s="22" t="s">
        <v>36</v>
      </c>
      <c r="AL754" s="22" t="s">
        <v>36</v>
      </c>
      <c r="AM754" s="22" t="s">
        <v>36</v>
      </c>
      <c r="AN754" s="22" t="s">
        <v>36</v>
      </c>
      <c r="AO754" s="22" t="s">
        <v>36</v>
      </c>
      <c r="AP754" s="22" t="s">
        <v>36</v>
      </c>
    </row>
    <row r="755" spans="1:42" hidden="1" outlineLevel="1" x14ac:dyDescent="0.2">
      <c r="A755" s="15"/>
      <c r="B755" s="84"/>
      <c r="C755" s="35">
        <v>0</v>
      </c>
      <c r="D755" s="35">
        <v>0</v>
      </c>
      <c r="E755" s="35">
        <v>0</v>
      </c>
      <c r="F755" s="35">
        <v>0</v>
      </c>
      <c r="G755" s="77">
        <v>49</v>
      </c>
      <c r="H755" s="22">
        <v>0</v>
      </c>
      <c r="I755" s="22">
        <v>0</v>
      </c>
      <c r="J755" s="22">
        <v>0</v>
      </c>
      <c r="K755" s="22">
        <v>0</v>
      </c>
      <c r="L755" s="22">
        <v>0</v>
      </c>
      <c r="M755" s="22">
        <v>0</v>
      </c>
      <c r="N755" s="22">
        <v>0</v>
      </c>
      <c r="O755" s="22">
        <v>0</v>
      </c>
      <c r="P755" s="22">
        <v>0</v>
      </c>
      <c r="Q755" s="22">
        <v>0</v>
      </c>
      <c r="R755" s="22">
        <v>0</v>
      </c>
      <c r="S755" s="22">
        <v>0</v>
      </c>
      <c r="T755" s="22">
        <v>0</v>
      </c>
      <c r="U755" s="22">
        <v>0</v>
      </c>
      <c r="V755" s="22">
        <v>0</v>
      </c>
      <c r="W755" s="22">
        <v>0</v>
      </c>
      <c r="X755" s="22">
        <v>0</v>
      </c>
      <c r="Y755" s="22">
        <v>0</v>
      </c>
      <c r="Z755" s="22">
        <v>0</v>
      </c>
      <c r="AA755" s="22">
        <v>0</v>
      </c>
      <c r="AB755" s="22" t="s">
        <v>36</v>
      </c>
      <c r="AC755" s="22" t="s">
        <v>36</v>
      </c>
      <c r="AD755" s="22" t="s">
        <v>36</v>
      </c>
      <c r="AE755" s="22" t="s">
        <v>36</v>
      </c>
      <c r="AF755" s="22" t="s">
        <v>36</v>
      </c>
      <c r="AG755" s="22" t="s">
        <v>36</v>
      </c>
      <c r="AH755" s="22" t="s">
        <v>36</v>
      </c>
      <c r="AI755" s="22" t="s">
        <v>36</v>
      </c>
      <c r="AJ755" s="22" t="s">
        <v>36</v>
      </c>
      <c r="AK755" s="22" t="s">
        <v>36</v>
      </c>
      <c r="AL755" s="22" t="s">
        <v>36</v>
      </c>
      <c r="AM755" s="22" t="s">
        <v>36</v>
      </c>
      <c r="AN755" s="22" t="s">
        <v>36</v>
      </c>
      <c r="AO755" s="22" t="s">
        <v>36</v>
      </c>
      <c r="AP755" s="22" t="s">
        <v>36</v>
      </c>
    </row>
    <row r="756" spans="1:42" hidden="1" outlineLevel="1" x14ac:dyDescent="0.2">
      <c r="A756" s="15"/>
      <c r="B756" s="84"/>
      <c r="C756" s="35">
        <v>0</v>
      </c>
      <c r="D756" s="35">
        <v>0</v>
      </c>
      <c r="E756" s="35">
        <v>0</v>
      </c>
      <c r="F756" s="35">
        <v>0</v>
      </c>
      <c r="G756" s="77">
        <v>50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0</v>
      </c>
      <c r="X756" s="22">
        <v>0</v>
      </c>
      <c r="Y756" s="22">
        <v>0</v>
      </c>
      <c r="Z756" s="22">
        <v>0</v>
      </c>
      <c r="AA756" s="22">
        <v>0</v>
      </c>
      <c r="AB756" s="22" t="s">
        <v>36</v>
      </c>
      <c r="AC756" s="22" t="s">
        <v>36</v>
      </c>
      <c r="AD756" s="22" t="s">
        <v>36</v>
      </c>
      <c r="AE756" s="22" t="s">
        <v>36</v>
      </c>
      <c r="AF756" s="22" t="s">
        <v>36</v>
      </c>
      <c r="AG756" s="22" t="s">
        <v>36</v>
      </c>
      <c r="AH756" s="22" t="s">
        <v>36</v>
      </c>
      <c r="AI756" s="22" t="s">
        <v>36</v>
      </c>
      <c r="AJ756" s="22" t="s">
        <v>36</v>
      </c>
      <c r="AK756" s="22" t="s">
        <v>36</v>
      </c>
      <c r="AL756" s="22" t="s">
        <v>36</v>
      </c>
      <c r="AM756" s="22" t="s">
        <v>36</v>
      </c>
      <c r="AN756" s="22" t="s">
        <v>36</v>
      </c>
      <c r="AO756" s="22" t="s">
        <v>36</v>
      </c>
      <c r="AP756" s="22" t="s">
        <v>36</v>
      </c>
    </row>
    <row r="757" spans="1:42" hidden="1" outlineLevel="1" x14ac:dyDescent="0.2">
      <c r="A757" s="15"/>
      <c r="B757" s="84"/>
      <c r="C757" s="35">
        <v>0</v>
      </c>
      <c r="D757" s="35">
        <v>0</v>
      </c>
      <c r="E757" s="35">
        <v>0</v>
      </c>
      <c r="F757" s="35">
        <v>0</v>
      </c>
      <c r="G757" s="77">
        <v>51</v>
      </c>
      <c r="H757" s="22">
        <v>0</v>
      </c>
      <c r="I757" s="22">
        <v>0</v>
      </c>
      <c r="J757" s="22">
        <v>0</v>
      </c>
      <c r="K757" s="22">
        <v>0</v>
      </c>
      <c r="L757" s="22">
        <v>0</v>
      </c>
      <c r="M757" s="22">
        <v>0</v>
      </c>
      <c r="N757" s="22">
        <v>0</v>
      </c>
      <c r="O757" s="22">
        <v>0</v>
      </c>
      <c r="P757" s="22">
        <v>0</v>
      </c>
      <c r="Q757" s="22">
        <v>0</v>
      </c>
      <c r="R757" s="22">
        <v>0</v>
      </c>
      <c r="S757" s="22">
        <v>0</v>
      </c>
      <c r="T757" s="22">
        <v>0</v>
      </c>
      <c r="U757" s="22">
        <v>0</v>
      </c>
      <c r="V757" s="22">
        <v>0</v>
      </c>
      <c r="W757" s="22">
        <v>0</v>
      </c>
      <c r="X757" s="22">
        <v>0</v>
      </c>
      <c r="Y757" s="22">
        <v>0</v>
      </c>
      <c r="Z757" s="22">
        <v>0</v>
      </c>
      <c r="AA757" s="22">
        <v>0</v>
      </c>
      <c r="AB757" s="22" t="s">
        <v>36</v>
      </c>
      <c r="AC757" s="22" t="s">
        <v>36</v>
      </c>
      <c r="AD757" s="22" t="s">
        <v>36</v>
      </c>
      <c r="AE757" s="22" t="s">
        <v>36</v>
      </c>
      <c r="AF757" s="22" t="s">
        <v>36</v>
      </c>
      <c r="AG757" s="22" t="s">
        <v>36</v>
      </c>
      <c r="AH757" s="22" t="s">
        <v>36</v>
      </c>
      <c r="AI757" s="22" t="s">
        <v>36</v>
      </c>
      <c r="AJ757" s="22" t="s">
        <v>36</v>
      </c>
      <c r="AK757" s="22" t="s">
        <v>36</v>
      </c>
      <c r="AL757" s="22" t="s">
        <v>36</v>
      </c>
      <c r="AM757" s="22" t="s">
        <v>36</v>
      </c>
      <c r="AN757" s="22" t="s">
        <v>36</v>
      </c>
      <c r="AO757" s="22" t="s">
        <v>36</v>
      </c>
      <c r="AP757" s="22" t="s">
        <v>36</v>
      </c>
    </row>
    <row r="758" spans="1:42" hidden="1" outlineLevel="1" x14ac:dyDescent="0.2">
      <c r="A758" s="15"/>
      <c r="B758" s="84"/>
      <c r="C758" s="35">
        <v>0</v>
      </c>
      <c r="D758" s="35">
        <v>0</v>
      </c>
      <c r="E758" s="35">
        <v>0</v>
      </c>
      <c r="F758" s="35">
        <v>0</v>
      </c>
      <c r="G758" s="76">
        <v>52</v>
      </c>
      <c r="H758" s="22">
        <v>0</v>
      </c>
      <c r="I758" s="22">
        <v>0</v>
      </c>
      <c r="J758" s="22">
        <v>0</v>
      </c>
      <c r="K758" s="22">
        <v>0</v>
      </c>
      <c r="L758" s="22">
        <v>0</v>
      </c>
      <c r="M758" s="22">
        <v>0</v>
      </c>
      <c r="N758" s="22">
        <v>0</v>
      </c>
      <c r="O758" s="22">
        <v>0</v>
      </c>
      <c r="P758" s="22">
        <v>0</v>
      </c>
      <c r="Q758" s="22">
        <v>0</v>
      </c>
      <c r="R758" s="22">
        <v>0</v>
      </c>
      <c r="S758" s="22">
        <v>0</v>
      </c>
      <c r="T758" s="22">
        <v>0</v>
      </c>
      <c r="U758" s="22">
        <v>0</v>
      </c>
      <c r="V758" s="22">
        <v>0</v>
      </c>
      <c r="W758" s="22">
        <v>0</v>
      </c>
      <c r="X758" s="22">
        <v>0</v>
      </c>
      <c r="Y758" s="22">
        <v>0</v>
      </c>
      <c r="Z758" s="22">
        <v>0</v>
      </c>
      <c r="AA758" s="22">
        <v>0</v>
      </c>
      <c r="AB758" s="22" t="s">
        <v>36</v>
      </c>
      <c r="AC758" s="22" t="s">
        <v>36</v>
      </c>
      <c r="AD758" s="22" t="s">
        <v>36</v>
      </c>
      <c r="AE758" s="22" t="s">
        <v>36</v>
      </c>
      <c r="AF758" s="22" t="s">
        <v>36</v>
      </c>
      <c r="AG758" s="22" t="s">
        <v>36</v>
      </c>
      <c r="AH758" s="22" t="s">
        <v>36</v>
      </c>
      <c r="AI758" s="22" t="s">
        <v>36</v>
      </c>
      <c r="AJ758" s="22" t="s">
        <v>36</v>
      </c>
      <c r="AK758" s="22" t="s">
        <v>36</v>
      </c>
      <c r="AL758" s="22" t="s">
        <v>36</v>
      </c>
      <c r="AM758" s="22" t="s">
        <v>36</v>
      </c>
      <c r="AN758" s="22" t="s">
        <v>36</v>
      </c>
      <c r="AO758" s="22" t="s">
        <v>36</v>
      </c>
      <c r="AP758" s="22" t="s">
        <v>36</v>
      </c>
    </row>
    <row r="759" spans="1:42" hidden="1" outlineLevel="1" x14ac:dyDescent="0.2">
      <c r="A759" s="15"/>
      <c r="B759" s="84"/>
      <c r="C759" s="35">
        <v>0</v>
      </c>
      <c r="D759" s="35">
        <v>0</v>
      </c>
      <c r="E759" s="35">
        <v>0</v>
      </c>
      <c r="F759" s="35">
        <v>0</v>
      </c>
      <c r="G759" s="77">
        <v>53</v>
      </c>
      <c r="H759" s="22">
        <v>0</v>
      </c>
      <c r="I759" s="22">
        <v>0</v>
      </c>
      <c r="J759" s="22">
        <v>0</v>
      </c>
      <c r="K759" s="22">
        <v>0</v>
      </c>
      <c r="L759" s="22">
        <v>0</v>
      </c>
      <c r="M759" s="22">
        <v>0</v>
      </c>
      <c r="N759" s="22">
        <v>0</v>
      </c>
      <c r="O759" s="22">
        <v>0</v>
      </c>
      <c r="P759" s="22">
        <v>0</v>
      </c>
      <c r="Q759" s="22">
        <v>0</v>
      </c>
      <c r="R759" s="22">
        <v>0</v>
      </c>
      <c r="S759" s="22">
        <v>0</v>
      </c>
      <c r="T759" s="22">
        <v>0</v>
      </c>
      <c r="U759" s="22">
        <v>0</v>
      </c>
      <c r="V759" s="22">
        <v>0</v>
      </c>
      <c r="W759" s="22">
        <v>0</v>
      </c>
      <c r="X759" s="22">
        <v>0</v>
      </c>
      <c r="Y759" s="22">
        <v>0</v>
      </c>
      <c r="Z759" s="22">
        <v>0</v>
      </c>
      <c r="AA759" s="22">
        <v>0</v>
      </c>
      <c r="AB759" s="22" t="s">
        <v>36</v>
      </c>
      <c r="AC759" s="22" t="s">
        <v>36</v>
      </c>
      <c r="AD759" s="22" t="s">
        <v>36</v>
      </c>
      <c r="AE759" s="22" t="s">
        <v>36</v>
      </c>
      <c r="AF759" s="22" t="s">
        <v>36</v>
      </c>
      <c r="AG759" s="22" t="s">
        <v>36</v>
      </c>
      <c r="AH759" s="22" t="s">
        <v>36</v>
      </c>
      <c r="AI759" s="22" t="s">
        <v>36</v>
      </c>
      <c r="AJ759" s="22" t="s">
        <v>36</v>
      </c>
      <c r="AK759" s="22" t="s">
        <v>36</v>
      </c>
      <c r="AL759" s="22" t="s">
        <v>36</v>
      </c>
      <c r="AM759" s="22" t="s">
        <v>36</v>
      </c>
      <c r="AN759" s="22" t="s">
        <v>36</v>
      </c>
      <c r="AO759" s="22" t="s">
        <v>36</v>
      </c>
      <c r="AP759" s="22" t="s">
        <v>36</v>
      </c>
    </row>
    <row r="760" spans="1:42" hidden="1" outlineLevel="1" x14ac:dyDescent="0.2">
      <c r="A760" s="15"/>
      <c r="B760" s="84"/>
      <c r="C760" s="35">
        <v>0</v>
      </c>
      <c r="D760" s="35">
        <v>0</v>
      </c>
      <c r="E760" s="35">
        <v>0</v>
      </c>
      <c r="F760" s="35">
        <v>0</v>
      </c>
      <c r="G760" s="77">
        <v>54</v>
      </c>
      <c r="H760" s="22">
        <v>0</v>
      </c>
      <c r="I760" s="22">
        <v>0</v>
      </c>
      <c r="J760" s="22">
        <v>0</v>
      </c>
      <c r="K760" s="22">
        <v>0</v>
      </c>
      <c r="L760" s="22">
        <v>0</v>
      </c>
      <c r="M760" s="22">
        <v>0</v>
      </c>
      <c r="N760" s="22">
        <v>0</v>
      </c>
      <c r="O760" s="22">
        <v>0</v>
      </c>
      <c r="P760" s="22">
        <v>0</v>
      </c>
      <c r="Q760" s="22">
        <v>0</v>
      </c>
      <c r="R760" s="22">
        <v>0</v>
      </c>
      <c r="S760" s="22">
        <v>0</v>
      </c>
      <c r="T760" s="22">
        <v>0</v>
      </c>
      <c r="U760" s="22">
        <v>0</v>
      </c>
      <c r="V760" s="22">
        <v>0</v>
      </c>
      <c r="W760" s="22">
        <v>0</v>
      </c>
      <c r="X760" s="22">
        <v>0</v>
      </c>
      <c r="Y760" s="22">
        <v>0</v>
      </c>
      <c r="Z760" s="22">
        <v>0</v>
      </c>
      <c r="AA760" s="22">
        <v>0</v>
      </c>
      <c r="AB760" s="22" t="s">
        <v>36</v>
      </c>
      <c r="AC760" s="22" t="s">
        <v>36</v>
      </c>
      <c r="AD760" s="22" t="s">
        <v>36</v>
      </c>
      <c r="AE760" s="22" t="s">
        <v>36</v>
      </c>
      <c r="AF760" s="22" t="s">
        <v>36</v>
      </c>
      <c r="AG760" s="22" t="s">
        <v>36</v>
      </c>
      <c r="AH760" s="22" t="s">
        <v>36</v>
      </c>
      <c r="AI760" s="22" t="s">
        <v>36</v>
      </c>
      <c r="AJ760" s="22" t="s">
        <v>36</v>
      </c>
      <c r="AK760" s="22" t="s">
        <v>36</v>
      </c>
      <c r="AL760" s="22" t="s">
        <v>36</v>
      </c>
      <c r="AM760" s="22" t="s">
        <v>36</v>
      </c>
      <c r="AN760" s="22" t="s">
        <v>36</v>
      </c>
      <c r="AO760" s="22" t="s">
        <v>36</v>
      </c>
      <c r="AP760" s="22" t="s">
        <v>36</v>
      </c>
    </row>
    <row r="761" spans="1:42" hidden="1" outlineLevel="1" x14ac:dyDescent="0.2">
      <c r="A761" s="15"/>
      <c r="B761" s="84"/>
      <c r="C761" s="35">
        <v>0</v>
      </c>
      <c r="D761" s="35">
        <v>0</v>
      </c>
      <c r="E761" s="35">
        <v>0</v>
      </c>
      <c r="F761" s="35">
        <v>0</v>
      </c>
      <c r="G761" s="77">
        <v>55</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0</v>
      </c>
      <c r="Y761" s="22">
        <v>0</v>
      </c>
      <c r="Z761" s="22">
        <v>0</v>
      </c>
      <c r="AA761" s="22">
        <v>0</v>
      </c>
      <c r="AB761" s="22" t="s">
        <v>36</v>
      </c>
      <c r="AC761" s="22" t="s">
        <v>36</v>
      </c>
      <c r="AD761" s="22" t="s">
        <v>36</v>
      </c>
      <c r="AE761" s="22" t="s">
        <v>36</v>
      </c>
      <c r="AF761" s="22" t="s">
        <v>36</v>
      </c>
      <c r="AG761" s="22" t="s">
        <v>36</v>
      </c>
      <c r="AH761" s="22" t="s">
        <v>36</v>
      </c>
      <c r="AI761" s="22" t="s">
        <v>36</v>
      </c>
      <c r="AJ761" s="22" t="s">
        <v>36</v>
      </c>
      <c r="AK761" s="22" t="s">
        <v>36</v>
      </c>
      <c r="AL761" s="22" t="s">
        <v>36</v>
      </c>
      <c r="AM761" s="22" t="s">
        <v>36</v>
      </c>
      <c r="AN761" s="22" t="s">
        <v>36</v>
      </c>
      <c r="AO761" s="22" t="s">
        <v>36</v>
      </c>
      <c r="AP761" s="22" t="s">
        <v>36</v>
      </c>
    </row>
    <row r="762" spans="1:42" hidden="1" outlineLevel="1" x14ac:dyDescent="0.2">
      <c r="A762" s="15"/>
      <c r="B762" s="84"/>
      <c r="C762" s="35">
        <v>0</v>
      </c>
      <c r="D762" s="35">
        <v>0</v>
      </c>
      <c r="E762" s="35">
        <v>0</v>
      </c>
      <c r="F762" s="35">
        <v>0</v>
      </c>
      <c r="G762" s="76">
        <v>56</v>
      </c>
      <c r="H762" s="22">
        <v>0</v>
      </c>
      <c r="I762" s="22">
        <v>0</v>
      </c>
      <c r="J762" s="22">
        <v>0</v>
      </c>
      <c r="K762" s="22">
        <v>0</v>
      </c>
      <c r="L762" s="22">
        <v>0</v>
      </c>
      <c r="M762" s="22">
        <v>0</v>
      </c>
      <c r="N762" s="22">
        <v>0</v>
      </c>
      <c r="O762" s="22">
        <v>0</v>
      </c>
      <c r="P762" s="22">
        <v>0</v>
      </c>
      <c r="Q762" s="22">
        <v>0</v>
      </c>
      <c r="R762" s="22">
        <v>0</v>
      </c>
      <c r="S762" s="22">
        <v>0</v>
      </c>
      <c r="T762" s="22">
        <v>0</v>
      </c>
      <c r="U762" s="22">
        <v>0</v>
      </c>
      <c r="V762" s="22">
        <v>0</v>
      </c>
      <c r="W762" s="22">
        <v>0</v>
      </c>
      <c r="X762" s="22">
        <v>0</v>
      </c>
      <c r="Y762" s="22">
        <v>0</v>
      </c>
      <c r="Z762" s="22">
        <v>0</v>
      </c>
      <c r="AA762" s="22">
        <v>0</v>
      </c>
      <c r="AB762" s="22" t="s">
        <v>36</v>
      </c>
      <c r="AC762" s="22" t="s">
        <v>36</v>
      </c>
      <c r="AD762" s="22" t="s">
        <v>36</v>
      </c>
      <c r="AE762" s="22" t="s">
        <v>36</v>
      </c>
      <c r="AF762" s="22" t="s">
        <v>36</v>
      </c>
      <c r="AG762" s="22" t="s">
        <v>36</v>
      </c>
      <c r="AH762" s="22" t="s">
        <v>36</v>
      </c>
      <c r="AI762" s="22" t="s">
        <v>36</v>
      </c>
      <c r="AJ762" s="22" t="s">
        <v>36</v>
      </c>
      <c r="AK762" s="22" t="s">
        <v>36</v>
      </c>
      <c r="AL762" s="22" t="s">
        <v>36</v>
      </c>
      <c r="AM762" s="22" t="s">
        <v>36</v>
      </c>
      <c r="AN762" s="22" t="s">
        <v>36</v>
      </c>
      <c r="AO762" s="22" t="s">
        <v>36</v>
      </c>
      <c r="AP762" s="22" t="s">
        <v>36</v>
      </c>
    </row>
    <row r="763" spans="1:42" hidden="1" outlineLevel="1" x14ac:dyDescent="0.2">
      <c r="A763" s="15"/>
      <c r="B763" s="84"/>
      <c r="C763" s="35">
        <v>0</v>
      </c>
      <c r="D763" s="35">
        <v>0</v>
      </c>
      <c r="E763" s="35">
        <v>0</v>
      </c>
      <c r="F763" s="35">
        <v>0</v>
      </c>
      <c r="G763" s="77">
        <v>57</v>
      </c>
      <c r="H763" s="22">
        <v>0</v>
      </c>
      <c r="I763" s="22">
        <v>0</v>
      </c>
      <c r="J763" s="22">
        <v>0</v>
      </c>
      <c r="K763" s="22">
        <v>0</v>
      </c>
      <c r="L763" s="22">
        <v>0</v>
      </c>
      <c r="M763" s="22">
        <v>0</v>
      </c>
      <c r="N763" s="22">
        <v>0</v>
      </c>
      <c r="O763" s="22">
        <v>0</v>
      </c>
      <c r="P763" s="22">
        <v>0</v>
      </c>
      <c r="Q763" s="22">
        <v>0</v>
      </c>
      <c r="R763" s="22">
        <v>0</v>
      </c>
      <c r="S763" s="22">
        <v>0</v>
      </c>
      <c r="T763" s="22">
        <v>0</v>
      </c>
      <c r="U763" s="22">
        <v>0</v>
      </c>
      <c r="V763" s="22">
        <v>0</v>
      </c>
      <c r="W763" s="22">
        <v>0</v>
      </c>
      <c r="X763" s="22">
        <v>0</v>
      </c>
      <c r="Y763" s="22">
        <v>0</v>
      </c>
      <c r="Z763" s="22">
        <v>0</v>
      </c>
      <c r="AA763" s="22">
        <v>0</v>
      </c>
      <c r="AB763" s="22" t="s">
        <v>36</v>
      </c>
      <c r="AC763" s="22" t="s">
        <v>36</v>
      </c>
      <c r="AD763" s="22" t="s">
        <v>36</v>
      </c>
      <c r="AE763" s="22" t="s">
        <v>36</v>
      </c>
      <c r="AF763" s="22" t="s">
        <v>36</v>
      </c>
      <c r="AG763" s="22" t="s">
        <v>36</v>
      </c>
      <c r="AH763" s="22" t="s">
        <v>36</v>
      </c>
      <c r="AI763" s="22" t="s">
        <v>36</v>
      </c>
      <c r="AJ763" s="22" t="s">
        <v>36</v>
      </c>
      <c r="AK763" s="22" t="s">
        <v>36</v>
      </c>
      <c r="AL763" s="22" t="s">
        <v>36</v>
      </c>
      <c r="AM763" s="22" t="s">
        <v>36</v>
      </c>
      <c r="AN763" s="22" t="s">
        <v>36</v>
      </c>
      <c r="AO763" s="22" t="s">
        <v>36</v>
      </c>
      <c r="AP763" s="22" t="s">
        <v>36</v>
      </c>
    </row>
    <row r="764" spans="1:42" hidden="1" outlineLevel="1" x14ac:dyDescent="0.2">
      <c r="A764" s="15"/>
      <c r="B764" s="84"/>
      <c r="C764" s="35">
        <v>0</v>
      </c>
      <c r="D764" s="35">
        <v>0</v>
      </c>
      <c r="E764" s="35">
        <v>0</v>
      </c>
      <c r="F764" s="35">
        <v>0</v>
      </c>
      <c r="G764" s="77">
        <v>58</v>
      </c>
      <c r="H764" s="22">
        <v>0</v>
      </c>
      <c r="I764" s="22">
        <v>0</v>
      </c>
      <c r="J764" s="22">
        <v>0</v>
      </c>
      <c r="K764" s="22">
        <v>0</v>
      </c>
      <c r="L764" s="22">
        <v>0</v>
      </c>
      <c r="M764" s="22">
        <v>0</v>
      </c>
      <c r="N764" s="22">
        <v>0</v>
      </c>
      <c r="O764" s="22">
        <v>0</v>
      </c>
      <c r="P764" s="22">
        <v>0</v>
      </c>
      <c r="Q764" s="22">
        <v>0</v>
      </c>
      <c r="R764" s="22">
        <v>0</v>
      </c>
      <c r="S764" s="22">
        <v>0</v>
      </c>
      <c r="T764" s="22">
        <v>0</v>
      </c>
      <c r="U764" s="22">
        <v>0</v>
      </c>
      <c r="V764" s="22">
        <v>0</v>
      </c>
      <c r="W764" s="22">
        <v>0</v>
      </c>
      <c r="X764" s="22">
        <v>0</v>
      </c>
      <c r="Y764" s="22">
        <v>0</v>
      </c>
      <c r="Z764" s="22">
        <v>0</v>
      </c>
      <c r="AA764" s="22">
        <v>0</v>
      </c>
      <c r="AB764" s="22" t="s">
        <v>36</v>
      </c>
      <c r="AC764" s="22" t="s">
        <v>36</v>
      </c>
      <c r="AD764" s="22" t="s">
        <v>36</v>
      </c>
      <c r="AE764" s="22" t="s">
        <v>36</v>
      </c>
      <c r="AF764" s="22" t="s">
        <v>36</v>
      </c>
      <c r="AG764" s="22" t="s">
        <v>36</v>
      </c>
      <c r="AH764" s="22" t="s">
        <v>36</v>
      </c>
      <c r="AI764" s="22" t="s">
        <v>36</v>
      </c>
      <c r="AJ764" s="22" t="s">
        <v>36</v>
      </c>
      <c r="AK764" s="22" t="s">
        <v>36</v>
      </c>
      <c r="AL764" s="22" t="s">
        <v>36</v>
      </c>
      <c r="AM764" s="22" t="s">
        <v>36</v>
      </c>
      <c r="AN764" s="22" t="s">
        <v>36</v>
      </c>
      <c r="AO764" s="22" t="s">
        <v>36</v>
      </c>
      <c r="AP764" s="22" t="s">
        <v>36</v>
      </c>
    </row>
    <row r="765" spans="1:42" hidden="1" outlineLevel="1" x14ac:dyDescent="0.2">
      <c r="A765" s="15"/>
      <c r="B765" s="84"/>
      <c r="C765" s="35">
        <v>0</v>
      </c>
      <c r="D765" s="35">
        <v>0</v>
      </c>
      <c r="E765" s="35">
        <v>0</v>
      </c>
      <c r="F765" s="35">
        <v>0</v>
      </c>
      <c r="G765" s="77">
        <v>59</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0</v>
      </c>
      <c r="AA765" s="22">
        <v>0</v>
      </c>
      <c r="AB765" s="22" t="s">
        <v>36</v>
      </c>
      <c r="AC765" s="22" t="s">
        <v>36</v>
      </c>
      <c r="AD765" s="22" t="s">
        <v>36</v>
      </c>
      <c r="AE765" s="22" t="s">
        <v>36</v>
      </c>
      <c r="AF765" s="22" t="s">
        <v>36</v>
      </c>
      <c r="AG765" s="22" t="s">
        <v>36</v>
      </c>
      <c r="AH765" s="22" t="s">
        <v>36</v>
      </c>
      <c r="AI765" s="22" t="s">
        <v>36</v>
      </c>
      <c r="AJ765" s="22" t="s">
        <v>36</v>
      </c>
      <c r="AK765" s="22" t="s">
        <v>36</v>
      </c>
      <c r="AL765" s="22" t="s">
        <v>36</v>
      </c>
      <c r="AM765" s="22" t="s">
        <v>36</v>
      </c>
      <c r="AN765" s="22" t="s">
        <v>36</v>
      </c>
      <c r="AO765" s="22" t="s">
        <v>36</v>
      </c>
      <c r="AP765" s="22" t="s">
        <v>36</v>
      </c>
    </row>
    <row r="766" spans="1:42" hidden="1" outlineLevel="1" x14ac:dyDescent="0.2">
      <c r="A766" s="15"/>
      <c r="B766" s="84"/>
      <c r="C766" s="35">
        <v>0</v>
      </c>
      <c r="D766" s="35">
        <v>0</v>
      </c>
      <c r="E766" s="35">
        <v>0</v>
      </c>
      <c r="F766" s="35">
        <v>0</v>
      </c>
      <c r="G766" s="76">
        <v>60</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0</v>
      </c>
      <c r="X766" s="22">
        <v>0</v>
      </c>
      <c r="Y766" s="22">
        <v>0</v>
      </c>
      <c r="Z766" s="22">
        <v>0</v>
      </c>
      <c r="AA766" s="22">
        <v>0</v>
      </c>
      <c r="AB766" s="22" t="s">
        <v>36</v>
      </c>
      <c r="AC766" s="22" t="s">
        <v>36</v>
      </c>
      <c r="AD766" s="22" t="s">
        <v>36</v>
      </c>
      <c r="AE766" s="22" t="s">
        <v>36</v>
      </c>
      <c r="AF766" s="22" t="s">
        <v>36</v>
      </c>
      <c r="AG766" s="22" t="s">
        <v>36</v>
      </c>
      <c r="AH766" s="22" t="s">
        <v>36</v>
      </c>
      <c r="AI766" s="22" t="s">
        <v>36</v>
      </c>
      <c r="AJ766" s="22" t="s">
        <v>36</v>
      </c>
      <c r="AK766" s="22" t="s">
        <v>36</v>
      </c>
      <c r="AL766" s="22" t="s">
        <v>36</v>
      </c>
      <c r="AM766" s="22" t="s">
        <v>36</v>
      </c>
      <c r="AN766" s="22" t="s">
        <v>36</v>
      </c>
      <c r="AO766" s="22" t="s">
        <v>36</v>
      </c>
      <c r="AP766" s="22" t="s">
        <v>36</v>
      </c>
    </row>
    <row r="767" spans="1:42" hidden="1" outlineLevel="1" x14ac:dyDescent="0.2">
      <c r="A767" s="15"/>
      <c r="B767" s="84"/>
      <c r="C767" s="35">
        <v>0</v>
      </c>
      <c r="D767" s="35">
        <v>0</v>
      </c>
      <c r="E767" s="35">
        <v>0</v>
      </c>
      <c r="F767" s="35">
        <v>0</v>
      </c>
      <c r="G767" s="77">
        <v>61</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0</v>
      </c>
      <c r="Y767" s="22">
        <v>0</v>
      </c>
      <c r="Z767" s="22">
        <v>0</v>
      </c>
      <c r="AA767" s="22">
        <v>0</v>
      </c>
      <c r="AB767" s="22" t="s">
        <v>36</v>
      </c>
      <c r="AC767" s="22" t="s">
        <v>36</v>
      </c>
      <c r="AD767" s="22" t="s">
        <v>36</v>
      </c>
      <c r="AE767" s="22" t="s">
        <v>36</v>
      </c>
      <c r="AF767" s="22" t="s">
        <v>36</v>
      </c>
      <c r="AG767" s="22" t="s">
        <v>36</v>
      </c>
      <c r="AH767" s="22" t="s">
        <v>36</v>
      </c>
      <c r="AI767" s="22" t="s">
        <v>36</v>
      </c>
      <c r="AJ767" s="22" t="s">
        <v>36</v>
      </c>
      <c r="AK767" s="22" t="s">
        <v>36</v>
      </c>
      <c r="AL767" s="22" t="s">
        <v>36</v>
      </c>
      <c r="AM767" s="22" t="s">
        <v>36</v>
      </c>
      <c r="AN767" s="22" t="s">
        <v>36</v>
      </c>
      <c r="AO767" s="22" t="s">
        <v>36</v>
      </c>
      <c r="AP767" s="22" t="s">
        <v>36</v>
      </c>
    </row>
    <row r="768" spans="1:42" hidden="1" outlineLevel="1" x14ac:dyDescent="0.2">
      <c r="A768" s="15"/>
      <c r="B768" s="84"/>
      <c r="C768" s="35">
        <v>0</v>
      </c>
      <c r="D768" s="35">
        <v>0</v>
      </c>
      <c r="E768" s="35">
        <v>0</v>
      </c>
      <c r="F768" s="35">
        <v>0</v>
      </c>
      <c r="G768" s="77">
        <v>62</v>
      </c>
      <c r="H768" s="22">
        <v>0</v>
      </c>
      <c r="I768" s="22">
        <v>0</v>
      </c>
      <c r="J768" s="22">
        <v>0</v>
      </c>
      <c r="K768" s="22">
        <v>0</v>
      </c>
      <c r="L768" s="22">
        <v>0</v>
      </c>
      <c r="M768" s="22">
        <v>0</v>
      </c>
      <c r="N768" s="22">
        <v>0</v>
      </c>
      <c r="O768" s="22">
        <v>0</v>
      </c>
      <c r="P768" s="22">
        <v>0</v>
      </c>
      <c r="Q768" s="22">
        <v>0</v>
      </c>
      <c r="R768" s="22">
        <v>0</v>
      </c>
      <c r="S768" s="22">
        <v>0</v>
      </c>
      <c r="T768" s="22">
        <v>0</v>
      </c>
      <c r="U768" s="22">
        <v>0</v>
      </c>
      <c r="V768" s="22">
        <v>0</v>
      </c>
      <c r="W768" s="22">
        <v>0</v>
      </c>
      <c r="X768" s="22">
        <v>0</v>
      </c>
      <c r="Y768" s="22">
        <v>0</v>
      </c>
      <c r="Z768" s="22">
        <v>0</v>
      </c>
      <c r="AA768" s="22">
        <v>0</v>
      </c>
      <c r="AB768" s="22" t="s">
        <v>36</v>
      </c>
      <c r="AC768" s="22" t="s">
        <v>36</v>
      </c>
      <c r="AD768" s="22" t="s">
        <v>36</v>
      </c>
      <c r="AE768" s="22" t="s">
        <v>36</v>
      </c>
      <c r="AF768" s="22" t="s">
        <v>36</v>
      </c>
      <c r="AG768" s="22" t="s">
        <v>36</v>
      </c>
      <c r="AH768" s="22" t="s">
        <v>36</v>
      </c>
      <c r="AI768" s="22" t="s">
        <v>36</v>
      </c>
      <c r="AJ768" s="22" t="s">
        <v>36</v>
      </c>
      <c r="AK768" s="22" t="s">
        <v>36</v>
      </c>
      <c r="AL768" s="22" t="s">
        <v>36</v>
      </c>
      <c r="AM768" s="22" t="s">
        <v>36</v>
      </c>
      <c r="AN768" s="22" t="s">
        <v>36</v>
      </c>
      <c r="AO768" s="22" t="s">
        <v>36</v>
      </c>
      <c r="AP768" s="22" t="s">
        <v>36</v>
      </c>
    </row>
    <row r="769" spans="1:43" hidden="1" outlineLevel="1" x14ac:dyDescent="0.2">
      <c r="A769" s="15"/>
      <c r="B769" s="84"/>
      <c r="C769" s="35">
        <v>0</v>
      </c>
      <c r="D769" s="35">
        <v>0</v>
      </c>
      <c r="E769" s="35">
        <v>0</v>
      </c>
      <c r="F769" s="35">
        <v>0</v>
      </c>
      <c r="G769" s="77">
        <v>63</v>
      </c>
      <c r="H769" s="22">
        <v>0</v>
      </c>
      <c r="I769" s="22">
        <v>0</v>
      </c>
      <c r="J769" s="22">
        <v>0</v>
      </c>
      <c r="K769" s="22">
        <v>0</v>
      </c>
      <c r="L769" s="22">
        <v>0</v>
      </c>
      <c r="M769" s="22">
        <v>0</v>
      </c>
      <c r="N769" s="22">
        <v>0</v>
      </c>
      <c r="O769" s="22">
        <v>0</v>
      </c>
      <c r="P769" s="22">
        <v>0</v>
      </c>
      <c r="Q769" s="22">
        <v>0</v>
      </c>
      <c r="R769" s="22">
        <v>0</v>
      </c>
      <c r="S769" s="22">
        <v>0</v>
      </c>
      <c r="T769" s="22">
        <v>0</v>
      </c>
      <c r="U769" s="22">
        <v>0</v>
      </c>
      <c r="V769" s="22">
        <v>0</v>
      </c>
      <c r="W769" s="22">
        <v>0</v>
      </c>
      <c r="X769" s="22">
        <v>0</v>
      </c>
      <c r="Y769" s="22">
        <v>0</v>
      </c>
      <c r="Z769" s="22">
        <v>0</v>
      </c>
      <c r="AA769" s="22">
        <v>0</v>
      </c>
      <c r="AB769" s="22" t="s">
        <v>36</v>
      </c>
      <c r="AC769" s="22" t="s">
        <v>36</v>
      </c>
      <c r="AD769" s="22" t="s">
        <v>36</v>
      </c>
      <c r="AE769" s="22" t="s">
        <v>36</v>
      </c>
      <c r="AF769" s="22" t="s">
        <v>36</v>
      </c>
      <c r="AG769" s="22" t="s">
        <v>36</v>
      </c>
      <c r="AH769" s="22" t="s">
        <v>36</v>
      </c>
      <c r="AI769" s="22" t="s">
        <v>36</v>
      </c>
      <c r="AJ769" s="22" t="s">
        <v>36</v>
      </c>
      <c r="AK769" s="22" t="s">
        <v>36</v>
      </c>
      <c r="AL769" s="22" t="s">
        <v>36</v>
      </c>
      <c r="AM769" s="22" t="s">
        <v>36</v>
      </c>
      <c r="AN769" s="22" t="s">
        <v>36</v>
      </c>
      <c r="AO769" s="22" t="s">
        <v>36</v>
      </c>
      <c r="AP769" s="22" t="s">
        <v>36</v>
      </c>
    </row>
    <row r="770" spans="1:43" hidden="1" outlineLevel="1" x14ac:dyDescent="0.2">
      <c r="A770" s="15"/>
      <c r="B770" s="84"/>
      <c r="C770" s="35">
        <v>0</v>
      </c>
      <c r="D770" s="35">
        <v>0</v>
      </c>
      <c r="E770" s="35">
        <v>0</v>
      </c>
      <c r="F770" s="35">
        <v>0</v>
      </c>
      <c r="G770" s="76">
        <v>64</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0</v>
      </c>
      <c r="Z770" s="22">
        <v>0</v>
      </c>
      <c r="AA770" s="22">
        <v>0</v>
      </c>
      <c r="AB770" s="22" t="s">
        <v>36</v>
      </c>
      <c r="AC770" s="22" t="s">
        <v>36</v>
      </c>
      <c r="AD770" s="22" t="s">
        <v>36</v>
      </c>
      <c r="AE770" s="22" t="s">
        <v>36</v>
      </c>
      <c r="AF770" s="22" t="s">
        <v>36</v>
      </c>
      <c r="AG770" s="22" t="s">
        <v>36</v>
      </c>
      <c r="AH770" s="22" t="s">
        <v>36</v>
      </c>
      <c r="AI770" s="22" t="s">
        <v>36</v>
      </c>
      <c r="AJ770" s="22" t="s">
        <v>36</v>
      </c>
      <c r="AK770" s="22" t="s">
        <v>36</v>
      </c>
      <c r="AL770" s="22" t="s">
        <v>36</v>
      </c>
      <c r="AM770" s="22" t="s">
        <v>36</v>
      </c>
      <c r="AN770" s="22" t="s">
        <v>36</v>
      </c>
      <c r="AO770" s="22" t="s">
        <v>36</v>
      </c>
      <c r="AP770" s="22" t="s">
        <v>36</v>
      </c>
    </row>
    <row r="771" spans="1:43" hidden="1" outlineLevel="1" x14ac:dyDescent="0.2">
      <c r="A771" s="15"/>
      <c r="B771" s="84"/>
      <c r="C771" s="35">
        <v>0</v>
      </c>
      <c r="D771" s="35">
        <v>0</v>
      </c>
      <c r="E771" s="35">
        <v>0</v>
      </c>
      <c r="F771" s="35">
        <v>0</v>
      </c>
      <c r="G771" s="77">
        <v>65</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0</v>
      </c>
      <c r="Z771" s="22">
        <v>0</v>
      </c>
      <c r="AA771" s="22">
        <v>0</v>
      </c>
      <c r="AB771" s="22" t="s">
        <v>36</v>
      </c>
      <c r="AC771" s="22" t="s">
        <v>36</v>
      </c>
      <c r="AD771" s="22" t="s">
        <v>36</v>
      </c>
      <c r="AE771" s="22" t="s">
        <v>36</v>
      </c>
      <c r="AF771" s="22" t="s">
        <v>36</v>
      </c>
      <c r="AG771" s="22" t="s">
        <v>36</v>
      </c>
      <c r="AH771" s="22" t="s">
        <v>36</v>
      </c>
      <c r="AI771" s="22" t="s">
        <v>36</v>
      </c>
      <c r="AJ771" s="22" t="s">
        <v>36</v>
      </c>
      <c r="AK771" s="22" t="s">
        <v>36</v>
      </c>
      <c r="AL771" s="22" t="s">
        <v>36</v>
      </c>
      <c r="AM771" s="22" t="s">
        <v>36</v>
      </c>
      <c r="AN771" s="22" t="s">
        <v>36</v>
      </c>
      <c r="AO771" s="22" t="s">
        <v>36</v>
      </c>
      <c r="AP771" s="22" t="s">
        <v>36</v>
      </c>
    </row>
    <row r="772" spans="1:43" hidden="1" outlineLevel="1" x14ac:dyDescent="0.2">
      <c r="A772" s="15"/>
      <c r="B772" s="84"/>
      <c r="C772" s="35">
        <v>0</v>
      </c>
      <c r="D772" s="35">
        <v>0</v>
      </c>
      <c r="E772" s="35">
        <v>0</v>
      </c>
      <c r="F772" s="35">
        <v>0</v>
      </c>
      <c r="G772" s="77">
        <v>66</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0</v>
      </c>
      <c r="Z772" s="22">
        <v>0</v>
      </c>
      <c r="AA772" s="22">
        <v>0</v>
      </c>
      <c r="AB772" s="22" t="s">
        <v>36</v>
      </c>
      <c r="AC772" s="22" t="s">
        <v>36</v>
      </c>
      <c r="AD772" s="22" t="s">
        <v>36</v>
      </c>
      <c r="AE772" s="22" t="s">
        <v>36</v>
      </c>
      <c r="AF772" s="22" t="s">
        <v>36</v>
      </c>
      <c r="AG772" s="22" t="s">
        <v>36</v>
      </c>
      <c r="AH772" s="22" t="s">
        <v>36</v>
      </c>
      <c r="AI772" s="22" t="s">
        <v>36</v>
      </c>
      <c r="AJ772" s="22" t="s">
        <v>36</v>
      </c>
      <c r="AK772" s="22" t="s">
        <v>36</v>
      </c>
      <c r="AL772" s="22" t="s">
        <v>36</v>
      </c>
      <c r="AM772" s="22" t="s">
        <v>36</v>
      </c>
      <c r="AN772" s="22" t="s">
        <v>36</v>
      </c>
      <c r="AO772" s="22" t="s">
        <v>36</v>
      </c>
      <c r="AP772" s="22" t="s">
        <v>36</v>
      </c>
    </row>
    <row r="773" spans="1:43" hidden="1" outlineLevel="1" x14ac:dyDescent="0.2">
      <c r="A773" s="15"/>
      <c r="B773" s="84"/>
      <c r="C773" s="35">
        <v>0</v>
      </c>
      <c r="D773" s="35">
        <v>0</v>
      </c>
      <c r="E773" s="35">
        <v>0</v>
      </c>
      <c r="F773" s="35">
        <v>0</v>
      </c>
      <c r="G773" s="77">
        <v>67</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0</v>
      </c>
      <c r="Z773" s="22">
        <v>0</v>
      </c>
      <c r="AA773" s="22">
        <v>0</v>
      </c>
      <c r="AB773" s="22" t="s">
        <v>36</v>
      </c>
      <c r="AC773" s="22" t="s">
        <v>36</v>
      </c>
      <c r="AD773" s="22" t="s">
        <v>36</v>
      </c>
      <c r="AE773" s="22" t="s">
        <v>36</v>
      </c>
      <c r="AF773" s="22" t="s">
        <v>36</v>
      </c>
      <c r="AG773" s="22" t="s">
        <v>36</v>
      </c>
      <c r="AH773" s="22" t="s">
        <v>36</v>
      </c>
      <c r="AI773" s="22" t="s">
        <v>36</v>
      </c>
      <c r="AJ773" s="22" t="s">
        <v>36</v>
      </c>
      <c r="AK773" s="22" t="s">
        <v>36</v>
      </c>
      <c r="AL773" s="22" t="s">
        <v>36</v>
      </c>
      <c r="AM773" s="22" t="s">
        <v>36</v>
      </c>
      <c r="AN773" s="22" t="s">
        <v>36</v>
      </c>
      <c r="AO773" s="22" t="s">
        <v>36</v>
      </c>
      <c r="AP773" s="22" t="s">
        <v>36</v>
      </c>
    </row>
    <row r="774" spans="1:43" hidden="1" outlineLevel="1" x14ac:dyDescent="0.2">
      <c r="A774" s="15"/>
      <c r="B774" s="84"/>
      <c r="C774" s="35">
        <v>0</v>
      </c>
      <c r="D774" s="35">
        <v>0</v>
      </c>
      <c r="E774" s="35">
        <v>0</v>
      </c>
      <c r="F774" s="35">
        <v>0</v>
      </c>
      <c r="G774" s="76">
        <v>68</v>
      </c>
      <c r="H774" s="22">
        <v>0</v>
      </c>
      <c r="I774" s="22">
        <v>0</v>
      </c>
      <c r="J774" s="22">
        <v>0</v>
      </c>
      <c r="K774" s="22">
        <v>0</v>
      </c>
      <c r="L774" s="22">
        <v>0</v>
      </c>
      <c r="M774" s="22">
        <v>0</v>
      </c>
      <c r="N774" s="22">
        <v>0</v>
      </c>
      <c r="O774" s="22">
        <v>0</v>
      </c>
      <c r="P774" s="22">
        <v>0</v>
      </c>
      <c r="Q774" s="22">
        <v>0</v>
      </c>
      <c r="R774" s="22">
        <v>0</v>
      </c>
      <c r="S774" s="22">
        <v>0</v>
      </c>
      <c r="T774" s="22">
        <v>0</v>
      </c>
      <c r="U774" s="22">
        <v>0</v>
      </c>
      <c r="V774" s="22">
        <v>0</v>
      </c>
      <c r="W774" s="22">
        <v>0</v>
      </c>
      <c r="X774" s="22">
        <v>0</v>
      </c>
      <c r="Y774" s="22">
        <v>0</v>
      </c>
      <c r="Z774" s="22">
        <v>0</v>
      </c>
      <c r="AA774" s="22">
        <v>0</v>
      </c>
      <c r="AB774" s="22" t="s">
        <v>36</v>
      </c>
      <c r="AC774" s="22" t="s">
        <v>36</v>
      </c>
      <c r="AD774" s="22" t="s">
        <v>36</v>
      </c>
      <c r="AE774" s="22" t="s">
        <v>36</v>
      </c>
      <c r="AF774" s="22" t="s">
        <v>36</v>
      </c>
      <c r="AG774" s="22" t="s">
        <v>36</v>
      </c>
      <c r="AH774" s="22" t="s">
        <v>36</v>
      </c>
      <c r="AI774" s="22" t="s">
        <v>36</v>
      </c>
      <c r="AJ774" s="22" t="s">
        <v>36</v>
      </c>
      <c r="AK774" s="22" t="s">
        <v>36</v>
      </c>
      <c r="AL774" s="22" t="s">
        <v>36</v>
      </c>
      <c r="AM774" s="22" t="s">
        <v>36</v>
      </c>
      <c r="AN774" s="22" t="s">
        <v>36</v>
      </c>
      <c r="AO774" s="22" t="s">
        <v>36</v>
      </c>
      <c r="AP774" s="22" t="s">
        <v>36</v>
      </c>
    </row>
    <row r="775" spans="1:43" hidden="1" outlineLevel="1" x14ac:dyDescent="0.2">
      <c r="A775" s="15"/>
      <c r="B775" s="84"/>
      <c r="C775" s="35">
        <v>0</v>
      </c>
      <c r="D775" s="35">
        <v>0</v>
      </c>
      <c r="E775" s="35">
        <v>0</v>
      </c>
      <c r="F775" s="35">
        <v>0</v>
      </c>
      <c r="G775" s="77">
        <v>69</v>
      </c>
      <c r="H775" s="22">
        <v>0</v>
      </c>
      <c r="I775" s="22">
        <v>0</v>
      </c>
      <c r="J775" s="22">
        <v>0</v>
      </c>
      <c r="K775" s="22">
        <v>0</v>
      </c>
      <c r="L775" s="22">
        <v>0</v>
      </c>
      <c r="M775" s="22">
        <v>0</v>
      </c>
      <c r="N775" s="22">
        <v>0</v>
      </c>
      <c r="O775" s="22">
        <v>0</v>
      </c>
      <c r="P775" s="22">
        <v>0</v>
      </c>
      <c r="Q775" s="22">
        <v>0</v>
      </c>
      <c r="R775" s="22">
        <v>0</v>
      </c>
      <c r="S775" s="22">
        <v>0</v>
      </c>
      <c r="T775" s="22">
        <v>0</v>
      </c>
      <c r="U775" s="22">
        <v>0</v>
      </c>
      <c r="V775" s="22">
        <v>0</v>
      </c>
      <c r="W775" s="22">
        <v>0</v>
      </c>
      <c r="X775" s="22">
        <v>0</v>
      </c>
      <c r="Y775" s="22">
        <v>0</v>
      </c>
      <c r="Z775" s="22">
        <v>0</v>
      </c>
      <c r="AA775" s="22">
        <v>0</v>
      </c>
      <c r="AB775" s="22" t="s">
        <v>36</v>
      </c>
      <c r="AC775" s="22" t="s">
        <v>36</v>
      </c>
      <c r="AD775" s="22" t="s">
        <v>36</v>
      </c>
      <c r="AE775" s="22" t="s">
        <v>36</v>
      </c>
      <c r="AF775" s="22" t="s">
        <v>36</v>
      </c>
      <c r="AG775" s="22" t="s">
        <v>36</v>
      </c>
      <c r="AH775" s="22" t="s">
        <v>36</v>
      </c>
      <c r="AI775" s="22" t="s">
        <v>36</v>
      </c>
      <c r="AJ775" s="22" t="s">
        <v>36</v>
      </c>
      <c r="AK775" s="22" t="s">
        <v>36</v>
      </c>
      <c r="AL775" s="22" t="s">
        <v>36</v>
      </c>
      <c r="AM775" s="22" t="s">
        <v>36</v>
      </c>
      <c r="AN775" s="22" t="s">
        <v>36</v>
      </c>
      <c r="AO775" s="22" t="s">
        <v>36</v>
      </c>
      <c r="AP775" s="22" t="s">
        <v>36</v>
      </c>
    </row>
    <row r="776" spans="1:43" hidden="1" outlineLevel="1" x14ac:dyDescent="0.2">
      <c r="A776" s="15"/>
      <c r="B776" s="84"/>
      <c r="C776" s="35">
        <v>0</v>
      </c>
      <c r="D776" s="35">
        <v>0</v>
      </c>
      <c r="E776" s="35">
        <v>0</v>
      </c>
      <c r="F776" s="35">
        <v>0</v>
      </c>
      <c r="G776" s="77">
        <v>70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0</v>
      </c>
      <c r="Y776" s="22">
        <v>0</v>
      </c>
      <c r="Z776" s="22">
        <v>0</v>
      </c>
      <c r="AA776" s="22">
        <v>0</v>
      </c>
      <c r="AB776" s="22" t="s">
        <v>36</v>
      </c>
      <c r="AC776" s="22" t="s">
        <v>36</v>
      </c>
      <c r="AD776" s="22" t="s">
        <v>36</v>
      </c>
      <c r="AE776" s="22" t="s">
        <v>36</v>
      </c>
      <c r="AF776" s="22" t="s">
        <v>36</v>
      </c>
      <c r="AG776" s="22" t="s">
        <v>36</v>
      </c>
      <c r="AH776" s="22" t="s">
        <v>36</v>
      </c>
      <c r="AI776" s="22" t="s">
        <v>36</v>
      </c>
      <c r="AJ776" s="22" t="s">
        <v>36</v>
      </c>
      <c r="AK776" s="22" t="s">
        <v>36</v>
      </c>
      <c r="AL776" s="22" t="s">
        <v>36</v>
      </c>
      <c r="AM776" s="22" t="s">
        <v>36</v>
      </c>
      <c r="AN776" s="22" t="s">
        <v>36</v>
      </c>
      <c r="AO776" s="22" t="s">
        <v>36</v>
      </c>
      <c r="AP776" s="22" t="s">
        <v>36</v>
      </c>
    </row>
    <row r="777" spans="1:43" hidden="1" outlineLevel="1" x14ac:dyDescent="0.2">
      <c r="A777" s="15"/>
      <c r="B777" s="84"/>
      <c r="C777" s="35">
        <v>0</v>
      </c>
      <c r="D777" s="35">
        <v>0</v>
      </c>
      <c r="E777" s="35">
        <v>0</v>
      </c>
      <c r="F777" s="35">
        <v>0</v>
      </c>
      <c r="G777" s="77">
        <v>71</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0</v>
      </c>
      <c r="Y777" s="22">
        <v>0</v>
      </c>
      <c r="Z777" s="22">
        <v>0</v>
      </c>
      <c r="AA777" s="22">
        <v>0</v>
      </c>
      <c r="AB777" s="22" t="s">
        <v>36</v>
      </c>
      <c r="AC777" s="22" t="s">
        <v>36</v>
      </c>
      <c r="AD777" s="22" t="s">
        <v>36</v>
      </c>
      <c r="AE777" s="22" t="s">
        <v>36</v>
      </c>
      <c r="AF777" s="22" t="s">
        <v>36</v>
      </c>
      <c r="AG777" s="22" t="s">
        <v>36</v>
      </c>
      <c r="AH777" s="22" t="s">
        <v>36</v>
      </c>
      <c r="AI777" s="22" t="s">
        <v>36</v>
      </c>
      <c r="AJ777" s="22" t="s">
        <v>36</v>
      </c>
      <c r="AK777" s="22" t="s">
        <v>36</v>
      </c>
      <c r="AL777" s="22" t="s">
        <v>36</v>
      </c>
      <c r="AM777" s="22" t="s">
        <v>36</v>
      </c>
      <c r="AN777" s="22" t="s">
        <v>36</v>
      </c>
      <c r="AO777" s="22" t="s">
        <v>36</v>
      </c>
      <c r="AP777" s="22" t="s">
        <v>36</v>
      </c>
    </row>
    <row r="778" spans="1:43" hidden="1" outlineLevel="1" x14ac:dyDescent="0.2">
      <c r="A778" s="15"/>
      <c r="B778" s="84"/>
      <c r="C778" s="35">
        <v>0</v>
      </c>
      <c r="D778" s="35">
        <v>0</v>
      </c>
      <c r="E778" s="35">
        <v>0</v>
      </c>
      <c r="F778" s="35">
        <v>0</v>
      </c>
      <c r="G778" s="76">
        <v>72</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0</v>
      </c>
      <c r="Y778" s="22">
        <v>0</v>
      </c>
      <c r="Z778" s="22">
        <v>0</v>
      </c>
      <c r="AA778" s="22">
        <v>0</v>
      </c>
      <c r="AB778" s="22" t="s">
        <v>36</v>
      </c>
      <c r="AC778" s="22" t="s">
        <v>36</v>
      </c>
      <c r="AD778" s="22" t="s">
        <v>36</v>
      </c>
      <c r="AE778" s="22" t="s">
        <v>36</v>
      </c>
      <c r="AF778" s="22" t="s">
        <v>36</v>
      </c>
      <c r="AG778" s="22" t="s">
        <v>36</v>
      </c>
      <c r="AH778" s="22" t="s">
        <v>36</v>
      </c>
      <c r="AI778" s="22" t="s">
        <v>36</v>
      </c>
      <c r="AJ778" s="22" t="s">
        <v>36</v>
      </c>
      <c r="AK778" s="22" t="s">
        <v>36</v>
      </c>
      <c r="AL778" s="22" t="s">
        <v>36</v>
      </c>
      <c r="AM778" s="22" t="s">
        <v>36</v>
      </c>
      <c r="AN778" s="22" t="s">
        <v>36</v>
      </c>
      <c r="AO778" s="22" t="s">
        <v>36</v>
      </c>
      <c r="AP778" s="22" t="s">
        <v>36</v>
      </c>
    </row>
    <row r="779" spans="1:43" hidden="1" outlineLevel="1" x14ac:dyDescent="0.2">
      <c r="A779" s="15"/>
      <c r="B779" s="84"/>
      <c r="C779" s="35">
        <v>0</v>
      </c>
      <c r="D779" s="35">
        <v>0</v>
      </c>
      <c r="E779" s="35">
        <v>0</v>
      </c>
      <c r="F779" s="35">
        <v>0</v>
      </c>
      <c r="G779" s="77">
        <v>73</v>
      </c>
      <c r="H779" s="22">
        <v>0</v>
      </c>
      <c r="I779" s="22">
        <v>0</v>
      </c>
      <c r="J779" s="22">
        <v>0</v>
      </c>
      <c r="K779" s="22">
        <v>0</v>
      </c>
      <c r="L779" s="22">
        <v>0</v>
      </c>
      <c r="M779" s="22">
        <v>0</v>
      </c>
      <c r="N779" s="22">
        <v>0</v>
      </c>
      <c r="O779" s="22">
        <v>0</v>
      </c>
      <c r="P779" s="22">
        <v>0</v>
      </c>
      <c r="Q779" s="22">
        <v>0</v>
      </c>
      <c r="R779" s="22">
        <v>0</v>
      </c>
      <c r="S779" s="22">
        <v>0</v>
      </c>
      <c r="T779" s="22">
        <v>0</v>
      </c>
      <c r="U779" s="22">
        <v>0</v>
      </c>
      <c r="V779" s="22">
        <v>0</v>
      </c>
      <c r="W779" s="22">
        <v>0</v>
      </c>
      <c r="X779" s="22">
        <v>0</v>
      </c>
      <c r="Y779" s="22">
        <v>0</v>
      </c>
      <c r="Z779" s="22">
        <v>0</v>
      </c>
      <c r="AA779" s="22">
        <v>0</v>
      </c>
      <c r="AB779" s="22" t="s">
        <v>36</v>
      </c>
      <c r="AC779" s="22" t="s">
        <v>36</v>
      </c>
      <c r="AD779" s="22" t="s">
        <v>36</v>
      </c>
      <c r="AE779" s="22" t="s">
        <v>36</v>
      </c>
      <c r="AF779" s="22" t="s">
        <v>36</v>
      </c>
      <c r="AG779" s="22" t="s">
        <v>36</v>
      </c>
      <c r="AH779" s="22" t="s">
        <v>36</v>
      </c>
      <c r="AI779" s="22" t="s">
        <v>36</v>
      </c>
      <c r="AJ779" s="22" t="s">
        <v>36</v>
      </c>
      <c r="AK779" s="22" t="s">
        <v>36</v>
      </c>
      <c r="AL779" s="22" t="s">
        <v>36</v>
      </c>
      <c r="AM779" s="22" t="s">
        <v>36</v>
      </c>
      <c r="AN779" s="22" t="s">
        <v>36</v>
      </c>
      <c r="AO779" s="22" t="s">
        <v>36</v>
      </c>
      <c r="AP779" s="22" t="s">
        <v>36</v>
      </c>
    </row>
    <row r="780" spans="1:43" hidden="1" outlineLevel="1" x14ac:dyDescent="0.2">
      <c r="A780" s="15"/>
      <c r="B780" s="84"/>
      <c r="C780" s="35">
        <v>0</v>
      </c>
      <c r="D780" s="35">
        <v>0</v>
      </c>
      <c r="E780" s="35">
        <v>0</v>
      </c>
      <c r="F780" s="35">
        <v>0</v>
      </c>
      <c r="G780" s="77">
        <v>74</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0</v>
      </c>
      <c r="AA780" s="22">
        <v>0</v>
      </c>
      <c r="AB780" s="22" t="s">
        <v>36</v>
      </c>
      <c r="AC780" s="22" t="s">
        <v>36</v>
      </c>
      <c r="AD780" s="22" t="s">
        <v>36</v>
      </c>
      <c r="AE780" s="22" t="s">
        <v>36</v>
      </c>
      <c r="AF780" s="22" t="s">
        <v>36</v>
      </c>
      <c r="AG780" s="22" t="s">
        <v>36</v>
      </c>
      <c r="AH780" s="22" t="s">
        <v>36</v>
      </c>
      <c r="AI780" s="22" t="s">
        <v>36</v>
      </c>
      <c r="AJ780" s="22" t="s">
        <v>36</v>
      </c>
      <c r="AK780" s="22" t="s">
        <v>36</v>
      </c>
      <c r="AL780" s="22" t="s">
        <v>36</v>
      </c>
      <c r="AM780" s="22" t="s">
        <v>36</v>
      </c>
      <c r="AN780" s="22" t="s">
        <v>36</v>
      </c>
      <c r="AO780" s="22" t="s">
        <v>36</v>
      </c>
      <c r="AP780" s="22" t="s">
        <v>36</v>
      </c>
    </row>
    <row r="781" spans="1:43" collapsed="1" x14ac:dyDescent="0.2">
      <c r="A781" s="15"/>
      <c r="B781" s="84"/>
      <c r="C781" s="82"/>
      <c r="D781" s="82"/>
      <c r="E781" s="82"/>
      <c r="F781" s="82"/>
      <c r="G781" s="25"/>
      <c r="H781" s="79"/>
      <c r="I781" s="79"/>
      <c r="J781" s="80"/>
      <c r="K781" s="79"/>
      <c r="L781" s="79"/>
      <c r="M781" s="80"/>
      <c r="N781" s="79"/>
      <c r="O781" s="79"/>
      <c r="P781" s="80"/>
      <c r="Q781" s="79"/>
      <c r="R781" s="79"/>
      <c r="S781" s="80"/>
      <c r="T781" s="79"/>
      <c r="U781" s="79"/>
      <c r="V781" s="80"/>
      <c r="W781" s="79"/>
      <c r="X781" s="79"/>
      <c r="Y781" s="80"/>
      <c r="Z781" s="79"/>
      <c r="AA781" s="79"/>
      <c r="AB781" s="79"/>
      <c r="AC781" s="79"/>
      <c r="AD781" s="79"/>
      <c r="AE781" s="79"/>
      <c r="AF781" s="79"/>
      <c r="AG781" s="79"/>
      <c r="AH781" s="79"/>
      <c r="AI781" s="79"/>
      <c r="AJ781" s="79"/>
      <c r="AK781" s="79"/>
      <c r="AL781" s="79"/>
      <c r="AM781" s="79"/>
      <c r="AN781" s="79"/>
      <c r="AO781" s="79"/>
      <c r="AP781" s="79"/>
    </row>
    <row r="782" spans="1:43" x14ac:dyDescent="0.2">
      <c r="A782" s="11"/>
      <c r="B782" s="134" t="str">
        <f>"Jemena "&amp;LEFT($L$3,7)&amp;" network prices"</f>
        <v>Jemena 2026–27 network prices</v>
      </c>
      <c r="C782" s="134"/>
      <c r="D782" s="105" t="s">
        <v>20</v>
      </c>
      <c r="E782" s="105" t="s">
        <v>36</v>
      </c>
      <c r="F782" s="105" t="s">
        <v>36</v>
      </c>
      <c r="G782" s="66" t="s">
        <v>30</v>
      </c>
      <c r="H782" s="78"/>
      <c r="I782" s="78"/>
      <c r="J782" s="78"/>
      <c r="K782" s="78"/>
      <c r="L782" s="78"/>
      <c r="M782" s="78"/>
      <c r="N782" s="78"/>
      <c r="O782" s="78"/>
      <c r="P782" s="78"/>
      <c r="Q782" s="78"/>
      <c r="R782" s="78">
        <v>0</v>
      </c>
      <c r="S782" s="78">
        <v>0</v>
      </c>
      <c r="T782" s="78">
        <v>0</v>
      </c>
      <c r="U782" s="78">
        <v>0</v>
      </c>
      <c r="V782" s="78">
        <v>0</v>
      </c>
      <c r="W782" s="78">
        <v>0</v>
      </c>
      <c r="X782" s="78">
        <v>0</v>
      </c>
      <c r="Y782" s="78">
        <v>0</v>
      </c>
      <c r="Z782" s="78">
        <v>0</v>
      </c>
      <c r="AA782" s="78">
        <v>0</v>
      </c>
      <c r="AB782" s="78"/>
      <c r="AC782" s="78"/>
      <c r="AD782" s="78"/>
      <c r="AE782" s="78"/>
      <c r="AF782" s="78"/>
      <c r="AG782" s="78"/>
      <c r="AH782" s="78"/>
      <c r="AI782" s="78"/>
      <c r="AJ782" s="78"/>
      <c r="AK782" s="78"/>
      <c r="AL782" s="78"/>
      <c r="AM782" s="78"/>
      <c r="AN782" s="78"/>
      <c r="AO782" s="78"/>
      <c r="AP782" s="78"/>
      <c r="AQ782" s="78"/>
    </row>
    <row r="783" spans="1:43" hidden="1" outlineLevel="1" x14ac:dyDescent="0.2">
      <c r="A783" s="15"/>
      <c r="B783" s="15"/>
      <c r="C783" s="81"/>
      <c r="D783" s="81"/>
      <c r="E783" s="81"/>
      <c r="F783" s="81"/>
      <c r="G783" s="17"/>
      <c r="H783" s="20"/>
      <c r="I783" s="20"/>
      <c r="J783" s="20"/>
      <c r="K783" s="20"/>
      <c r="L783" s="20"/>
      <c r="M783" s="20"/>
      <c r="N783" s="20"/>
      <c r="O783" s="20"/>
      <c r="P783" s="20"/>
      <c r="Q783" s="20"/>
      <c r="R783" s="20" t="s">
        <v>36</v>
      </c>
      <c r="S783" s="20" t="s">
        <v>36</v>
      </c>
      <c r="T783" s="20" t="s">
        <v>36</v>
      </c>
      <c r="U783" s="20" t="s">
        <v>36</v>
      </c>
      <c r="V783" s="20" t="s">
        <v>36</v>
      </c>
      <c r="W783" s="20" t="s">
        <v>36</v>
      </c>
      <c r="X783" s="20" t="s">
        <v>36</v>
      </c>
      <c r="Y783" s="20" t="s">
        <v>36</v>
      </c>
      <c r="Z783" s="20" t="s">
        <v>36</v>
      </c>
      <c r="AA783" s="20" t="s">
        <v>36</v>
      </c>
      <c r="AB783" s="20"/>
      <c r="AC783" s="20"/>
      <c r="AD783" s="20"/>
      <c r="AE783" s="20"/>
      <c r="AF783" s="20"/>
      <c r="AG783" s="20"/>
      <c r="AH783" s="20"/>
      <c r="AI783" s="20"/>
      <c r="AJ783" s="20"/>
      <c r="AK783" s="20"/>
      <c r="AL783" s="20"/>
      <c r="AM783" s="20"/>
      <c r="AN783" s="20"/>
      <c r="AO783" s="20"/>
      <c r="AP783" s="20"/>
    </row>
    <row r="784" spans="1:43" hidden="1" outlineLevel="1" x14ac:dyDescent="0.2">
      <c r="A784" s="15"/>
      <c r="B784" s="15"/>
      <c r="C784" s="21"/>
      <c r="D784" s="21"/>
      <c r="E784" s="21"/>
      <c r="F784" s="21"/>
      <c r="G784" s="17"/>
      <c r="H784" s="36"/>
      <c r="I784" s="36"/>
      <c r="J784" s="36"/>
      <c r="K784" s="36"/>
      <c r="L784" s="36"/>
      <c r="M784" s="36"/>
      <c r="N784" s="36"/>
      <c r="O784" s="36"/>
      <c r="P784" s="36"/>
      <c r="Q784" s="36"/>
      <c r="R784" s="36"/>
      <c r="S784" s="36"/>
      <c r="T784" s="36"/>
      <c r="U784" s="36"/>
      <c r="V784" s="36"/>
      <c r="W784" s="36"/>
      <c r="X784" s="36"/>
      <c r="Y784" s="36"/>
      <c r="Z784" s="36"/>
      <c r="AA784" s="17"/>
      <c r="AB784" s="17"/>
      <c r="AC784" s="17"/>
      <c r="AD784" s="17"/>
      <c r="AE784" s="17"/>
      <c r="AF784" s="17"/>
      <c r="AG784" s="17"/>
      <c r="AH784" s="17"/>
      <c r="AI784" s="17"/>
      <c r="AJ784" s="17"/>
      <c r="AK784" s="17"/>
      <c r="AL784" s="17"/>
      <c r="AM784" s="17"/>
      <c r="AN784" s="17"/>
      <c r="AO784" s="17"/>
      <c r="AP784" s="17"/>
    </row>
    <row r="785" spans="1:42" hidden="1" outlineLevel="1" x14ac:dyDescent="0.2">
      <c r="A785" s="15"/>
      <c r="B785" s="84"/>
      <c r="C785" s="35"/>
      <c r="D785" s="35"/>
      <c r="E785" s="35"/>
      <c r="F785" s="35"/>
      <c r="G785" s="76"/>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42" s="26" customFormat="1" hidden="1" outlineLevel="1" x14ac:dyDescent="0.2">
      <c r="A786" s="23"/>
      <c r="B786" s="84"/>
      <c r="C786" s="35"/>
      <c r="D786" s="35"/>
      <c r="E786" s="35"/>
      <c r="F786" s="35"/>
      <c r="G786" s="77"/>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42" hidden="1" outlineLevel="1" x14ac:dyDescent="0.2">
      <c r="A787" s="15"/>
      <c r="B787" s="84"/>
      <c r="C787" s="35"/>
      <c r="D787" s="35"/>
      <c r="E787" s="35"/>
      <c r="F787" s="35"/>
      <c r="G787" s="77"/>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42" hidden="1" outlineLevel="1" x14ac:dyDescent="0.2">
      <c r="A788" s="15"/>
      <c r="B788" s="84"/>
      <c r="C788" s="35"/>
      <c r="D788" s="35"/>
      <c r="E788" s="35"/>
      <c r="F788" s="35"/>
      <c r="G788" s="77"/>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42" hidden="1" outlineLevel="1" x14ac:dyDescent="0.2">
      <c r="A789" s="15"/>
      <c r="B789" s="84"/>
      <c r="C789" s="35"/>
      <c r="D789" s="35"/>
      <c r="E789" s="35"/>
      <c r="F789" s="35"/>
      <c r="G789" s="76"/>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42" hidden="1" outlineLevel="1" x14ac:dyDescent="0.2">
      <c r="A790" s="15"/>
      <c r="B790" s="84"/>
      <c r="C790" s="35"/>
      <c r="D790" s="35"/>
      <c r="E790" s="35"/>
      <c r="F790" s="35"/>
      <c r="G790" s="77"/>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42" hidden="1" outlineLevel="1" x14ac:dyDescent="0.2">
      <c r="A791" s="15"/>
      <c r="B791" s="84"/>
      <c r="C791" s="35"/>
      <c r="D791" s="35"/>
      <c r="E791" s="35"/>
      <c r="F791" s="35"/>
      <c r="G791" s="77"/>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42" hidden="1" outlineLevel="1" x14ac:dyDescent="0.2">
      <c r="A792" s="15"/>
      <c r="B792" s="84"/>
      <c r="C792" s="35"/>
      <c r="D792" s="35"/>
      <c r="E792" s="35"/>
      <c r="F792" s="35"/>
      <c r="G792" s="77"/>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42" hidden="1" outlineLevel="1" x14ac:dyDescent="0.2">
      <c r="A793" s="15"/>
      <c r="B793" s="84"/>
      <c r="C793" s="35"/>
      <c r="D793" s="35"/>
      <c r="E793" s="35"/>
      <c r="F793" s="35"/>
      <c r="G793" s="76"/>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42" hidden="1" outlineLevel="1" x14ac:dyDescent="0.2">
      <c r="A794" s="15"/>
      <c r="B794" s="84"/>
      <c r="C794" s="35"/>
      <c r="D794" s="35"/>
      <c r="E794" s="35"/>
      <c r="F794" s="35"/>
      <c r="G794" s="77"/>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42" hidden="1" outlineLevel="1" x14ac:dyDescent="0.2">
      <c r="A795" s="15"/>
      <c r="B795" s="84"/>
      <c r="C795" s="35"/>
      <c r="D795" s="35"/>
      <c r="E795" s="35"/>
      <c r="F795" s="35"/>
      <c r="G795" s="77"/>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42" hidden="1" outlineLevel="1" x14ac:dyDescent="0.2">
      <c r="A796" s="15"/>
      <c r="B796" s="84"/>
      <c r="C796" s="35"/>
      <c r="D796" s="35"/>
      <c r="E796" s="35"/>
      <c r="F796" s="35"/>
      <c r="G796" s="77"/>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42" hidden="1" outlineLevel="1" x14ac:dyDescent="0.2">
      <c r="A797" s="15"/>
      <c r="B797" s="84"/>
      <c r="C797" s="35"/>
      <c r="D797" s="35"/>
      <c r="E797" s="35"/>
      <c r="F797" s="35"/>
      <c r="G797" s="76"/>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42" hidden="1" outlineLevel="1" x14ac:dyDescent="0.2">
      <c r="A798" s="15"/>
      <c r="B798" s="84"/>
      <c r="C798" s="35"/>
      <c r="D798" s="35"/>
      <c r="E798" s="35"/>
      <c r="F798" s="35"/>
      <c r="G798" s="77"/>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42" hidden="1" outlineLevel="1" x14ac:dyDescent="0.2">
      <c r="A799" s="15"/>
      <c r="B799" s="84"/>
      <c r="C799" s="35"/>
      <c r="D799" s="35"/>
      <c r="E799" s="35"/>
      <c r="F799" s="35"/>
      <c r="G799" s="77"/>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42" hidden="1" outlineLevel="1" x14ac:dyDescent="0.2">
      <c r="A800" s="15"/>
      <c r="B800" s="84"/>
      <c r="C800" s="35"/>
      <c r="D800" s="35"/>
      <c r="E800" s="35"/>
      <c r="F800" s="35"/>
      <c r="G800" s="77"/>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42" hidden="1" outlineLevel="1" x14ac:dyDescent="0.2">
      <c r="A801" s="15"/>
      <c r="B801" s="84"/>
      <c r="C801" s="35"/>
      <c r="D801" s="35"/>
      <c r="E801" s="35"/>
      <c r="F801" s="35"/>
      <c r="G801" s="76"/>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42" hidden="1" outlineLevel="1" x14ac:dyDescent="0.2">
      <c r="A802" s="15"/>
      <c r="B802" s="84"/>
      <c r="C802" s="35"/>
      <c r="D802" s="35"/>
      <c r="E802" s="35"/>
      <c r="F802" s="35"/>
      <c r="G802" s="77"/>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42" hidden="1" outlineLevel="1" x14ac:dyDescent="0.2">
      <c r="A803" s="15"/>
      <c r="B803" s="84"/>
      <c r="C803" s="35"/>
      <c r="D803" s="35"/>
      <c r="E803" s="35"/>
      <c r="F803" s="35"/>
      <c r="G803" s="77"/>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42" hidden="1" outlineLevel="1" x14ac:dyDescent="0.2">
      <c r="A804" s="15"/>
      <c r="B804" s="84"/>
      <c r="C804" s="35"/>
      <c r="D804" s="35"/>
      <c r="E804" s="35"/>
      <c r="F804" s="35"/>
      <c r="G804" s="77"/>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idden="1" outlineLevel="1" x14ac:dyDescent="0.2">
      <c r="A805" s="15"/>
      <c r="B805" s="84"/>
      <c r="C805" s="35"/>
      <c r="D805" s="35"/>
      <c r="E805" s="35"/>
      <c r="F805" s="35"/>
      <c r="G805" s="76"/>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idden="1" outlineLevel="1" x14ac:dyDescent="0.2">
      <c r="A806" s="15"/>
      <c r="B806" s="84"/>
      <c r="C806" s="35"/>
      <c r="D806" s="35"/>
      <c r="E806" s="35"/>
      <c r="F806" s="35"/>
      <c r="G806" s="77"/>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idden="1" outlineLevel="1" x14ac:dyDescent="0.2">
      <c r="A807" s="15"/>
      <c r="B807" s="84"/>
      <c r="C807" s="35"/>
      <c r="D807" s="35"/>
      <c r="E807" s="35"/>
      <c r="F807" s="35"/>
      <c r="G807" s="77"/>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idden="1" outlineLevel="1" x14ac:dyDescent="0.2">
      <c r="A808" s="15"/>
      <c r="B808" s="84"/>
      <c r="C808" s="35"/>
      <c r="D808" s="35"/>
      <c r="E808" s="35"/>
      <c r="F808" s="35"/>
      <c r="G808" s="77"/>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idden="1" outlineLevel="1" x14ac:dyDescent="0.2">
      <c r="A809" s="15"/>
      <c r="B809" s="84"/>
      <c r="C809" s="35"/>
      <c r="D809" s="35"/>
      <c r="E809" s="35"/>
      <c r="F809" s="35"/>
      <c r="G809" s="76"/>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idden="1" outlineLevel="1" x14ac:dyDescent="0.2">
      <c r="A810" s="15"/>
      <c r="B810" s="84"/>
      <c r="C810" s="35"/>
      <c r="D810" s="35"/>
      <c r="E810" s="35"/>
      <c r="F810" s="35"/>
      <c r="G810" s="77"/>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idden="1" outlineLevel="1" x14ac:dyDescent="0.2">
      <c r="A811" s="15"/>
      <c r="B811" s="84"/>
      <c r="C811" s="35"/>
      <c r="D811" s="35"/>
      <c r="E811" s="35"/>
      <c r="F811" s="35"/>
      <c r="G811" s="77"/>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idden="1" outlineLevel="1" x14ac:dyDescent="0.2">
      <c r="A812" s="15"/>
      <c r="B812" s="84"/>
      <c r="C812" s="35"/>
      <c r="D812" s="35"/>
      <c r="E812" s="35"/>
      <c r="F812" s="35"/>
      <c r="G812" s="77"/>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idden="1" outlineLevel="1" x14ac:dyDescent="0.2">
      <c r="A813" s="15"/>
      <c r="B813" s="84"/>
      <c r="C813" s="35"/>
      <c r="D813" s="35"/>
      <c r="E813" s="35"/>
      <c r="F813" s="35"/>
      <c r="G813" s="76"/>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idden="1" outlineLevel="1" x14ac:dyDescent="0.2">
      <c r="A814" s="15"/>
      <c r="B814" s="84"/>
      <c r="C814" s="35"/>
      <c r="D814" s="35"/>
      <c r="E814" s="35"/>
      <c r="F814" s="35"/>
      <c r="G814" s="77"/>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42" hidden="1" outlineLevel="1" x14ac:dyDescent="0.2">
      <c r="A815" s="15"/>
      <c r="B815" s="84"/>
      <c r="C815" s="35"/>
      <c r="D815" s="35"/>
      <c r="E815" s="35"/>
      <c r="F815" s="35"/>
      <c r="G815" s="77"/>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42" hidden="1" outlineLevel="1" x14ac:dyDescent="0.2">
      <c r="A816" s="15"/>
      <c r="B816" s="84"/>
      <c r="C816" s="35"/>
      <c r="D816" s="35"/>
      <c r="E816" s="35"/>
      <c r="F816" s="35"/>
      <c r="G816" s="77"/>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42" hidden="1" outlineLevel="1" x14ac:dyDescent="0.2">
      <c r="A817" s="15"/>
      <c r="B817" s="84"/>
      <c r="C817" s="35"/>
      <c r="D817" s="35"/>
      <c r="E817" s="35"/>
      <c r="F817" s="35"/>
      <c r="G817" s="76"/>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42" hidden="1" outlineLevel="1" x14ac:dyDescent="0.2">
      <c r="A818" s="15"/>
      <c r="B818" s="84"/>
      <c r="C818" s="35"/>
      <c r="D818" s="35"/>
      <c r="E818" s="35"/>
      <c r="F818" s="35"/>
      <c r="G818" s="77"/>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idden="1" outlineLevel="1" x14ac:dyDescent="0.2">
      <c r="A819" s="15"/>
      <c r="B819" s="84"/>
      <c r="C819" s="35"/>
      <c r="D819" s="35"/>
      <c r="E819" s="35"/>
      <c r="F819" s="35"/>
      <c r="G819" s="77"/>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idden="1" outlineLevel="1" x14ac:dyDescent="0.2">
      <c r="A820" s="15"/>
      <c r="B820" s="84"/>
      <c r="C820" s="35"/>
      <c r="D820" s="35"/>
      <c r="E820" s="35"/>
      <c r="F820" s="35"/>
      <c r="G820" s="77"/>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idden="1" outlineLevel="1" x14ac:dyDescent="0.2">
      <c r="A821" s="15"/>
      <c r="B821" s="84"/>
      <c r="C821" s="35"/>
      <c r="D821" s="35"/>
      <c r="E821" s="35"/>
      <c r="F821" s="35"/>
      <c r="G821" s="76"/>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idden="1" outlineLevel="1" x14ac:dyDescent="0.2">
      <c r="A822" s="15"/>
      <c r="B822" s="84"/>
      <c r="C822" s="35"/>
      <c r="D822" s="35"/>
      <c r="E822" s="35"/>
      <c r="F822" s="35"/>
      <c r="G822" s="77"/>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idden="1" outlineLevel="1" x14ac:dyDescent="0.2">
      <c r="A823" s="15"/>
      <c r="B823" s="84"/>
      <c r="C823" s="35"/>
      <c r="D823" s="35"/>
      <c r="E823" s="35"/>
      <c r="F823" s="35"/>
      <c r="G823" s="77"/>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idden="1" outlineLevel="1" x14ac:dyDescent="0.2">
      <c r="A824" s="15"/>
      <c r="B824" s="84"/>
      <c r="C824" s="35"/>
      <c r="D824" s="35"/>
      <c r="E824" s="35"/>
      <c r="F824" s="35"/>
      <c r="G824" s="77"/>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idden="1" outlineLevel="1" x14ac:dyDescent="0.2">
      <c r="A825" s="15"/>
      <c r="B825" s="84"/>
      <c r="C825" s="35"/>
      <c r="D825" s="35"/>
      <c r="E825" s="35"/>
      <c r="F825" s="35"/>
      <c r="G825" s="76"/>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idden="1" outlineLevel="1" x14ac:dyDescent="0.2">
      <c r="A826" s="15"/>
      <c r="B826" s="84"/>
      <c r="C826" s="35"/>
      <c r="D826" s="35"/>
      <c r="E826" s="35"/>
      <c r="F826" s="35"/>
      <c r="G826" s="77"/>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idden="1" outlineLevel="1" x14ac:dyDescent="0.2">
      <c r="A827" s="15"/>
      <c r="B827" s="84"/>
      <c r="C827" s="35"/>
      <c r="D827" s="35"/>
      <c r="E827" s="35"/>
      <c r="F827" s="35"/>
      <c r="G827" s="77"/>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idden="1" outlineLevel="1" x14ac:dyDescent="0.2">
      <c r="A828" s="15"/>
      <c r="B828" s="84"/>
      <c r="C828" s="35"/>
      <c r="D828" s="35"/>
      <c r="E828" s="35"/>
      <c r="F828" s="35"/>
      <c r="G828" s="77"/>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idden="1" outlineLevel="1" x14ac:dyDescent="0.2">
      <c r="A829" s="15"/>
      <c r="B829" s="84"/>
      <c r="C829" s="35"/>
      <c r="D829" s="35"/>
      <c r="E829" s="35"/>
      <c r="F829" s="35"/>
      <c r="G829" s="76"/>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idden="1" outlineLevel="1" x14ac:dyDescent="0.2">
      <c r="A830" s="15"/>
      <c r="B830" s="84"/>
      <c r="C830" s="35"/>
      <c r="D830" s="35"/>
      <c r="E830" s="35"/>
      <c r="F830" s="35"/>
      <c r="G830" s="77"/>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idden="1" outlineLevel="1" x14ac:dyDescent="0.2">
      <c r="A831" s="15"/>
      <c r="B831" s="84"/>
      <c r="C831" s="35"/>
      <c r="D831" s="35"/>
      <c r="E831" s="35"/>
      <c r="F831" s="35"/>
      <c r="G831" s="77"/>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42" hidden="1" outlineLevel="1" x14ac:dyDescent="0.2">
      <c r="A832" s="15"/>
      <c r="B832" s="84"/>
      <c r="C832" s="35"/>
      <c r="D832" s="35"/>
      <c r="E832" s="35"/>
      <c r="F832" s="35"/>
      <c r="G832" s="77"/>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42" hidden="1" outlineLevel="1" x14ac:dyDescent="0.2">
      <c r="A833" s="15"/>
      <c r="B833" s="84"/>
      <c r="C833" s="35"/>
      <c r="D833" s="35"/>
      <c r="E833" s="35"/>
      <c r="F833" s="35"/>
      <c r="G833" s="76"/>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42" hidden="1" outlineLevel="1" x14ac:dyDescent="0.2">
      <c r="A834" s="15"/>
      <c r="B834" s="84"/>
      <c r="C834" s="35"/>
      <c r="D834" s="35"/>
      <c r="E834" s="35"/>
      <c r="F834" s="35"/>
      <c r="G834" s="77"/>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42" hidden="1" outlineLevel="1" x14ac:dyDescent="0.2">
      <c r="A835" s="15"/>
      <c r="B835" s="84"/>
      <c r="C835" s="35"/>
      <c r="D835" s="35"/>
      <c r="E835" s="35"/>
      <c r="F835" s="35"/>
      <c r="G835" s="77"/>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idden="1" outlineLevel="1" x14ac:dyDescent="0.2">
      <c r="A836" s="15"/>
      <c r="B836" s="84"/>
      <c r="C836" s="35"/>
      <c r="D836" s="35"/>
      <c r="E836" s="35"/>
      <c r="F836" s="35"/>
      <c r="G836" s="77"/>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idden="1" outlineLevel="1" x14ac:dyDescent="0.2">
      <c r="A837" s="15"/>
      <c r="B837" s="84"/>
      <c r="C837" s="35"/>
      <c r="D837" s="35"/>
      <c r="E837" s="35"/>
      <c r="F837" s="35"/>
      <c r="G837" s="76"/>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idden="1" outlineLevel="1" x14ac:dyDescent="0.2">
      <c r="A838" s="15"/>
      <c r="B838" s="84"/>
      <c r="C838" s="35"/>
      <c r="D838" s="35"/>
      <c r="E838" s="35"/>
      <c r="F838" s="35"/>
      <c r="G838" s="77"/>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idden="1" outlineLevel="1" x14ac:dyDescent="0.2">
      <c r="A839" s="15"/>
      <c r="B839" s="84"/>
      <c r="C839" s="35"/>
      <c r="D839" s="35"/>
      <c r="E839" s="35"/>
      <c r="F839" s="35"/>
      <c r="G839" s="77"/>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idden="1" outlineLevel="1" x14ac:dyDescent="0.2">
      <c r="A840" s="15"/>
      <c r="B840" s="84"/>
      <c r="C840" s="35"/>
      <c r="D840" s="35"/>
      <c r="E840" s="35"/>
      <c r="F840" s="35"/>
      <c r="G840" s="77"/>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idden="1" outlineLevel="1" x14ac:dyDescent="0.2">
      <c r="A841" s="15"/>
      <c r="B841" s="84"/>
      <c r="C841" s="35"/>
      <c r="D841" s="35"/>
      <c r="E841" s="35"/>
      <c r="F841" s="35"/>
      <c r="G841" s="76"/>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idden="1" outlineLevel="1" x14ac:dyDescent="0.2">
      <c r="A842" s="15"/>
      <c r="B842" s="84"/>
      <c r="C842" s="35"/>
      <c r="D842" s="35"/>
      <c r="E842" s="35"/>
      <c r="F842" s="35"/>
      <c r="G842" s="77"/>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idden="1" outlineLevel="1" x14ac:dyDescent="0.2">
      <c r="A843" s="15"/>
      <c r="B843" s="84"/>
      <c r="C843" s="35"/>
      <c r="D843" s="35"/>
      <c r="E843" s="35"/>
      <c r="F843" s="35"/>
      <c r="G843" s="77"/>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idden="1" outlineLevel="1" x14ac:dyDescent="0.2">
      <c r="A844" s="15"/>
      <c r="B844" s="84"/>
      <c r="C844" s="35"/>
      <c r="D844" s="35"/>
      <c r="E844" s="35"/>
      <c r="F844" s="35"/>
      <c r="G844" s="77"/>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idden="1" outlineLevel="1" x14ac:dyDescent="0.2">
      <c r="A845" s="15"/>
      <c r="B845" s="84"/>
      <c r="C845" s="35"/>
      <c r="D845" s="35"/>
      <c r="E845" s="35"/>
      <c r="F845" s="35"/>
      <c r="G845" s="76"/>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idden="1" outlineLevel="1" x14ac:dyDescent="0.2">
      <c r="A846" s="15"/>
      <c r="B846" s="84"/>
      <c r="C846" s="35"/>
      <c r="D846" s="35"/>
      <c r="E846" s="35"/>
      <c r="F846" s="35"/>
      <c r="G846" s="77"/>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idden="1" outlineLevel="1" x14ac:dyDescent="0.2">
      <c r="A847" s="15"/>
      <c r="B847" s="84"/>
      <c r="C847" s="35"/>
      <c r="D847" s="35"/>
      <c r="E847" s="35"/>
      <c r="F847" s="35"/>
      <c r="G847" s="77"/>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idden="1" outlineLevel="1" x14ac:dyDescent="0.2">
      <c r="A848" s="15"/>
      <c r="B848" s="84"/>
      <c r="C848" s="35"/>
      <c r="D848" s="35"/>
      <c r="E848" s="35"/>
      <c r="F848" s="35"/>
      <c r="G848" s="77"/>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43" hidden="1" outlineLevel="1" x14ac:dyDescent="0.2">
      <c r="A849" s="15"/>
      <c r="B849" s="84"/>
      <c r="C849" s="35"/>
      <c r="D849" s="35"/>
      <c r="E849" s="35"/>
      <c r="F849" s="35"/>
      <c r="G849" s="76"/>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43" hidden="1" outlineLevel="1" x14ac:dyDescent="0.2">
      <c r="A850" s="15"/>
      <c r="B850" s="84"/>
      <c r="C850" s="35"/>
      <c r="D850" s="35"/>
      <c r="E850" s="35"/>
      <c r="F850" s="35"/>
      <c r="G850" s="77"/>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43" hidden="1" outlineLevel="1" x14ac:dyDescent="0.2">
      <c r="A851" s="15"/>
      <c r="B851" s="84"/>
      <c r="C851" s="35"/>
      <c r="D851" s="35"/>
      <c r="E851" s="35"/>
      <c r="F851" s="35"/>
      <c r="G851" s="77"/>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43" hidden="1" outlineLevel="1" x14ac:dyDescent="0.2">
      <c r="A852" s="15"/>
      <c r="B852" s="84"/>
      <c r="C852" s="35"/>
      <c r="D852" s="35"/>
      <c r="E852" s="35"/>
      <c r="F852" s="35"/>
      <c r="G852" s="77"/>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3" hidden="1" outlineLevel="1" x14ac:dyDescent="0.2">
      <c r="A853" s="15"/>
      <c r="B853" s="84"/>
      <c r="C853" s="35"/>
      <c r="D853" s="35"/>
      <c r="E853" s="35"/>
      <c r="F853" s="35"/>
      <c r="G853" s="76"/>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3" hidden="1" outlineLevel="1" x14ac:dyDescent="0.2">
      <c r="A854" s="15"/>
      <c r="B854" s="84"/>
      <c r="C854" s="35"/>
      <c r="D854" s="35"/>
      <c r="E854" s="35"/>
      <c r="F854" s="35"/>
      <c r="G854" s="77"/>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3" hidden="1" outlineLevel="1" x14ac:dyDescent="0.2">
      <c r="A855" s="15"/>
      <c r="B855" s="84"/>
      <c r="C855" s="35"/>
      <c r="D855" s="35"/>
      <c r="E855" s="35"/>
      <c r="F855" s="35"/>
      <c r="G855" s="77"/>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3" hidden="1" outlineLevel="1" x14ac:dyDescent="0.2">
      <c r="A856" s="15"/>
      <c r="B856" s="84"/>
      <c r="C856" s="35"/>
      <c r="D856" s="35"/>
      <c r="E856" s="35"/>
      <c r="F856" s="35"/>
      <c r="G856" s="77"/>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3" hidden="1" outlineLevel="1" x14ac:dyDescent="0.2">
      <c r="A857" s="15"/>
      <c r="B857" s="84"/>
      <c r="C857" s="35"/>
      <c r="D857" s="35"/>
      <c r="E857" s="35"/>
      <c r="F857" s="35"/>
      <c r="G857" s="76"/>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3" hidden="1" outlineLevel="1" x14ac:dyDescent="0.2">
      <c r="A858" s="15"/>
      <c r="B858" s="84"/>
      <c r="C858" s="35"/>
      <c r="D858" s="35"/>
      <c r="E858" s="35"/>
      <c r="F858" s="35"/>
      <c r="G858" s="77"/>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3" hidden="1" outlineLevel="1" x14ac:dyDescent="0.2">
      <c r="A859" s="15"/>
      <c r="B859" s="84"/>
      <c r="C859" s="35"/>
      <c r="D859" s="35"/>
      <c r="E859" s="35"/>
      <c r="F859" s="35"/>
      <c r="G859" s="77"/>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3" collapsed="1" x14ac:dyDescent="0.2">
      <c r="A860" s="15"/>
      <c r="B860" s="84"/>
      <c r="C860" s="82"/>
      <c r="D860" s="82"/>
      <c r="E860" s="82"/>
      <c r="F860" s="82"/>
      <c r="G860" s="25"/>
      <c r="H860" s="79"/>
      <c r="I860" s="79"/>
      <c r="J860" s="80"/>
      <c r="K860" s="79"/>
      <c r="L860" s="79"/>
      <c r="M860" s="80"/>
      <c r="N860" s="79"/>
      <c r="O860" s="79"/>
      <c r="P860" s="80"/>
      <c r="Q860" s="79"/>
      <c r="R860" s="79"/>
      <c r="S860" s="80"/>
      <c r="T860" s="79"/>
      <c r="U860" s="79"/>
      <c r="V860" s="80"/>
      <c r="W860" s="79"/>
      <c r="X860" s="79"/>
      <c r="Y860" s="80"/>
      <c r="Z860" s="79"/>
      <c r="AA860" s="79"/>
      <c r="AB860" s="79"/>
      <c r="AC860" s="79"/>
      <c r="AD860" s="79"/>
      <c r="AE860" s="79"/>
      <c r="AF860" s="79"/>
      <c r="AG860" s="79"/>
      <c r="AH860" s="79"/>
      <c r="AI860" s="79"/>
      <c r="AJ860" s="79"/>
      <c r="AK860" s="79"/>
      <c r="AL860" s="79"/>
      <c r="AM860" s="79"/>
      <c r="AN860" s="79"/>
      <c r="AO860" s="79"/>
      <c r="AP860" s="79"/>
    </row>
    <row r="861" spans="1:43" ht="31.5" x14ac:dyDescent="0.2">
      <c r="A861" s="11"/>
      <c r="B861" s="134" t="str">
        <f>"Power and Water Corporation "&amp;LEFT($L$3,7)&amp;" network prices"</f>
        <v>Power and Water Corporation 2026–27 network prices</v>
      </c>
      <c r="C861" s="134"/>
      <c r="D861" s="105" t="s">
        <v>20</v>
      </c>
      <c r="E861" s="105" t="s">
        <v>36</v>
      </c>
      <c r="F861" s="105" t="s">
        <v>36</v>
      </c>
      <c r="G861" s="66" t="s">
        <v>30</v>
      </c>
      <c r="H861" s="78" t="s">
        <v>724</v>
      </c>
      <c r="I861" s="78" t="s">
        <v>725</v>
      </c>
      <c r="J861" s="78" t="s">
        <v>726</v>
      </c>
      <c r="K861" s="78" t="s">
        <v>68</v>
      </c>
      <c r="L861" s="78" t="s">
        <v>139</v>
      </c>
      <c r="M861" s="78" t="s">
        <v>727</v>
      </c>
      <c r="N861" s="78" t="s">
        <v>728</v>
      </c>
      <c r="O861" s="78">
        <v>0</v>
      </c>
      <c r="P861" s="78">
        <v>0</v>
      </c>
      <c r="Q861" s="78">
        <v>0</v>
      </c>
      <c r="R861" s="78">
        <v>0</v>
      </c>
      <c r="S861" s="78">
        <v>0</v>
      </c>
      <c r="T861" s="78">
        <v>0</v>
      </c>
      <c r="U861" s="78">
        <v>0</v>
      </c>
      <c r="V861" s="78">
        <v>0</v>
      </c>
      <c r="W861" s="78">
        <v>0</v>
      </c>
      <c r="X861" s="78">
        <v>0</v>
      </c>
      <c r="Y861" s="78">
        <v>0</v>
      </c>
      <c r="Z861" s="78">
        <v>0</v>
      </c>
      <c r="AA861" s="78">
        <v>0</v>
      </c>
      <c r="AB861" s="78"/>
      <c r="AC861" s="78"/>
      <c r="AD861" s="78"/>
      <c r="AE861" s="78"/>
      <c r="AF861" s="78"/>
      <c r="AG861" s="78"/>
      <c r="AH861" s="78"/>
      <c r="AI861" s="78"/>
      <c r="AJ861" s="78"/>
      <c r="AK861" s="78"/>
      <c r="AL861" s="78"/>
      <c r="AM861" s="78"/>
      <c r="AN861" s="78"/>
      <c r="AO861" s="78"/>
      <c r="AP861" s="78"/>
      <c r="AQ861" s="78"/>
    </row>
    <row r="862" spans="1:43" x14ac:dyDescent="0.2">
      <c r="A862" s="15"/>
      <c r="B862" s="15"/>
      <c r="C862" s="81"/>
      <c r="D862" s="81"/>
      <c r="E862" s="81"/>
      <c r="F862" s="81"/>
      <c r="G862" s="17"/>
      <c r="H862" s="20" t="s">
        <v>242</v>
      </c>
      <c r="I862" s="20" t="s">
        <v>243</v>
      </c>
      <c r="J862" s="20" t="s">
        <v>243</v>
      </c>
      <c r="K862" s="20" t="s">
        <v>243</v>
      </c>
      <c r="L862" s="20" t="s">
        <v>243</v>
      </c>
      <c r="M862" s="20" t="s">
        <v>244</v>
      </c>
      <c r="N862" s="20" t="s">
        <v>244</v>
      </c>
      <c r="O862" s="20" t="s">
        <v>36</v>
      </c>
      <c r="P862" s="20" t="s">
        <v>36</v>
      </c>
      <c r="Q862" s="20" t="s">
        <v>36</v>
      </c>
      <c r="R862" s="20" t="s">
        <v>36</v>
      </c>
      <c r="S862" s="20" t="s">
        <v>36</v>
      </c>
      <c r="T862" s="20" t="s">
        <v>36</v>
      </c>
      <c r="U862" s="20" t="s">
        <v>36</v>
      </c>
      <c r="V862" s="20" t="s">
        <v>36</v>
      </c>
      <c r="W862" s="20" t="s">
        <v>36</v>
      </c>
      <c r="X862" s="20" t="s">
        <v>36</v>
      </c>
      <c r="Y862" s="20" t="s">
        <v>36</v>
      </c>
      <c r="Z862" s="20" t="s">
        <v>36</v>
      </c>
      <c r="AA862" s="20" t="s">
        <v>36</v>
      </c>
      <c r="AB862" s="20"/>
      <c r="AC862" s="20"/>
      <c r="AD862" s="20"/>
      <c r="AE862" s="20"/>
      <c r="AF862" s="20"/>
      <c r="AG862" s="20"/>
      <c r="AH862" s="20"/>
      <c r="AI862" s="20"/>
      <c r="AJ862" s="20"/>
      <c r="AK862" s="20"/>
      <c r="AL862" s="20"/>
      <c r="AM862" s="20"/>
      <c r="AN862" s="20"/>
      <c r="AO862" s="20"/>
      <c r="AP862" s="20"/>
    </row>
    <row r="863" spans="1:43" x14ac:dyDescent="0.2">
      <c r="A863" s="15"/>
      <c r="B863" s="15"/>
      <c r="C863" s="21"/>
      <c r="D863" s="21"/>
      <c r="E863" s="21"/>
      <c r="F863" s="21"/>
      <c r="G863" s="17"/>
      <c r="H863" s="36"/>
      <c r="I863" s="36"/>
      <c r="J863" s="36"/>
      <c r="K863" s="36"/>
      <c r="L863" s="36"/>
      <c r="M863" s="36"/>
      <c r="N863" s="36"/>
      <c r="O863" s="36"/>
      <c r="P863" s="36"/>
      <c r="Q863" s="36"/>
      <c r="R863" s="36"/>
      <c r="S863" s="36"/>
      <c r="T863" s="36"/>
      <c r="U863" s="36"/>
      <c r="V863" s="36"/>
      <c r="W863" s="36"/>
      <c r="X863" s="36"/>
      <c r="Y863" s="36"/>
      <c r="Z863" s="36"/>
      <c r="AA863" s="17"/>
      <c r="AB863" s="17"/>
      <c r="AC863" s="17"/>
      <c r="AD863" s="17"/>
      <c r="AE863" s="17"/>
      <c r="AF863" s="17"/>
      <c r="AG863" s="17"/>
      <c r="AH863" s="17"/>
      <c r="AI863" s="17"/>
      <c r="AJ863" s="17"/>
      <c r="AK863" s="17"/>
      <c r="AL863" s="17"/>
      <c r="AM863" s="17"/>
      <c r="AN863" s="17"/>
      <c r="AO863" s="17"/>
      <c r="AP863" s="17"/>
    </row>
    <row r="864" spans="1:43" x14ac:dyDescent="0.2">
      <c r="A864" s="15"/>
      <c r="B864" s="84"/>
      <c r="C864" s="35" t="s">
        <v>729</v>
      </c>
      <c r="D864" s="35" t="s">
        <v>730</v>
      </c>
      <c r="E864" s="35">
        <v>0</v>
      </c>
      <c r="F864" s="35">
        <v>0</v>
      </c>
      <c r="G864" s="76">
        <v>0</v>
      </c>
      <c r="H864" s="22">
        <v>2.4598660423048297</v>
      </c>
      <c r="I864" s="22">
        <v>6.592440993376944E-2</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c r="AC864" s="22"/>
      <c r="AD864" s="22"/>
      <c r="AE864" s="22"/>
      <c r="AF864" s="22"/>
      <c r="AG864" s="22"/>
      <c r="AH864" s="22"/>
      <c r="AI864" s="22"/>
      <c r="AJ864" s="22"/>
      <c r="AK864" s="22"/>
      <c r="AL864" s="22"/>
      <c r="AM864" s="22"/>
      <c r="AN864" s="22"/>
      <c r="AO864" s="22"/>
      <c r="AP864" s="22"/>
    </row>
    <row r="865" spans="1:42" s="26" customFormat="1" x14ac:dyDescent="0.2">
      <c r="A865" s="23"/>
      <c r="B865" s="84"/>
      <c r="C865" s="35" t="s">
        <v>731</v>
      </c>
      <c r="D865" s="35" t="s">
        <v>732</v>
      </c>
      <c r="E865" s="35">
        <v>0</v>
      </c>
      <c r="F865" s="35">
        <v>0</v>
      </c>
      <c r="G865" s="77">
        <v>1</v>
      </c>
      <c r="H865" s="22">
        <v>2.4595618676837123</v>
      </c>
      <c r="I865" s="22">
        <v>7.5754505524658344E-2</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row>
    <row r="866" spans="1:42" x14ac:dyDescent="0.2">
      <c r="A866" s="15"/>
      <c r="B866" s="84"/>
      <c r="C866" s="35" t="s">
        <v>733</v>
      </c>
      <c r="D866" s="35" t="s">
        <v>734</v>
      </c>
      <c r="E866" s="35">
        <v>0</v>
      </c>
      <c r="F866" s="35">
        <v>0</v>
      </c>
      <c r="G866" s="77">
        <v>2</v>
      </c>
      <c r="H866" s="22">
        <v>2.4595818726507486</v>
      </c>
      <c r="I866" s="22">
        <v>0</v>
      </c>
      <c r="J866" s="22">
        <v>0</v>
      </c>
      <c r="K866" s="22">
        <v>5.9226731493430017E-2</v>
      </c>
      <c r="L866" s="22">
        <v>0.19676654981205988</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c r="AN866" s="22">
        <v>0</v>
      </c>
      <c r="AO866" s="22">
        <v>0</v>
      </c>
      <c r="AP866" s="22">
        <v>0</v>
      </c>
    </row>
    <row r="867" spans="1:42" x14ac:dyDescent="0.2">
      <c r="A867" s="15"/>
      <c r="B867" s="84"/>
      <c r="C867" s="35" t="s">
        <v>735</v>
      </c>
      <c r="D867" s="35" t="s">
        <v>736</v>
      </c>
      <c r="E867" s="35">
        <v>0</v>
      </c>
      <c r="F867" s="35">
        <v>0</v>
      </c>
      <c r="G867" s="77">
        <v>3</v>
      </c>
      <c r="H867" s="22">
        <v>2.951562374134082</v>
      </c>
      <c r="I867" s="22">
        <v>0</v>
      </c>
      <c r="J867" s="22">
        <v>0</v>
      </c>
      <c r="K867" s="22">
        <v>6.4491637874829685E-2</v>
      </c>
      <c r="L867" s="22">
        <v>0.26072134304851058</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c r="AN867" s="22">
        <v>0</v>
      </c>
      <c r="AO867" s="22">
        <v>0</v>
      </c>
      <c r="AP867" s="22">
        <v>0</v>
      </c>
    </row>
    <row r="868" spans="1:42" x14ac:dyDescent="0.2">
      <c r="A868" s="15"/>
      <c r="B868" s="84"/>
      <c r="C868" s="35" t="s">
        <v>737</v>
      </c>
      <c r="D868" s="35" t="s">
        <v>738</v>
      </c>
      <c r="E868" s="35">
        <v>0</v>
      </c>
      <c r="F868" s="35">
        <v>0</v>
      </c>
      <c r="G868" s="76">
        <v>4</v>
      </c>
      <c r="H868" s="22">
        <v>9.3465562866734633</v>
      </c>
      <c r="I868" s="22">
        <v>0</v>
      </c>
      <c r="J868" s="22">
        <v>0</v>
      </c>
      <c r="K868" s="22">
        <v>0.10415408786656838</v>
      </c>
      <c r="L868" s="22">
        <v>0.32712947003357123</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c r="AN868" s="22">
        <v>0</v>
      </c>
      <c r="AO868" s="22">
        <v>0</v>
      </c>
      <c r="AP868" s="22">
        <v>0</v>
      </c>
    </row>
    <row r="869" spans="1:42" x14ac:dyDescent="0.2">
      <c r="A869" s="15"/>
      <c r="B869" s="84"/>
      <c r="C869" s="35" t="s">
        <v>280</v>
      </c>
      <c r="D869" s="35" t="s">
        <v>739</v>
      </c>
      <c r="E869" s="35">
        <v>0</v>
      </c>
      <c r="F869" s="35">
        <v>0</v>
      </c>
      <c r="G869" s="77">
        <v>5</v>
      </c>
      <c r="H869" s="22">
        <v>0</v>
      </c>
      <c r="I869" s="22">
        <v>0.15728876843229195</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c r="AN869" s="22">
        <v>0</v>
      </c>
      <c r="AO869" s="22">
        <v>0</v>
      </c>
      <c r="AP869" s="22">
        <v>0</v>
      </c>
    </row>
    <row r="870" spans="1:42" x14ac:dyDescent="0.2">
      <c r="A870" s="15"/>
      <c r="B870" s="84"/>
      <c r="C870" s="35">
        <v>0</v>
      </c>
      <c r="D870" s="35">
        <v>0</v>
      </c>
      <c r="E870" s="35">
        <v>0</v>
      </c>
      <c r="F870" s="35">
        <v>0</v>
      </c>
      <c r="G870" s="77">
        <v>6</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v>0</v>
      </c>
      <c r="Y870" s="22">
        <v>0</v>
      </c>
      <c r="Z870" s="22">
        <v>0</v>
      </c>
      <c r="AA870" s="22">
        <v>0</v>
      </c>
      <c r="AB870" s="22">
        <v>0</v>
      </c>
      <c r="AC870" s="22">
        <v>0</v>
      </c>
      <c r="AD870" s="22">
        <v>0</v>
      </c>
      <c r="AE870" s="22">
        <v>0</v>
      </c>
      <c r="AF870" s="22">
        <v>0</v>
      </c>
      <c r="AG870" s="22">
        <v>0</v>
      </c>
      <c r="AH870" s="22">
        <v>0</v>
      </c>
      <c r="AI870" s="22">
        <v>0</v>
      </c>
      <c r="AJ870" s="22">
        <v>0</v>
      </c>
      <c r="AK870" s="22">
        <v>0</v>
      </c>
      <c r="AL870" s="22">
        <v>0</v>
      </c>
      <c r="AM870" s="22">
        <v>0</v>
      </c>
      <c r="AN870" s="22">
        <v>0</v>
      </c>
      <c r="AO870" s="22">
        <v>0</v>
      </c>
      <c r="AP870" s="22">
        <v>0</v>
      </c>
    </row>
    <row r="871" spans="1:42" x14ac:dyDescent="0.2">
      <c r="A871" s="15"/>
      <c r="B871" s="84"/>
      <c r="C871" s="35" t="s">
        <v>740</v>
      </c>
      <c r="D871" s="35" t="s">
        <v>741</v>
      </c>
      <c r="E871" s="35">
        <v>0</v>
      </c>
      <c r="F871" s="35">
        <v>0</v>
      </c>
      <c r="G871" s="77">
        <v>7</v>
      </c>
      <c r="H871" s="22">
        <v>108.06770527448579</v>
      </c>
      <c r="I871" s="22">
        <v>2.9473010529405215E-2</v>
      </c>
      <c r="J871" s="22">
        <v>0</v>
      </c>
      <c r="K871" s="22">
        <v>0</v>
      </c>
      <c r="L871" s="22">
        <v>0</v>
      </c>
      <c r="M871" s="22">
        <v>16.701372633329623</v>
      </c>
      <c r="N871" s="22">
        <v>3.9297347372540288</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c r="AN871" s="22">
        <v>0</v>
      </c>
      <c r="AO871" s="22">
        <v>0</v>
      </c>
      <c r="AP871" s="22">
        <v>0</v>
      </c>
    </row>
    <row r="872" spans="1:42" x14ac:dyDescent="0.2">
      <c r="A872" s="15"/>
      <c r="B872" s="84"/>
      <c r="C872" s="35">
        <v>0</v>
      </c>
      <c r="D872" s="35">
        <v>0</v>
      </c>
      <c r="E872" s="35">
        <v>0</v>
      </c>
      <c r="F872" s="35">
        <v>0</v>
      </c>
      <c r="G872" s="76">
        <v>8</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v>0</v>
      </c>
      <c r="Y872" s="22">
        <v>0</v>
      </c>
      <c r="Z872" s="22">
        <v>0</v>
      </c>
      <c r="AA872" s="22">
        <v>0</v>
      </c>
      <c r="AB872" s="22">
        <v>0</v>
      </c>
      <c r="AC872" s="22">
        <v>0</v>
      </c>
      <c r="AD872" s="22">
        <v>0</v>
      </c>
      <c r="AE872" s="22">
        <v>0</v>
      </c>
      <c r="AF872" s="22">
        <v>0</v>
      </c>
      <c r="AG872" s="22">
        <v>0</v>
      </c>
      <c r="AH872" s="22">
        <v>0</v>
      </c>
      <c r="AI872" s="22">
        <v>0</v>
      </c>
      <c r="AJ872" s="22">
        <v>0</v>
      </c>
      <c r="AK872" s="22">
        <v>0</v>
      </c>
      <c r="AL872" s="22">
        <v>0</v>
      </c>
      <c r="AM872" s="22">
        <v>0</v>
      </c>
      <c r="AN872" s="22">
        <v>0</v>
      </c>
      <c r="AO872" s="22">
        <v>0</v>
      </c>
      <c r="AP872" s="22">
        <v>0</v>
      </c>
    </row>
    <row r="873" spans="1:42" x14ac:dyDescent="0.2">
      <c r="A873" s="15"/>
      <c r="B873" s="84"/>
      <c r="C873" s="35" t="s">
        <v>742</v>
      </c>
      <c r="D873" s="35" t="s">
        <v>743</v>
      </c>
      <c r="E873" s="35">
        <v>0</v>
      </c>
      <c r="F873" s="35">
        <v>0</v>
      </c>
      <c r="G873" s="77">
        <v>9</v>
      </c>
      <c r="H873" s="22">
        <v>117.89204211762085</v>
      </c>
      <c r="I873" s="22">
        <v>3.4385178950972754E-2</v>
      </c>
      <c r="J873" s="22">
        <v>0</v>
      </c>
      <c r="K873" s="22">
        <v>0</v>
      </c>
      <c r="L873" s="22">
        <v>0</v>
      </c>
      <c r="M873" s="22">
        <v>8.8419031588215642</v>
      </c>
      <c r="N873" s="22">
        <v>2.6154054813688892</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c r="AN873" s="22">
        <v>0</v>
      </c>
      <c r="AO873" s="22">
        <v>0</v>
      </c>
      <c r="AP873" s="22">
        <v>0</v>
      </c>
    </row>
    <row r="874" spans="1:42" x14ac:dyDescent="0.2">
      <c r="A874" s="15"/>
      <c r="B874" s="84"/>
      <c r="C874" s="35">
        <v>0</v>
      </c>
      <c r="D874" s="35">
        <v>0</v>
      </c>
      <c r="E874" s="35">
        <v>0</v>
      </c>
      <c r="F874" s="35">
        <v>0</v>
      </c>
      <c r="G874" s="77">
        <v>10</v>
      </c>
      <c r="H874" s="22">
        <v>0</v>
      </c>
      <c r="I874" s="22">
        <v>0</v>
      </c>
      <c r="J874" s="22">
        <v>0</v>
      </c>
      <c r="K874" s="22">
        <v>0</v>
      </c>
      <c r="L874" s="22">
        <v>0</v>
      </c>
      <c r="M874" s="22">
        <v>0</v>
      </c>
      <c r="N874" s="22">
        <v>0</v>
      </c>
      <c r="O874" s="22">
        <v>0</v>
      </c>
      <c r="P874" s="22">
        <v>0</v>
      </c>
      <c r="Q874" s="22">
        <v>0</v>
      </c>
      <c r="R874" s="22">
        <v>0</v>
      </c>
      <c r="S874" s="22">
        <v>0</v>
      </c>
      <c r="T874" s="22">
        <v>0</v>
      </c>
      <c r="U874" s="22">
        <v>0</v>
      </c>
      <c r="V874" s="22">
        <v>0</v>
      </c>
      <c r="W874" s="22">
        <v>0</v>
      </c>
      <c r="X874" s="22">
        <v>0</v>
      </c>
      <c r="Y874" s="22">
        <v>0</v>
      </c>
      <c r="Z874" s="22">
        <v>0</v>
      </c>
      <c r="AA874" s="22">
        <v>0</v>
      </c>
      <c r="AB874" s="22">
        <v>0</v>
      </c>
      <c r="AC874" s="22">
        <v>0</v>
      </c>
      <c r="AD874" s="22">
        <v>0</v>
      </c>
      <c r="AE874" s="22">
        <v>0</v>
      </c>
      <c r="AF874" s="22">
        <v>0</v>
      </c>
      <c r="AG874" s="22">
        <v>0</v>
      </c>
      <c r="AH874" s="22">
        <v>0</v>
      </c>
      <c r="AI874" s="22">
        <v>0</v>
      </c>
      <c r="AJ874" s="22">
        <v>0</v>
      </c>
      <c r="AK874" s="22">
        <v>0</v>
      </c>
      <c r="AL874" s="22">
        <v>0</v>
      </c>
      <c r="AM874" s="22">
        <v>0</v>
      </c>
      <c r="AN874" s="22">
        <v>0</v>
      </c>
      <c r="AO874" s="22">
        <v>0</v>
      </c>
      <c r="AP874" s="22">
        <v>0</v>
      </c>
    </row>
    <row r="875" spans="1:42" hidden="1" outlineLevel="1" x14ac:dyDescent="0.2">
      <c r="A875" s="15"/>
      <c r="B875" s="84"/>
      <c r="C875" s="35">
        <v>0</v>
      </c>
      <c r="D875" s="35">
        <v>0</v>
      </c>
      <c r="E875" s="35">
        <v>0</v>
      </c>
      <c r="F875" s="35">
        <v>0</v>
      </c>
      <c r="G875" s="77">
        <v>11</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0</v>
      </c>
      <c r="X875" s="22">
        <v>0</v>
      </c>
      <c r="Y875" s="22">
        <v>0</v>
      </c>
      <c r="Z875" s="22">
        <v>0</v>
      </c>
      <c r="AA875" s="22">
        <v>0</v>
      </c>
      <c r="AB875" s="22">
        <v>0</v>
      </c>
      <c r="AC875" s="22">
        <v>0</v>
      </c>
      <c r="AD875" s="22">
        <v>0</v>
      </c>
      <c r="AE875" s="22">
        <v>0</v>
      </c>
      <c r="AF875" s="22">
        <v>0</v>
      </c>
      <c r="AG875" s="22">
        <v>0</v>
      </c>
      <c r="AH875" s="22">
        <v>0</v>
      </c>
      <c r="AI875" s="22">
        <v>0</v>
      </c>
      <c r="AJ875" s="22">
        <v>0</v>
      </c>
      <c r="AK875" s="22">
        <v>0</v>
      </c>
      <c r="AL875" s="22">
        <v>0</v>
      </c>
      <c r="AM875" s="22">
        <v>0</v>
      </c>
      <c r="AN875" s="22">
        <v>0</v>
      </c>
      <c r="AO875" s="22">
        <v>0</v>
      </c>
      <c r="AP875" s="22">
        <v>0</v>
      </c>
    </row>
    <row r="876" spans="1:42" hidden="1" outlineLevel="1" x14ac:dyDescent="0.2">
      <c r="A876" s="15"/>
      <c r="B876" s="84"/>
      <c r="C876" s="35">
        <v>0</v>
      </c>
      <c r="D876" s="35">
        <v>0</v>
      </c>
      <c r="E876" s="35">
        <v>0</v>
      </c>
      <c r="F876" s="35">
        <v>0</v>
      </c>
      <c r="G876" s="76">
        <v>12</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0</v>
      </c>
      <c r="X876" s="22">
        <v>0</v>
      </c>
      <c r="Y876" s="22">
        <v>0</v>
      </c>
      <c r="Z876" s="22">
        <v>0</v>
      </c>
      <c r="AA876" s="22">
        <v>0</v>
      </c>
      <c r="AB876" s="22">
        <v>0</v>
      </c>
      <c r="AC876" s="22">
        <v>0</v>
      </c>
      <c r="AD876" s="22">
        <v>0</v>
      </c>
      <c r="AE876" s="22">
        <v>0</v>
      </c>
      <c r="AF876" s="22">
        <v>0</v>
      </c>
      <c r="AG876" s="22">
        <v>0</v>
      </c>
      <c r="AH876" s="22">
        <v>0</v>
      </c>
      <c r="AI876" s="22">
        <v>0</v>
      </c>
      <c r="AJ876" s="22">
        <v>0</v>
      </c>
      <c r="AK876" s="22">
        <v>0</v>
      </c>
      <c r="AL876" s="22">
        <v>0</v>
      </c>
      <c r="AM876" s="22">
        <v>0</v>
      </c>
      <c r="AN876" s="22">
        <v>0</v>
      </c>
      <c r="AO876" s="22">
        <v>0</v>
      </c>
      <c r="AP876" s="22">
        <v>0</v>
      </c>
    </row>
    <row r="877" spans="1:42" hidden="1" outlineLevel="1" x14ac:dyDescent="0.2">
      <c r="A877" s="15"/>
      <c r="B877" s="84"/>
      <c r="C877" s="35">
        <v>0</v>
      </c>
      <c r="D877" s="35">
        <v>0</v>
      </c>
      <c r="E877" s="35">
        <v>0</v>
      </c>
      <c r="F877" s="35">
        <v>0</v>
      </c>
      <c r="G877" s="77">
        <v>13</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0</v>
      </c>
      <c r="Y877" s="22">
        <v>0</v>
      </c>
      <c r="Z877" s="22">
        <v>0</v>
      </c>
      <c r="AA877" s="22">
        <v>0</v>
      </c>
      <c r="AB877" s="22">
        <v>0</v>
      </c>
      <c r="AC877" s="22">
        <v>0</v>
      </c>
      <c r="AD877" s="22">
        <v>0</v>
      </c>
      <c r="AE877" s="22">
        <v>0</v>
      </c>
      <c r="AF877" s="22">
        <v>0</v>
      </c>
      <c r="AG877" s="22">
        <v>0</v>
      </c>
      <c r="AH877" s="22">
        <v>0</v>
      </c>
      <c r="AI877" s="22">
        <v>0</v>
      </c>
      <c r="AJ877" s="22">
        <v>0</v>
      </c>
      <c r="AK877" s="22">
        <v>0</v>
      </c>
      <c r="AL877" s="22">
        <v>0</v>
      </c>
      <c r="AM877" s="22">
        <v>0</v>
      </c>
      <c r="AN877" s="22">
        <v>0</v>
      </c>
      <c r="AO877" s="22">
        <v>0</v>
      </c>
      <c r="AP877" s="22">
        <v>0</v>
      </c>
    </row>
    <row r="878" spans="1:42" hidden="1" outlineLevel="1" x14ac:dyDescent="0.2">
      <c r="A878" s="15"/>
      <c r="B878" s="84"/>
      <c r="C878" s="35">
        <v>0</v>
      </c>
      <c r="D878" s="35">
        <v>0</v>
      </c>
      <c r="E878" s="35">
        <v>0</v>
      </c>
      <c r="F878" s="35">
        <v>0</v>
      </c>
      <c r="G878" s="77">
        <v>14</v>
      </c>
      <c r="H878" s="22">
        <v>0</v>
      </c>
      <c r="I878" s="22">
        <v>0</v>
      </c>
      <c r="J878" s="22">
        <v>0</v>
      </c>
      <c r="K878" s="22">
        <v>0</v>
      </c>
      <c r="L878" s="22">
        <v>0</v>
      </c>
      <c r="M878" s="22">
        <v>0</v>
      </c>
      <c r="N878" s="22">
        <v>0</v>
      </c>
      <c r="O878" s="22">
        <v>0</v>
      </c>
      <c r="P878" s="22">
        <v>0</v>
      </c>
      <c r="Q878" s="22">
        <v>0</v>
      </c>
      <c r="R878" s="22">
        <v>0</v>
      </c>
      <c r="S878" s="22">
        <v>0</v>
      </c>
      <c r="T878" s="22">
        <v>0</v>
      </c>
      <c r="U878" s="22">
        <v>0</v>
      </c>
      <c r="V878" s="22">
        <v>0</v>
      </c>
      <c r="W878" s="22">
        <v>0</v>
      </c>
      <c r="X878" s="22">
        <v>0</v>
      </c>
      <c r="Y878" s="22">
        <v>0</v>
      </c>
      <c r="Z878" s="22">
        <v>0</v>
      </c>
      <c r="AA878" s="22">
        <v>0</v>
      </c>
      <c r="AB878" s="22">
        <v>0</v>
      </c>
      <c r="AC878" s="22">
        <v>0</v>
      </c>
      <c r="AD878" s="22">
        <v>0</v>
      </c>
      <c r="AE878" s="22">
        <v>0</v>
      </c>
      <c r="AF878" s="22">
        <v>0</v>
      </c>
      <c r="AG878" s="22">
        <v>0</v>
      </c>
      <c r="AH878" s="22">
        <v>0</v>
      </c>
      <c r="AI878" s="22">
        <v>0</v>
      </c>
      <c r="AJ878" s="22">
        <v>0</v>
      </c>
      <c r="AK878" s="22">
        <v>0</v>
      </c>
      <c r="AL878" s="22">
        <v>0</v>
      </c>
      <c r="AM878" s="22">
        <v>0</v>
      </c>
      <c r="AN878" s="22">
        <v>0</v>
      </c>
      <c r="AO878" s="22">
        <v>0</v>
      </c>
      <c r="AP878" s="22">
        <v>0</v>
      </c>
    </row>
    <row r="879" spans="1:42" hidden="1" outlineLevel="1" x14ac:dyDescent="0.2">
      <c r="A879" s="15"/>
      <c r="B879" s="84"/>
      <c r="C879" s="35">
        <v>0</v>
      </c>
      <c r="D879" s="35">
        <v>0</v>
      </c>
      <c r="E879" s="35">
        <v>0</v>
      </c>
      <c r="F879" s="35">
        <v>0</v>
      </c>
      <c r="G879" s="77">
        <v>15</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0</v>
      </c>
      <c r="X879" s="22">
        <v>0</v>
      </c>
      <c r="Y879" s="22">
        <v>0</v>
      </c>
      <c r="Z879" s="22">
        <v>0</v>
      </c>
      <c r="AA879" s="22">
        <v>0</v>
      </c>
      <c r="AB879" s="22">
        <v>0</v>
      </c>
      <c r="AC879" s="22">
        <v>0</v>
      </c>
      <c r="AD879" s="22">
        <v>0</v>
      </c>
      <c r="AE879" s="22">
        <v>0</v>
      </c>
      <c r="AF879" s="22">
        <v>0</v>
      </c>
      <c r="AG879" s="22">
        <v>0</v>
      </c>
      <c r="AH879" s="22">
        <v>0</v>
      </c>
      <c r="AI879" s="22">
        <v>0</v>
      </c>
      <c r="AJ879" s="22">
        <v>0</v>
      </c>
      <c r="AK879" s="22">
        <v>0</v>
      </c>
      <c r="AL879" s="22">
        <v>0</v>
      </c>
      <c r="AM879" s="22">
        <v>0</v>
      </c>
      <c r="AN879" s="22">
        <v>0</v>
      </c>
      <c r="AO879" s="22">
        <v>0</v>
      </c>
      <c r="AP879" s="22">
        <v>0</v>
      </c>
    </row>
    <row r="880" spans="1:42" hidden="1" outlineLevel="1" x14ac:dyDescent="0.2">
      <c r="A880" s="15"/>
      <c r="B880" s="84"/>
      <c r="C880" s="35">
        <v>0</v>
      </c>
      <c r="D880" s="35">
        <v>0</v>
      </c>
      <c r="E880" s="35">
        <v>0</v>
      </c>
      <c r="F880" s="35">
        <v>0</v>
      </c>
      <c r="G880" s="76">
        <v>16</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0</v>
      </c>
      <c r="X880" s="22">
        <v>0</v>
      </c>
      <c r="Y880" s="22">
        <v>0</v>
      </c>
      <c r="Z880" s="22">
        <v>0</v>
      </c>
      <c r="AA880" s="22">
        <v>0</v>
      </c>
      <c r="AB880" s="22">
        <v>0</v>
      </c>
      <c r="AC880" s="22">
        <v>0</v>
      </c>
      <c r="AD880" s="22">
        <v>0</v>
      </c>
      <c r="AE880" s="22">
        <v>0</v>
      </c>
      <c r="AF880" s="22">
        <v>0</v>
      </c>
      <c r="AG880" s="22">
        <v>0</v>
      </c>
      <c r="AH880" s="22">
        <v>0</v>
      </c>
      <c r="AI880" s="22">
        <v>0</v>
      </c>
      <c r="AJ880" s="22">
        <v>0</v>
      </c>
      <c r="AK880" s="22">
        <v>0</v>
      </c>
      <c r="AL880" s="22">
        <v>0</v>
      </c>
      <c r="AM880" s="22">
        <v>0</v>
      </c>
      <c r="AN880" s="22">
        <v>0</v>
      </c>
      <c r="AO880" s="22">
        <v>0</v>
      </c>
      <c r="AP880" s="22">
        <v>0</v>
      </c>
    </row>
    <row r="881" spans="1:42" hidden="1" outlineLevel="1" x14ac:dyDescent="0.2">
      <c r="A881" s="15"/>
      <c r="B881" s="84"/>
      <c r="C881" s="35">
        <v>0</v>
      </c>
      <c r="D881" s="35">
        <v>0</v>
      </c>
      <c r="E881" s="35">
        <v>0</v>
      </c>
      <c r="F881" s="35">
        <v>0</v>
      </c>
      <c r="G881" s="77">
        <v>17</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0</v>
      </c>
      <c r="X881" s="22">
        <v>0</v>
      </c>
      <c r="Y881" s="22">
        <v>0</v>
      </c>
      <c r="Z881" s="22">
        <v>0</v>
      </c>
      <c r="AA881" s="22">
        <v>0</v>
      </c>
      <c r="AB881" s="22">
        <v>0</v>
      </c>
      <c r="AC881" s="22">
        <v>0</v>
      </c>
      <c r="AD881" s="22">
        <v>0</v>
      </c>
      <c r="AE881" s="22">
        <v>0</v>
      </c>
      <c r="AF881" s="22">
        <v>0</v>
      </c>
      <c r="AG881" s="22">
        <v>0</v>
      </c>
      <c r="AH881" s="22">
        <v>0</v>
      </c>
      <c r="AI881" s="22">
        <v>0</v>
      </c>
      <c r="AJ881" s="22">
        <v>0</v>
      </c>
      <c r="AK881" s="22">
        <v>0</v>
      </c>
      <c r="AL881" s="22">
        <v>0</v>
      </c>
      <c r="AM881" s="22">
        <v>0</v>
      </c>
      <c r="AN881" s="22">
        <v>0</v>
      </c>
      <c r="AO881" s="22">
        <v>0</v>
      </c>
      <c r="AP881" s="22">
        <v>0</v>
      </c>
    </row>
    <row r="882" spans="1:42" hidden="1" outlineLevel="1" x14ac:dyDescent="0.2">
      <c r="A882" s="15"/>
      <c r="B882" s="84"/>
      <c r="C882" s="35">
        <v>0</v>
      </c>
      <c r="D882" s="35">
        <v>0</v>
      </c>
      <c r="E882" s="35">
        <v>0</v>
      </c>
      <c r="F882" s="35">
        <v>0</v>
      </c>
      <c r="G882" s="77">
        <v>18</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0</v>
      </c>
      <c r="X882" s="22">
        <v>0</v>
      </c>
      <c r="Y882" s="22">
        <v>0</v>
      </c>
      <c r="Z882" s="22">
        <v>0</v>
      </c>
      <c r="AA882" s="22">
        <v>0</v>
      </c>
      <c r="AB882" s="22" t="s">
        <v>36</v>
      </c>
      <c r="AC882" s="22" t="s">
        <v>36</v>
      </c>
      <c r="AD882" s="22" t="s">
        <v>36</v>
      </c>
      <c r="AE882" s="22" t="s">
        <v>36</v>
      </c>
      <c r="AF882" s="22" t="s">
        <v>36</v>
      </c>
      <c r="AG882" s="22" t="s">
        <v>36</v>
      </c>
      <c r="AH882" s="22" t="s">
        <v>36</v>
      </c>
      <c r="AI882" s="22" t="s">
        <v>36</v>
      </c>
      <c r="AJ882" s="22" t="s">
        <v>36</v>
      </c>
      <c r="AK882" s="22" t="s">
        <v>36</v>
      </c>
      <c r="AL882" s="22" t="s">
        <v>36</v>
      </c>
      <c r="AM882" s="22" t="s">
        <v>36</v>
      </c>
      <c r="AN882" s="22" t="s">
        <v>36</v>
      </c>
      <c r="AO882" s="22" t="s">
        <v>36</v>
      </c>
      <c r="AP882" s="22" t="s">
        <v>36</v>
      </c>
    </row>
    <row r="883" spans="1:42" hidden="1" outlineLevel="1" x14ac:dyDescent="0.2">
      <c r="A883" s="15"/>
      <c r="B883" s="84"/>
      <c r="C883" s="35">
        <v>0</v>
      </c>
      <c r="D883" s="35">
        <v>0</v>
      </c>
      <c r="E883" s="35">
        <v>0</v>
      </c>
      <c r="F883" s="35">
        <v>0</v>
      </c>
      <c r="G883" s="77">
        <v>19</v>
      </c>
      <c r="H883" s="22">
        <v>0</v>
      </c>
      <c r="I883" s="22">
        <v>0</v>
      </c>
      <c r="J883" s="22">
        <v>0</v>
      </c>
      <c r="K883" s="22">
        <v>0</v>
      </c>
      <c r="L883" s="22">
        <v>0</v>
      </c>
      <c r="M883" s="22">
        <v>0</v>
      </c>
      <c r="N883" s="22">
        <v>0</v>
      </c>
      <c r="O883" s="22">
        <v>0</v>
      </c>
      <c r="P883" s="22">
        <v>0</v>
      </c>
      <c r="Q883" s="22">
        <v>0</v>
      </c>
      <c r="R883" s="22">
        <v>0</v>
      </c>
      <c r="S883" s="22">
        <v>0</v>
      </c>
      <c r="T883" s="22">
        <v>0</v>
      </c>
      <c r="U883" s="22">
        <v>0</v>
      </c>
      <c r="V883" s="22">
        <v>0</v>
      </c>
      <c r="W883" s="22">
        <v>0</v>
      </c>
      <c r="X883" s="22">
        <v>0</v>
      </c>
      <c r="Y883" s="22">
        <v>0</v>
      </c>
      <c r="Z883" s="22">
        <v>0</v>
      </c>
      <c r="AA883" s="22">
        <v>0</v>
      </c>
      <c r="AB883" s="22">
        <v>0</v>
      </c>
      <c r="AC883" s="22">
        <v>0</v>
      </c>
      <c r="AD883" s="22">
        <v>0</v>
      </c>
      <c r="AE883" s="22">
        <v>0</v>
      </c>
      <c r="AF883" s="22">
        <v>0</v>
      </c>
      <c r="AG883" s="22">
        <v>0</v>
      </c>
      <c r="AH883" s="22">
        <v>0</v>
      </c>
      <c r="AI883" s="22">
        <v>0</v>
      </c>
      <c r="AJ883" s="22">
        <v>0</v>
      </c>
      <c r="AK883" s="22">
        <v>0</v>
      </c>
      <c r="AL883" s="22">
        <v>0</v>
      </c>
      <c r="AM883" s="22">
        <v>0</v>
      </c>
      <c r="AN883" s="22">
        <v>0</v>
      </c>
      <c r="AO883" s="22">
        <v>0</v>
      </c>
      <c r="AP883" s="22">
        <v>0</v>
      </c>
    </row>
    <row r="884" spans="1:42" hidden="1" outlineLevel="1" x14ac:dyDescent="0.2">
      <c r="A884" s="15"/>
      <c r="B884" s="84"/>
      <c r="C884" s="35">
        <v>0</v>
      </c>
      <c r="D884" s="35">
        <v>0</v>
      </c>
      <c r="E884" s="35">
        <v>0</v>
      </c>
      <c r="F884" s="35">
        <v>0</v>
      </c>
      <c r="G884" s="76">
        <v>20</v>
      </c>
      <c r="H884" s="22">
        <v>0</v>
      </c>
      <c r="I884" s="22">
        <v>0</v>
      </c>
      <c r="J884" s="22">
        <v>0</v>
      </c>
      <c r="K884" s="22">
        <v>0</v>
      </c>
      <c r="L884" s="22">
        <v>0</v>
      </c>
      <c r="M884" s="22">
        <v>0</v>
      </c>
      <c r="N884" s="22">
        <v>0</v>
      </c>
      <c r="O884" s="22">
        <v>0</v>
      </c>
      <c r="P884" s="22">
        <v>0</v>
      </c>
      <c r="Q884" s="22">
        <v>0</v>
      </c>
      <c r="R884" s="22">
        <v>0</v>
      </c>
      <c r="S884" s="22">
        <v>0</v>
      </c>
      <c r="T884" s="22">
        <v>0</v>
      </c>
      <c r="U884" s="22">
        <v>0</v>
      </c>
      <c r="V884" s="22">
        <v>0</v>
      </c>
      <c r="W884" s="22">
        <v>0</v>
      </c>
      <c r="X884" s="22">
        <v>0</v>
      </c>
      <c r="Y884" s="22">
        <v>0</v>
      </c>
      <c r="Z884" s="22">
        <v>0</v>
      </c>
      <c r="AA884" s="22">
        <v>0</v>
      </c>
      <c r="AB884" s="22">
        <v>0</v>
      </c>
      <c r="AC884" s="22">
        <v>0</v>
      </c>
      <c r="AD884" s="22">
        <v>0</v>
      </c>
      <c r="AE884" s="22">
        <v>0</v>
      </c>
      <c r="AF884" s="22">
        <v>0</v>
      </c>
      <c r="AG884" s="22">
        <v>0</v>
      </c>
      <c r="AH884" s="22">
        <v>0</v>
      </c>
      <c r="AI884" s="22">
        <v>0</v>
      </c>
      <c r="AJ884" s="22">
        <v>0</v>
      </c>
      <c r="AK884" s="22">
        <v>0</v>
      </c>
      <c r="AL884" s="22">
        <v>0</v>
      </c>
      <c r="AM884" s="22">
        <v>0</v>
      </c>
      <c r="AN884" s="22">
        <v>0</v>
      </c>
      <c r="AO884" s="22">
        <v>0</v>
      </c>
      <c r="AP884" s="22">
        <v>0</v>
      </c>
    </row>
    <row r="885" spans="1:42" hidden="1" outlineLevel="1" x14ac:dyDescent="0.2">
      <c r="A885" s="15"/>
      <c r="B885" s="84"/>
      <c r="C885" s="35">
        <v>0</v>
      </c>
      <c r="D885" s="35">
        <v>0</v>
      </c>
      <c r="E885" s="35">
        <v>0</v>
      </c>
      <c r="F885" s="35">
        <v>0</v>
      </c>
      <c r="G885" s="77">
        <v>21</v>
      </c>
      <c r="H885" s="22">
        <v>0</v>
      </c>
      <c r="I885" s="22">
        <v>0</v>
      </c>
      <c r="J885" s="22">
        <v>0</v>
      </c>
      <c r="K885" s="22">
        <v>0</v>
      </c>
      <c r="L885" s="22">
        <v>0</v>
      </c>
      <c r="M885" s="22">
        <v>0</v>
      </c>
      <c r="N885" s="22">
        <v>0</v>
      </c>
      <c r="O885" s="22">
        <v>0</v>
      </c>
      <c r="P885" s="22">
        <v>0</v>
      </c>
      <c r="Q885" s="22">
        <v>0</v>
      </c>
      <c r="R885" s="22">
        <v>0</v>
      </c>
      <c r="S885" s="22">
        <v>0</v>
      </c>
      <c r="T885" s="22">
        <v>0</v>
      </c>
      <c r="U885" s="22">
        <v>0</v>
      </c>
      <c r="V885" s="22">
        <v>0</v>
      </c>
      <c r="W885" s="22">
        <v>0</v>
      </c>
      <c r="X885" s="22">
        <v>0</v>
      </c>
      <c r="Y885" s="22">
        <v>0</v>
      </c>
      <c r="Z885" s="22">
        <v>0</v>
      </c>
      <c r="AA885" s="22">
        <v>0</v>
      </c>
      <c r="AB885" s="22">
        <v>0</v>
      </c>
      <c r="AC885" s="22">
        <v>0</v>
      </c>
      <c r="AD885" s="22">
        <v>0</v>
      </c>
      <c r="AE885" s="22">
        <v>0</v>
      </c>
      <c r="AF885" s="22">
        <v>0</v>
      </c>
      <c r="AG885" s="22">
        <v>0</v>
      </c>
      <c r="AH885" s="22">
        <v>0</v>
      </c>
      <c r="AI885" s="22">
        <v>0</v>
      </c>
      <c r="AJ885" s="22">
        <v>0</v>
      </c>
      <c r="AK885" s="22">
        <v>0</v>
      </c>
      <c r="AL885" s="22">
        <v>0</v>
      </c>
      <c r="AM885" s="22">
        <v>0</v>
      </c>
      <c r="AN885" s="22">
        <v>0</v>
      </c>
      <c r="AO885" s="22">
        <v>0</v>
      </c>
      <c r="AP885" s="22">
        <v>0</v>
      </c>
    </row>
    <row r="886" spans="1:42" hidden="1" outlineLevel="1" x14ac:dyDescent="0.2">
      <c r="A886" s="15"/>
      <c r="B886" s="84"/>
      <c r="C886" s="35">
        <v>0</v>
      </c>
      <c r="D886" s="35">
        <v>0</v>
      </c>
      <c r="E886" s="35">
        <v>0</v>
      </c>
      <c r="F886" s="35">
        <v>0</v>
      </c>
      <c r="G886" s="77">
        <v>22</v>
      </c>
      <c r="H886" s="22">
        <v>0</v>
      </c>
      <c r="I886" s="22">
        <v>0</v>
      </c>
      <c r="J886" s="22">
        <v>0</v>
      </c>
      <c r="K886" s="22">
        <v>0</v>
      </c>
      <c r="L886" s="22">
        <v>0</v>
      </c>
      <c r="M886" s="22">
        <v>0</v>
      </c>
      <c r="N886" s="22">
        <v>0</v>
      </c>
      <c r="O886" s="22">
        <v>0</v>
      </c>
      <c r="P886" s="22">
        <v>0</v>
      </c>
      <c r="Q886" s="22">
        <v>0</v>
      </c>
      <c r="R886" s="22">
        <v>0</v>
      </c>
      <c r="S886" s="22">
        <v>0</v>
      </c>
      <c r="T886" s="22">
        <v>0</v>
      </c>
      <c r="U886" s="22">
        <v>0</v>
      </c>
      <c r="V886" s="22">
        <v>0</v>
      </c>
      <c r="W886" s="22">
        <v>0</v>
      </c>
      <c r="X886" s="22">
        <v>0</v>
      </c>
      <c r="Y886" s="22">
        <v>0</v>
      </c>
      <c r="Z886" s="22">
        <v>0</v>
      </c>
      <c r="AA886" s="22">
        <v>0</v>
      </c>
      <c r="AB886" s="22">
        <v>0</v>
      </c>
      <c r="AC886" s="22">
        <v>0</v>
      </c>
      <c r="AD886" s="22">
        <v>0</v>
      </c>
      <c r="AE886" s="22">
        <v>0</v>
      </c>
      <c r="AF886" s="22">
        <v>0</v>
      </c>
      <c r="AG886" s="22">
        <v>0</v>
      </c>
      <c r="AH886" s="22">
        <v>0</v>
      </c>
      <c r="AI886" s="22">
        <v>0</v>
      </c>
      <c r="AJ886" s="22">
        <v>0</v>
      </c>
      <c r="AK886" s="22">
        <v>0</v>
      </c>
      <c r="AL886" s="22">
        <v>0</v>
      </c>
      <c r="AM886" s="22">
        <v>0</v>
      </c>
      <c r="AN886" s="22">
        <v>0</v>
      </c>
      <c r="AO886" s="22">
        <v>0</v>
      </c>
      <c r="AP886" s="22">
        <v>0</v>
      </c>
    </row>
    <row r="887" spans="1:42" hidden="1" outlineLevel="1" x14ac:dyDescent="0.2">
      <c r="A887" s="15"/>
      <c r="B887" s="84"/>
      <c r="C887" s="35">
        <v>0</v>
      </c>
      <c r="D887" s="35">
        <v>0</v>
      </c>
      <c r="E887" s="35">
        <v>0</v>
      </c>
      <c r="F887" s="35">
        <v>0</v>
      </c>
      <c r="G887" s="77">
        <v>23</v>
      </c>
      <c r="H887" s="22">
        <v>0</v>
      </c>
      <c r="I887" s="22">
        <v>0</v>
      </c>
      <c r="J887" s="22">
        <v>0</v>
      </c>
      <c r="K887" s="22">
        <v>0</v>
      </c>
      <c r="L887" s="22">
        <v>0</v>
      </c>
      <c r="M887" s="22">
        <v>0</v>
      </c>
      <c r="N887" s="22">
        <v>0</v>
      </c>
      <c r="O887" s="22">
        <v>0</v>
      </c>
      <c r="P887" s="22">
        <v>0</v>
      </c>
      <c r="Q887" s="22">
        <v>0</v>
      </c>
      <c r="R887" s="22">
        <v>0</v>
      </c>
      <c r="S887" s="22">
        <v>0</v>
      </c>
      <c r="T887" s="22">
        <v>0</v>
      </c>
      <c r="U887" s="22">
        <v>0</v>
      </c>
      <c r="V887" s="22">
        <v>0</v>
      </c>
      <c r="W887" s="22">
        <v>0</v>
      </c>
      <c r="X887" s="22">
        <v>0</v>
      </c>
      <c r="Y887" s="22">
        <v>0</v>
      </c>
      <c r="Z887" s="22">
        <v>0</v>
      </c>
      <c r="AA887" s="22">
        <v>0</v>
      </c>
      <c r="AB887" s="22" t="s">
        <v>36</v>
      </c>
      <c r="AC887" s="22" t="s">
        <v>36</v>
      </c>
      <c r="AD887" s="22" t="s">
        <v>36</v>
      </c>
      <c r="AE887" s="22" t="s">
        <v>36</v>
      </c>
      <c r="AF887" s="22" t="s">
        <v>36</v>
      </c>
      <c r="AG887" s="22" t="s">
        <v>36</v>
      </c>
      <c r="AH887" s="22" t="s">
        <v>36</v>
      </c>
      <c r="AI887" s="22" t="s">
        <v>36</v>
      </c>
      <c r="AJ887" s="22" t="s">
        <v>36</v>
      </c>
      <c r="AK887" s="22" t="s">
        <v>36</v>
      </c>
      <c r="AL887" s="22" t="s">
        <v>36</v>
      </c>
      <c r="AM887" s="22" t="s">
        <v>36</v>
      </c>
      <c r="AN887" s="22" t="s">
        <v>36</v>
      </c>
      <c r="AO887" s="22" t="s">
        <v>36</v>
      </c>
      <c r="AP887" s="22" t="s">
        <v>36</v>
      </c>
    </row>
    <row r="888" spans="1:42" hidden="1" outlineLevel="1" x14ac:dyDescent="0.2">
      <c r="A888" s="15"/>
      <c r="B888" s="84"/>
      <c r="C888" s="35">
        <v>0</v>
      </c>
      <c r="D888" s="35">
        <v>0</v>
      </c>
      <c r="E888" s="35">
        <v>0</v>
      </c>
      <c r="F888" s="35">
        <v>0</v>
      </c>
      <c r="G888" s="76">
        <v>24</v>
      </c>
      <c r="H888" s="22">
        <v>0</v>
      </c>
      <c r="I888" s="22">
        <v>0</v>
      </c>
      <c r="J888" s="22">
        <v>0</v>
      </c>
      <c r="K888" s="22">
        <v>0</v>
      </c>
      <c r="L888" s="22">
        <v>0</v>
      </c>
      <c r="M888" s="22">
        <v>0</v>
      </c>
      <c r="N888" s="22">
        <v>0</v>
      </c>
      <c r="O888" s="22">
        <v>0</v>
      </c>
      <c r="P888" s="22">
        <v>0</v>
      </c>
      <c r="Q888" s="22">
        <v>0</v>
      </c>
      <c r="R888" s="22">
        <v>0</v>
      </c>
      <c r="S888" s="22">
        <v>0</v>
      </c>
      <c r="T888" s="22">
        <v>0</v>
      </c>
      <c r="U888" s="22">
        <v>0</v>
      </c>
      <c r="V888" s="22">
        <v>0</v>
      </c>
      <c r="W888" s="22">
        <v>0</v>
      </c>
      <c r="X888" s="22">
        <v>0</v>
      </c>
      <c r="Y888" s="22">
        <v>0</v>
      </c>
      <c r="Z888" s="22">
        <v>0</v>
      </c>
      <c r="AA888" s="22">
        <v>0</v>
      </c>
      <c r="AB888" s="22">
        <v>0</v>
      </c>
      <c r="AC888" s="22">
        <v>0</v>
      </c>
      <c r="AD888" s="22">
        <v>0</v>
      </c>
      <c r="AE888" s="22">
        <v>0</v>
      </c>
      <c r="AF888" s="22">
        <v>0</v>
      </c>
      <c r="AG888" s="22">
        <v>0</v>
      </c>
      <c r="AH888" s="22">
        <v>0</v>
      </c>
      <c r="AI888" s="22">
        <v>0</v>
      </c>
      <c r="AJ888" s="22">
        <v>0</v>
      </c>
      <c r="AK888" s="22">
        <v>0</v>
      </c>
      <c r="AL888" s="22">
        <v>0</v>
      </c>
      <c r="AM888" s="22">
        <v>0</v>
      </c>
      <c r="AN888" s="22">
        <v>0</v>
      </c>
      <c r="AO888" s="22">
        <v>0</v>
      </c>
      <c r="AP888" s="22">
        <v>0</v>
      </c>
    </row>
    <row r="889" spans="1:42" hidden="1" outlineLevel="1" x14ac:dyDescent="0.2">
      <c r="A889" s="15"/>
      <c r="B889" s="84"/>
      <c r="C889" s="35">
        <v>0</v>
      </c>
      <c r="D889" s="35">
        <v>0</v>
      </c>
      <c r="E889" s="35">
        <v>0</v>
      </c>
      <c r="F889" s="35">
        <v>0</v>
      </c>
      <c r="G889" s="77">
        <v>25</v>
      </c>
      <c r="H889" s="22">
        <v>0</v>
      </c>
      <c r="I889" s="22">
        <v>0</v>
      </c>
      <c r="J889" s="22">
        <v>0</v>
      </c>
      <c r="K889" s="22">
        <v>0</v>
      </c>
      <c r="L889" s="22">
        <v>0</v>
      </c>
      <c r="M889" s="22">
        <v>0</v>
      </c>
      <c r="N889" s="22">
        <v>0</v>
      </c>
      <c r="O889" s="22">
        <v>0</v>
      </c>
      <c r="P889" s="22">
        <v>0</v>
      </c>
      <c r="Q889" s="22">
        <v>0</v>
      </c>
      <c r="R889" s="22">
        <v>0</v>
      </c>
      <c r="S889" s="22">
        <v>0</v>
      </c>
      <c r="T889" s="22">
        <v>0</v>
      </c>
      <c r="U889" s="22">
        <v>0</v>
      </c>
      <c r="V889" s="22">
        <v>0</v>
      </c>
      <c r="W889" s="22">
        <v>0</v>
      </c>
      <c r="X889" s="22">
        <v>0</v>
      </c>
      <c r="Y889" s="22">
        <v>0</v>
      </c>
      <c r="Z889" s="22">
        <v>0</v>
      </c>
      <c r="AA889" s="22">
        <v>0</v>
      </c>
      <c r="AB889" s="22">
        <v>0</v>
      </c>
      <c r="AC889" s="22">
        <v>0</v>
      </c>
      <c r="AD889" s="22">
        <v>0</v>
      </c>
      <c r="AE889" s="22">
        <v>0</v>
      </c>
      <c r="AF889" s="22">
        <v>0</v>
      </c>
      <c r="AG889" s="22">
        <v>0</v>
      </c>
      <c r="AH889" s="22">
        <v>0</v>
      </c>
      <c r="AI889" s="22">
        <v>0</v>
      </c>
      <c r="AJ889" s="22">
        <v>0</v>
      </c>
      <c r="AK889" s="22">
        <v>0</v>
      </c>
      <c r="AL889" s="22">
        <v>0</v>
      </c>
      <c r="AM889" s="22">
        <v>0</v>
      </c>
      <c r="AN889" s="22">
        <v>0</v>
      </c>
      <c r="AO889" s="22">
        <v>0</v>
      </c>
      <c r="AP889" s="22">
        <v>0</v>
      </c>
    </row>
    <row r="890" spans="1:42" hidden="1" outlineLevel="1" x14ac:dyDescent="0.2">
      <c r="A890" s="15"/>
      <c r="B890" s="84"/>
      <c r="C890" s="35">
        <v>0</v>
      </c>
      <c r="D890" s="35">
        <v>0</v>
      </c>
      <c r="E890" s="35">
        <v>0</v>
      </c>
      <c r="F890" s="35">
        <v>0</v>
      </c>
      <c r="G890" s="77">
        <v>26</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0</v>
      </c>
      <c r="Y890" s="22">
        <v>0</v>
      </c>
      <c r="Z890" s="22">
        <v>0</v>
      </c>
      <c r="AA890" s="22">
        <v>0</v>
      </c>
      <c r="AB890" s="22">
        <v>0</v>
      </c>
      <c r="AC890" s="22">
        <v>0</v>
      </c>
      <c r="AD890" s="22">
        <v>0</v>
      </c>
      <c r="AE890" s="22">
        <v>0</v>
      </c>
      <c r="AF890" s="22">
        <v>0</v>
      </c>
      <c r="AG890" s="22">
        <v>0</v>
      </c>
      <c r="AH890" s="22">
        <v>0</v>
      </c>
      <c r="AI890" s="22">
        <v>0</v>
      </c>
      <c r="AJ890" s="22">
        <v>0</v>
      </c>
      <c r="AK890" s="22">
        <v>0</v>
      </c>
      <c r="AL890" s="22">
        <v>0</v>
      </c>
      <c r="AM890" s="22">
        <v>0</v>
      </c>
      <c r="AN890" s="22">
        <v>0</v>
      </c>
      <c r="AO890" s="22">
        <v>0</v>
      </c>
      <c r="AP890" s="22">
        <v>0</v>
      </c>
    </row>
    <row r="891" spans="1:42" hidden="1" outlineLevel="1" x14ac:dyDescent="0.2">
      <c r="A891" s="15"/>
      <c r="B891" s="84"/>
      <c r="C891" s="35">
        <v>0</v>
      </c>
      <c r="D891" s="35">
        <v>0</v>
      </c>
      <c r="E891" s="35">
        <v>0</v>
      </c>
      <c r="F891" s="35">
        <v>0</v>
      </c>
      <c r="G891" s="77">
        <v>27</v>
      </c>
      <c r="H891" s="22">
        <v>0</v>
      </c>
      <c r="I891" s="22">
        <v>0</v>
      </c>
      <c r="J891" s="22">
        <v>0</v>
      </c>
      <c r="K891" s="22">
        <v>0</v>
      </c>
      <c r="L891" s="22">
        <v>0</v>
      </c>
      <c r="M891" s="22">
        <v>0</v>
      </c>
      <c r="N891" s="22">
        <v>0</v>
      </c>
      <c r="O891" s="22">
        <v>0</v>
      </c>
      <c r="P891" s="22">
        <v>0</v>
      </c>
      <c r="Q891" s="22">
        <v>0</v>
      </c>
      <c r="R891" s="22">
        <v>0</v>
      </c>
      <c r="S891" s="22">
        <v>0</v>
      </c>
      <c r="T891" s="22">
        <v>0</v>
      </c>
      <c r="U891" s="22">
        <v>0</v>
      </c>
      <c r="V891" s="22">
        <v>0</v>
      </c>
      <c r="W891" s="22">
        <v>0</v>
      </c>
      <c r="X891" s="22">
        <v>0</v>
      </c>
      <c r="Y891" s="22">
        <v>0</v>
      </c>
      <c r="Z891" s="22">
        <v>0</v>
      </c>
      <c r="AA891" s="22">
        <v>0</v>
      </c>
      <c r="AB891" s="22" t="s">
        <v>36</v>
      </c>
      <c r="AC891" s="22" t="s">
        <v>36</v>
      </c>
      <c r="AD891" s="22" t="s">
        <v>36</v>
      </c>
      <c r="AE891" s="22" t="s">
        <v>36</v>
      </c>
      <c r="AF891" s="22" t="s">
        <v>36</v>
      </c>
      <c r="AG891" s="22" t="s">
        <v>36</v>
      </c>
      <c r="AH891" s="22" t="s">
        <v>36</v>
      </c>
      <c r="AI891" s="22" t="s">
        <v>36</v>
      </c>
      <c r="AJ891" s="22" t="s">
        <v>36</v>
      </c>
      <c r="AK891" s="22" t="s">
        <v>36</v>
      </c>
      <c r="AL891" s="22" t="s">
        <v>36</v>
      </c>
      <c r="AM891" s="22" t="s">
        <v>36</v>
      </c>
      <c r="AN891" s="22" t="s">
        <v>36</v>
      </c>
      <c r="AO891" s="22" t="s">
        <v>36</v>
      </c>
      <c r="AP891" s="22" t="s">
        <v>36</v>
      </c>
    </row>
    <row r="892" spans="1:42" hidden="1" outlineLevel="1" x14ac:dyDescent="0.2">
      <c r="A892" s="15"/>
      <c r="B892" s="84"/>
      <c r="C892" s="35">
        <v>0</v>
      </c>
      <c r="D892" s="35">
        <v>0</v>
      </c>
      <c r="E892" s="35">
        <v>0</v>
      </c>
      <c r="F892" s="35">
        <v>0</v>
      </c>
      <c r="G892" s="76">
        <v>28</v>
      </c>
      <c r="H892" s="22">
        <v>0</v>
      </c>
      <c r="I892" s="22">
        <v>0</v>
      </c>
      <c r="J892" s="22">
        <v>0</v>
      </c>
      <c r="K892" s="22">
        <v>0</v>
      </c>
      <c r="L892" s="22">
        <v>0</v>
      </c>
      <c r="M892" s="22">
        <v>0</v>
      </c>
      <c r="N892" s="22">
        <v>0</v>
      </c>
      <c r="O892" s="22">
        <v>0</v>
      </c>
      <c r="P892" s="22">
        <v>0</v>
      </c>
      <c r="Q892" s="22">
        <v>0</v>
      </c>
      <c r="R892" s="22">
        <v>0</v>
      </c>
      <c r="S892" s="22">
        <v>0</v>
      </c>
      <c r="T892" s="22">
        <v>0</v>
      </c>
      <c r="U892" s="22">
        <v>0</v>
      </c>
      <c r="V892" s="22">
        <v>0</v>
      </c>
      <c r="W892" s="22">
        <v>0</v>
      </c>
      <c r="X892" s="22">
        <v>0</v>
      </c>
      <c r="Y892" s="22">
        <v>0</v>
      </c>
      <c r="Z892" s="22">
        <v>0</v>
      </c>
      <c r="AA892" s="22">
        <v>0</v>
      </c>
      <c r="AB892" s="22">
        <v>0</v>
      </c>
      <c r="AC892" s="22">
        <v>0</v>
      </c>
      <c r="AD892" s="22">
        <v>0</v>
      </c>
      <c r="AE892" s="22">
        <v>0</v>
      </c>
      <c r="AF892" s="22">
        <v>0</v>
      </c>
      <c r="AG892" s="22">
        <v>0</v>
      </c>
      <c r="AH892" s="22">
        <v>0</v>
      </c>
      <c r="AI892" s="22">
        <v>0</v>
      </c>
      <c r="AJ892" s="22">
        <v>0</v>
      </c>
      <c r="AK892" s="22">
        <v>0</v>
      </c>
      <c r="AL892" s="22">
        <v>0</v>
      </c>
      <c r="AM892" s="22">
        <v>0</v>
      </c>
      <c r="AN892" s="22">
        <v>0</v>
      </c>
      <c r="AO892" s="22">
        <v>0</v>
      </c>
      <c r="AP892" s="22">
        <v>0</v>
      </c>
    </row>
    <row r="893" spans="1:42" hidden="1" outlineLevel="1" x14ac:dyDescent="0.2">
      <c r="A893" s="15"/>
      <c r="B893" s="84"/>
      <c r="C893" s="35">
        <v>0</v>
      </c>
      <c r="D893" s="35">
        <v>0</v>
      </c>
      <c r="E893" s="35">
        <v>0</v>
      </c>
      <c r="F893" s="35">
        <v>0</v>
      </c>
      <c r="G893" s="77">
        <v>29</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0</v>
      </c>
      <c r="Y893" s="22">
        <v>0</v>
      </c>
      <c r="Z893" s="22">
        <v>0</v>
      </c>
      <c r="AA893" s="22">
        <v>0</v>
      </c>
      <c r="AB893" s="22">
        <v>0</v>
      </c>
      <c r="AC893" s="22">
        <v>0</v>
      </c>
      <c r="AD893" s="22">
        <v>0</v>
      </c>
      <c r="AE893" s="22">
        <v>0</v>
      </c>
      <c r="AF893" s="22">
        <v>0</v>
      </c>
      <c r="AG893" s="22">
        <v>0</v>
      </c>
      <c r="AH893" s="22">
        <v>0</v>
      </c>
      <c r="AI893" s="22">
        <v>0</v>
      </c>
      <c r="AJ893" s="22">
        <v>0</v>
      </c>
      <c r="AK893" s="22">
        <v>0</v>
      </c>
      <c r="AL893" s="22">
        <v>0</v>
      </c>
      <c r="AM893" s="22">
        <v>0</v>
      </c>
      <c r="AN893" s="22">
        <v>0</v>
      </c>
      <c r="AO893" s="22">
        <v>0</v>
      </c>
      <c r="AP893" s="22">
        <v>0</v>
      </c>
    </row>
    <row r="894" spans="1:42" hidden="1" outlineLevel="1" x14ac:dyDescent="0.2">
      <c r="A894" s="15"/>
      <c r="B894" s="84"/>
      <c r="C894" s="35">
        <v>0</v>
      </c>
      <c r="D894" s="35">
        <v>0</v>
      </c>
      <c r="E894" s="35">
        <v>0</v>
      </c>
      <c r="F894" s="35">
        <v>0</v>
      </c>
      <c r="G894" s="77">
        <v>30</v>
      </c>
      <c r="H894" s="22">
        <v>0</v>
      </c>
      <c r="I894" s="22">
        <v>0</v>
      </c>
      <c r="J894" s="22">
        <v>0</v>
      </c>
      <c r="K894" s="22">
        <v>0</v>
      </c>
      <c r="L894" s="22">
        <v>0</v>
      </c>
      <c r="M894" s="22">
        <v>0</v>
      </c>
      <c r="N894" s="22">
        <v>0</v>
      </c>
      <c r="O894" s="22">
        <v>0</v>
      </c>
      <c r="P894" s="22">
        <v>0</v>
      </c>
      <c r="Q894" s="22">
        <v>0</v>
      </c>
      <c r="R894" s="22">
        <v>0</v>
      </c>
      <c r="S894" s="22">
        <v>0</v>
      </c>
      <c r="T894" s="22">
        <v>0</v>
      </c>
      <c r="U894" s="22">
        <v>0</v>
      </c>
      <c r="V894" s="22">
        <v>0</v>
      </c>
      <c r="W894" s="22">
        <v>0</v>
      </c>
      <c r="X894" s="22">
        <v>0</v>
      </c>
      <c r="Y894" s="22">
        <v>0</v>
      </c>
      <c r="Z894" s="22">
        <v>0</v>
      </c>
      <c r="AA894" s="22">
        <v>0</v>
      </c>
      <c r="AB894" s="22">
        <v>0</v>
      </c>
      <c r="AC894" s="22">
        <v>0</v>
      </c>
      <c r="AD894" s="22">
        <v>0</v>
      </c>
      <c r="AE894" s="22">
        <v>0</v>
      </c>
      <c r="AF894" s="22">
        <v>0</v>
      </c>
      <c r="AG894" s="22">
        <v>0</v>
      </c>
      <c r="AH894" s="22">
        <v>0</v>
      </c>
      <c r="AI894" s="22">
        <v>0</v>
      </c>
      <c r="AJ894" s="22">
        <v>0</v>
      </c>
      <c r="AK894" s="22">
        <v>0</v>
      </c>
      <c r="AL894" s="22">
        <v>0</v>
      </c>
      <c r="AM894" s="22">
        <v>0</v>
      </c>
      <c r="AN894" s="22">
        <v>0</v>
      </c>
      <c r="AO894" s="22">
        <v>0</v>
      </c>
      <c r="AP894" s="22">
        <v>0</v>
      </c>
    </row>
    <row r="895" spans="1:42" hidden="1" outlineLevel="1" x14ac:dyDescent="0.2">
      <c r="A895" s="15"/>
      <c r="B895" s="84"/>
      <c r="C895" s="35">
        <v>0</v>
      </c>
      <c r="D895" s="35">
        <v>0</v>
      </c>
      <c r="E895" s="35">
        <v>0</v>
      </c>
      <c r="F895" s="35">
        <v>0</v>
      </c>
      <c r="G895" s="77">
        <v>31</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0</v>
      </c>
      <c r="Y895" s="22">
        <v>0</v>
      </c>
      <c r="Z895" s="22">
        <v>0</v>
      </c>
      <c r="AA895" s="22">
        <v>0</v>
      </c>
      <c r="AB895" s="22" t="s">
        <v>36</v>
      </c>
      <c r="AC895" s="22" t="s">
        <v>36</v>
      </c>
      <c r="AD895" s="22" t="s">
        <v>36</v>
      </c>
      <c r="AE895" s="22" t="s">
        <v>36</v>
      </c>
      <c r="AF895" s="22" t="s">
        <v>36</v>
      </c>
      <c r="AG895" s="22" t="s">
        <v>36</v>
      </c>
      <c r="AH895" s="22" t="s">
        <v>36</v>
      </c>
      <c r="AI895" s="22" t="s">
        <v>36</v>
      </c>
      <c r="AJ895" s="22" t="s">
        <v>36</v>
      </c>
      <c r="AK895" s="22" t="s">
        <v>36</v>
      </c>
      <c r="AL895" s="22" t="s">
        <v>36</v>
      </c>
      <c r="AM895" s="22" t="s">
        <v>36</v>
      </c>
      <c r="AN895" s="22" t="s">
        <v>36</v>
      </c>
      <c r="AO895" s="22" t="s">
        <v>36</v>
      </c>
      <c r="AP895" s="22" t="s">
        <v>36</v>
      </c>
    </row>
    <row r="896" spans="1:42" hidden="1" outlineLevel="1" x14ac:dyDescent="0.2">
      <c r="A896" s="15"/>
      <c r="B896" s="84"/>
      <c r="C896" s="35">
        <v>0</v>
      </c>
      <c r="D896" s="35">
        <v>0</v>
      </c>
      <c r="E896" s="35">
        <v>0</v>
      </c>
      <c r="F896" s="35">
        <v>0</v>
      </c>
      <c r="G896" s="76">
        <v>32</v>
      </c>
      <c r="H896" s="22">
        <v>0</v>
      </c>
      <c r="I896" s="22">
        <v>0</v>
      </c>
      <c r="J896" s="22">
        <v>0</v>
      </c>
      <c r="K896" s="22">
        <v>0</v>
      </c>
      <c r="L896" s="22">
        <v>0</v>
      </c>
      <c r="M896" s="22">
        <v>0</v>
      </c>
      <c r="N896" s="22">
        <v>0</v>
      </c>
      <c r="O896" s="22">
        <v>0</v>
      </c>
      <c r="P896" s="22">
        <v>0</v>
      </c>
      <c r="Q896" s="22">
        <v>0</v>
      </c>
      <c r="R896" s="22">
        <v>0</v>
      </c>
      <c r="S896" s="22">
        <v>0</v>
      </c>
      <c r="T896" s="22">
        <v>0</v>
      </c>
      <c r="U896" s="22">
        <v>0</v>
      </c>
      <c r="V896" s="22">
        <v>0</v>
      </c>
      <c r="W896" s="22">
        <v>0</v>
      </c>
      <c r="X896" s="22">
        <v>0</v>
      </c>
      <c r="Y896" s="22">
        <v>0</v>
      </c>
      <c r="Z896" s="22">
        <v>0</v>
      </c>
      <c r="AA896" s="22">
        <v>0</v>
      </c>
      <c r="AB896" s="22">
        <v>0</v>
      </c>
      <c r="AC896" s="22">
        <v>0</v>
      </c>
      <c r="AD896" s="22">
        <v>0</v>
      </c>
      <c r="AE896" s="22">
        <v>0</v>
      </c>
      <c r="AF896" s="22">
        <v>0</v>
      </c>
      <c r="AG896" s="22">
        <v>0</v>
      </c>
      <c r="AH896" s="22">
        <v>0</v>
      </c>
      <c r="AI896" s="22">
        <v>0</v>
      </c>
      <c r="AJ896" s="22">
        <v>0</v>
      </c>
      <c r="AK896" s="22">
        <v>0</v>
      </c>
      <c r="AL896" s="22">
        <v>0</v>
      </c>
      <c r="AM896" s="22">
        <v>0</v>
      </c>
      <c r="AN896" s="22">
        <v>0</v>
      </c>
      <c r="AO896" s="22">
        <v>0</v>
      </c>
      <c r="AP896" s="22">
        <v>0</v>
      </c>
    </row>
    <row r="897" spans="1:42" hidden="1" outlineLevel="1" x14ac:dyDescent="0.2">
      <c r="A897" s="15"/>
      <c r="B897" s="84"/>
      <c r="C897" s="35">
        <v>0</v>
      </c>
      <c r="D897" s="35">
        <v>0</v>
      </c>
      <c r="E897" s="35">
        <v>0</v>
      </c>
      <c r="F897" s="35">
        <v>0</v>
      </c>
      <c r="G897" s="77">
        <v>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0</v>
      </c>
      <c r="Z897" s="22">
        <v>0</v>
      </c>
      <c r="AA897" s="22">
        <v>0</v>
      </c>
      <c r="AB897" s="22" t="s">
        <v>36</v>
      </c>
      <c r="AC897" s="22" t="s">
        <v>36</v>
      </c>
      <c r="AD897" s="22" t="s">
        <v>36</v>
      </c>
      <c r="AE897" s="22" t="s">
        <v>36</v>
      </c>
      <c r="AF897" s="22" t="s">
        <v>36</v>
      </c>
      <c r="AG897" s="22" t="s">
        <v>36</v>
      </c>
      <c r="AH897" s="22" t="s">
        <v>36</v>
      </c>
      <c r="AI897" s="22" t="s">
        <v>36</v>
      </c>
      <c r="AJ897" s="22" t="s">
        <v>36</v>
      </c>
      <c r="AK897" s="22" t="s">
        <v>36</v>
      </c>
      <c r="AL897" s="22" t="s">
        <v>36</v>
      </c>
      <c r="AM897" s="22" t="s">
        <v>36</v>
      </c>
      <c r="AN897" s="22" t="s">
        <v>36</v>
      </c>
      <c r="AO897" s="22" t="s">
        <v>36</v>
      </c>
      <c r="AP897" s="22" t="s">
        <v>36</v>
      </c>
    </row>
    <row r="898" spans="1:42" hidden="1" outlineLevel="1" x14ac:dyDescent="0.2">
      <c r="A898" s="15"/>
      <c r="B898" s="84"/>
      <c r="C898" s="35">
        <v>0</v>
      </c>
      <c r="D898" s="35">
        <v>0</v>
      </c>
      <c r="E898" s="35">
        <v>0</v>
      </c>
      <c r="F898" s="35">
        <v>0</v>
      </c>
      <c r="G898" s="77">
        <v>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v>0</v>
      </c>
      <c r="AB898" s="22">
        <v>0</v>
      </c>
      <c r="AC898" s="22">
        <v>0</v>
      </c>
      <c r="AD898" s="22">
        <v>0</v>
      </c>
      <c r="AE898" s="22">
        <v>0</v>
      </c>
      <c r="AF898" s="22">
        <v>0</v>
      </c>
      <c r="AG898" s="22">
        <v>0</v>
      </c>
      <c r="AH898" s="22">
        <v>0</v>
      </c>
      <c r="AI898" s="22">
        <v>0</v>
      </c>
      <c r="AJ898" s="22">
        <v>0</v>
      </c>
      <c r="AK898" s="22">
        <v>0</v>
      </c>
      <c r="AL898" s="22">
        <v>0</v>
      </c>
      <c r="AM898" s="22">
        <v>0</v>
      </c>
      <c r="AN898" s="22">
        <v>0</v>
      </c>
      <c r="AO898" s="22">
        <v>0</v>
      </c>
      <c r="AP898" s="22">
        <v>0</v>
      </c>
    </row>
    <row r="899" spans="1:42" hidden="1" outlineLevel="1" x14ac:dyDescent="0.2">
      <c r="A899" s="15"/>
      <c r="B899" s="84"/>
      <c r="C899" s="35">
        <v>0</v>
      </c>
      <c r="D899" s="35">
        <v>0</v>
      </c>
      <c r="E899" s="35">
        <v>0</v>
      </c>
      <c r="F899" s="35">
        <v>0</v>
      </c>
      <c r="G899" s="77">
        <v>35</v>
      </c>
      <c r="H899" s="22">
        <v>0</v>
      </c>
      <c r="I899" s="22">
        <v>0</v>
      </c>
      <c r="J899" s="22">
        <v>0</v>
      </c>
      <c r="K899" s="22">
        <v>0</v>
      </c>
      <c r="L899" s="22">
        <v>0</v>
      </c>
      <c r="M899" s="22">
        <v>0</v>
      </c>
      <c r="N899" s="22">
        <v>0</v>
      </c>
      <c r="O899" s="22">
        <v>0</v>
      </c>
      <c r="P899" s="22">
        <v>0</v>
      </c>
      <c r="Q899" s="22">
        <v>0</v>
      </c>
      <c r="R899" s="22">
        <v>0</v>
      </c>
      <c r="S899" s="22">
        <v>0</v>
      </c>
      <c r="T899" s="22">
        <v>0</v>
      </c>
      <c r="U899" s="22">
        <v>0</v>
      </c>
      <c r="V899" s="22">
        <v>0</v>
      </c>
      <c r="W899" s="22">
        <v>0</v>
      </c>
      <c r="X899" s="22">
        <v>0</v>
      </c>
      <c r="Y899" s="22">
        <v>0</v>
      </c>
      <c r="Z899" s="22">
        <v>0</v>
      </c>
      <c r="AA899" s="22">
        <v>0</v>
      </c>
      <c r="AB899" s="22">
        <v>0</v>
      </c>
      <c r="AC899" s="22">
        <v>0</v>
      </c>
      <c r="AD899" s="22">
        <v>0</v>
      </c>
      <c r="AE899" s="22">
        <v>0</v>
      </c>
      <c r="AF899" s="22">
        <v>0</v>
      </c>
      <c r="AG899" s="22">
        <v>0</v>
      </c>
      <c r="AH899" s="22">
        <v>0</v>
      </c>
      <c r="AI899" s="22">
        <v>0</v>
      </c>
      <c r="AJ899" s="22">
        <v>0</v>
      </c>
      <c r="AK899" s="22">
        <v>0</v>
      </c>
      <c r="AL899" s="22">
        <v>0</v>
      </c>
      <c r="AM899" s="22">
        <v>0</v>
      </c>
      <c r="AN899" s="22">
        <v>0</v>
      </c>
      <c r="AO899" s="22">
        <v>0</v>
      </c>
      <c r="AP899" s="22">
        <v>0</v>
      </c>
    </row>
    <row r="900" spans="1:42" hidden="1" outlineLevel="1" x14ac:dyDescent="0.2">
      <c r="A900" s="15"/>
      <c r="B900" s="84"/>
      <c r="C900" s="35">
        <v>0</v>
      </c>
      <c r="D900" s="35">
        <v>0</v>
      </c>
      <c r="E900" s="35">
        <v>0</v>
      </c>
      <c r="F900" s="35">
        <v>0</v>
      </c>
      <c r="G900" s="76">
        <v>36</v>
      </c>
      <c r="H900" s="22">
        <v>0</v>
      </c>
      <c r="I900" s="22">
        <v>0</v>
      </c>
      <c r="J900" s="22">
        <v>0</v>
      </c>
      <c r="K900" s="22">
        <v>0</v>
      </c>
      <c r="L900" s="22">
        <v>0</v>
      </c>
      <c r="M900" s="22">
        <v>0</v>
      </c>
      <c r="N900" s="22">
        <v>0</v>
      </c>
      <c r="O900" s="22">
        <v>0</v>
      </c>
      <c r="P900" s="22">
        <v>0</v>
      </c>
      <c r="Q900" s="22">
        <v>0</v>
      </c>
      <c r="R900" s="22">
        <v>0</v>
      </c>
      <c r="S900" s="22">
        <v>0</v>
      </c>
      <c r="T900" s="22">
        <v>0</v>
      </c>
      <c r="U900" s="22">
        <v>0</v>
      </c>
      <c r="V900" s="22">
        <v>0</v>
      </c>
      <c r="W900" s="22">
        <v>0</v>
      </c>
      <c r="X900" s="22">
        <v>0</v>
      </c>
      <c r="Y900" s="22">
        <v>0</v>
      </c>
      <c r="Z900" s="22">
        <v>0</v>
      </c>
      <c r="AA900" s="22">
        <v>0</v>
      </c>
      <c r="AB900" s="22">
        <v>0</v>
      </c>
      <c r="AC900" s="22">
        <v>0</v>
      </c>
      <c r="AD900" s="22">
        <v>0</v>
      </c>
      <c r="AE900" s="22">
        <v>0</v>
      </c>
      <c r="AF900" s="22">
        <v>0</v>
      </c>
      <c r="AG900" s="22">
        <v>0</v>
      </c>
      <c r="AH900" s="22">
        <v>0</v>
      </c>
      <c r="AI900" s="22">
        <v>0</v>
      </c>
      <c r="AJ900" s="22">
        <v>0</v>
      </c>
      <c r="AK900" s="22">
        <v>0</v>
      </c>
      <c r="AL900" s="22">
        <v>0</v>
      </c>
      <c r="AM900" s="22">
        <v>0</v>
      </c>
      <c r="AN900" s="22">
        <v>0</v>
      </c>
      <c r="AO900" s="22">
        <v>0</v>
      </c>
      <c r="AP900" s="22">
        <v>0</v>
      </c>
    </row>
    <row r="901" spans="1:42" hidden="1" outlineLevel="1" x14ac:dyDescent="0.2">
      <c r="A901" s="15"/>
      <c r="B901" s="84"/>
      <c r="C901" s="35">
        <v>0</v>
      </c>
      <c r="D901" s="35">
        <v>0</v>
      </c>
      <c r="E901" s="35">
        <v>0</v>
      </c>
      <c r="F901" s="35">
        <v>0</v>
      </c>
      <c r="G901" s="77">
        <v>37</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0</v>
      </c>
      <c r="Z901" s="22">
        <v>0</v>
      </c>
      <c r="AA901" s="22">
        <v>0</v>
      </c>
      <c r="AB901" s="22">
        <v>0</v>
      </c>
      <c r="AC901" s="22">
        <v>0</v>
      </c>
      <c r="AD901" s="22">
        <v>0</v>
      </c>
      <c r="AE901" s="22">
        <v>0</v>
      </c>
      <c r="AF901" s="22">
        <v>0</v>
      </c>
      <c r="AG901" s="22">
        <v>0</v>
      </c>
      <c r="AH901" s="22">
        <v>0</v>
      </c>
      <c r="AI901" s="22">
        <v>0</v>
      </c>
      <c r="AJ901" s="22">
        <v>0</v>
      </c>
      <c r="AK901" s="22">
        <v>0</v>
      </c>
      <c r="AL901" s="22">
        <v>0</v>
      </c>
      <c r="AM901" s="22">
        <v>0</v>
      </c>
      <c r="AN901" s="22">
        <v>0</v>
      </c>
      <c r="AO901" s="22">
        <v>0</v>
      </c>
      <c r="AP901" s="22">
        <v>0</v>
      </c>
    </row>
    <row r="902" spans="1:42" hidden="1" outlineLevel="1" x14ac:dyDescent="0.2">
      <c r="A902" s="15"/>
      <c r="B902" s="84"/>
      <c r="C902" s="35">
        <v>0</v>
      </c>
      <c r="D902" s="35">
        <v>0</v>
      </c>
      <c r="E902" s="35">
        <v>0</v>
      </c>
      <c r="F902" s="35">
        <v>0</v>
      </c>
      <c r="G902" s="77">
        <v>38</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0</v>
      </c>
      <c r="Z902" s="22">
        <v>0</v>
      </c>
      <c r="AA902" s="22">
        <v>0</v>
      </c>
      <c r="AB902" s="22">
        <v>0</v>
      </c>
      <c r="AC902" s="22">
        <v>0</v>
      </c>
      <c r="AD902" s="22">
        <v>0</v>
      </c>
      <c r="AE902" s="22">
        <v>0</v>
      </c>
      <c r="AF902" s="22">
        <v>0</v>
      </c>
      <c r="AG902" s="22">
        <v>0</v>
      </c>
      <c r="AH902" s="22">
        <v>0</v>
      </c>
      <c r="AI902" s="22">
        <v>0</v>
      </c>
      <c r="AJ902" s="22">
        <v>0</v>
      </c>
      <c r="AK902" s="22">
        <v>0</v>
      </c>
      <c r="AL902" s="22">
        <v>0</v>
      </c>
      <c r="AM902" s="22">
        <v>0</v>
      </c>
      <c r="AN902" s="22">
        <v>0</v>
      </c>
      <c r="AO902" s="22">
        <v>0</v>
      </c>
      <c r="AP902" s="22">
        <v>0</v>
      </c>
    </row>
    <row r="903" spans="1:42" hidden="1" outlineLevel="1" x14ac:dyDescent="0.2">
      <c r="A903" s="15"/>
      <c r="B903" s="84"/>
      <c r="C903" s="35">
        <v>0</v>
      </c>
      <c r="D903" s="35">
        <v>0</v>
      </c>
      <c r="E903" s="35">
        <v>0</v>
      </c>
      <c r="F903" s="35">
        <v>0</v>
      </c>
      <c r="G903" s="77">
        <v>39</v>
      </c>
      <c r="H903" s="22">
        <v>0</v>
      </c>
      <c r="I903" s="22">
        <v>0</v>
      </c>
      <c r="J903" s="22">
        <v>0</v>
      </c>
      <c r="K903" s="22">
        <v>0</v>
      </c>
      <c r="L903" s="22">
        <v>0</v>
      </c>
      <c r="M903" s="22">
        <v>0</v>
      </c>
      <c r="N903" s="22">
        <v>0</v>
      </c>
      <c r="O903" s="22">
        <v>0</v>
      </c>
      <c r="P903" s="22">
        <v>0</v>
      </c>
      <c r="Q903" s="22">
        <v>0</v>
      </c>
      <c r="R903" s="22">
        <v>0</v>
      </c>
      <c r="S903" s="22">
        <v>0</v>
      </c>
      <c r="T903" s="22">
        <v>0</v>
      </c>
      <c r="U903" s="22">
        <v>0</v>
      </c>
      <c r="V903" s="22">
        <v>0</v>
      </c>
      <c r="W903" s="22">
        <v>0</v>
      </c>
      <c r="X903" s="22">
        <v>0</v>
      </c>
      <c r="Y903" s="22">
        <v>0</v>
      </c>
      <c r="Z903" s="22">
        <v>0</v>
      </c>
      <c r="AA903" s="22">
        <v>0</v>
      </c>
      <c r="AB903" s="22">
        <v>0</v>
      </c>
      <c r="AC903" s="22">
        <v>0</v>
      </c>
      <c r="AD903" s="22">
        <v>0</v>
      </c>
      <c r="AE903" s="22">
        <v>0</v>
      </c>
      <c r="AF903" s="22">
        <v>0</v>
      </c>
      <c r="AG903" s="22">
        <v>0</v>
      </c>
      <c r="AH903" s="22">
        <v>0</v>
      </c>
      <c r="AI903" s="22">
        <v>0</v>
      </c>
      <c r="AJ903" s="22">
        <v>0</v>
      </c>
      <c r="AK903" s="22">
        <v>0</v>
      </c>
      <c r="AL903" s="22">
        <v>0</v>
      </c>
      <c r="AM903" s="22">
        <v>0</v>
      </c>
      <c r="AN903" s="22">
        <v>0</v>
      </c>
      <c r="AO903" s="22">
        <v>0</v>
      </c>
      <c r="AP903" s="22">
        <v>0</v>
      </c>
    </row>
    <row r="904" spans="1:42" hidden="1" outlineLevel="1" x14ac:dyDescent="0.2">
      <c r="A904" s="15"/>
      <c r="B904" s="84"/>
      <c r="C904" s="35">
        <v>0</v>
      </c>
      <c r="D904" s="35">
        <v>0</v>
      </c>
      <c r="E904" s="35">
        <v>0</v>
      </c>
      <c r="F904" s="35">
        <v>0</v>
      </c>
      <c r="G904" s="76">
        <v>40</v>
      </c>
      <c r="H904" s="22">
        <v>0</v>
      </c>
      <c r="I904" s="22">
        <v>0</v>
      </c>
      <c r="J904" s="22">
        <v>0</v>
      </c>
      <c r="K904" s="22">
        <v>0</v>
      </c>
      <c r="L904" s="22">
        <v>0</v>
      </c>
      <c r="M904" s="22">
        <v>0</v>
      </c>
      <c r="N904" s="22">
        <v>0</v>
      </c>
      <c r="O904" s="22">
        <v>0</v>
      </c>
      <c r="P904" s="22">
        <v>0</v>
      </c>
      <c r="Q904" s="22">
        <v>0</v>
      </c>
      <c r="R904" s="22">
        <v>0</v>
      </c>
      <c r="S904" s="22">
        <v>0</v>
      </c>
      <c r="T904" s="22">
        <v>0</v>
      </c>
      <c r="U904" s="22">
        <v>0</v>
      </c>
      <c r="V904" s="22">
        <v>0</v>
      </c>
      <c r="W904" s="22">
        <v>0</v>
      </c>
      <c r="X904" s="22">
        <v>0</v>
      </c>
      <c r="Y904" s="22">
        <v>0</v>
      </c>
      <c r="Z904" s="22">
        <v>0</v>
      </c>
      <c r="AA904" s="22">
        <v>0</v>
      </c>
      <c r="AB904" s="22">
        <v>0</v>
      </c>
      <c r="AC904" s="22">
        <v>0</v>
      </c>
      <c r="AD904" s="22">
        <v>0</v>
      </c>
      <c r="AE904" s="22">
        <v>0</v>
      </c>
      <c r="AF904" s="22">
        <v>0</v>
      </c>
      <c r="AG904" s="22">
        <v>0</v>
      </c>
      <c r="AH904" s="22">
        <v>0</v>
      </c>
      <c r="AI904" s="22">
        <v>0</v>
      </c>
      <c r="AJ904" s="22">
        <v>0</v>
      </c>
      <c r="AK904" s="22">
        <v>0</v>
      </c>
      <c r="AL904" s="22">
        <v>0</v>
      </c>
      <c r="AM904" s="22">
        <v>0</v>
      </c>
      <c r="AN904" s="22">
        <v>0</v>
      </c>
      <c r="AO904" s="22">
        <v>0</v>
      </c>
      <c r="AP904" s="22">
        <v>0</v>
      </c>
    </row>
    <row r="905" spans="1:42" hidden="1" outlineLevel="1" x14ac:dyDescent="0.2">
      <c r="A905" s="15"/>
      <c r="B905" s="84"/>
      <c r="C905" s="35">
        <v>0</v>
      </c>
      <c r="D905" s="35">
        <v>0</v>
      </c>
      <c r="E905" s="35">
        <v>0</v>
      </c>
      <c r="F905" s="35">
        <v>0</v>
      </c>
      <c r="G905" s="77">
        <v>41</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0</v>
      </c>
      <c r="Y905" s="22">
        <v>0</v>
      </c>
      <c r="Z905" s="22">
        <v>0</v>
      </c>
      <c r="AA905" s="22">
        <v>0</v>
      </c>
      <c r="AB905" s="22" t="s">
        <v>36</v>
      </c>
      <c r="AC905" s="22" t="s">
        <v>36</v>
      </c>
      <c r="AD905" s="22" t="s">
        <v>36</v>
      </c>
      <c r="AE905" s="22" t="s">
        <v>36</v>
      </c>
      <c r="AF905" s="22" t="s">
        <v>36</v>
      </c>
      <c r="AG905" s="22" t="s">
        <v>36</v>
      </c>
      <c r="AH905" s="22" t="s">
        <v>36</v>
      </c>
      <c r="AI905" s="22" t="s">
        <v>36</v>
      </c>
      <c r="AJ905" s="22" t="s">
        <v>36</v>
      </c>
      <c r="AK905" s="22" t="s">
        <v>36</v>
      </c>
      <c r="AL905" s="22" t="s">
        <v>36</v>
      </c>
      <c r="AM905" s="22" t="s">
        <v>36</v>
      </c>
      <c r="AN905" s="22" t="s">
        <v>36</v>
      </c>
      <c r="AO905" s="22" t="s">
        <v>36</v>
      </c>
      <c r="AP905" s="22" t="s">
        <v>36</v>
      </c>
    </row>
    <row r="906" spans="1:42" hidden="1" outlineLevel="1" x14ac:dyDescent="0.2">
      <c r="A906" s="15"/>
      <c r="B906" s="84"/>
      <c r="C906" s="35">
        <v>0</v>
      </c>
      <c r="D906" s="35">
        <v>0</v>
      </c>
      <c r="E906" s="35">
        <v>0</v>
      </c>
      <c r="F906" s="35">
        <v>0</v>
      </c>
      <c r="G906" s="77">
        <v>42</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0</v>
      </c>
      <c r="X906" s="22">
        <v>0</v>
      </c>
      <c r="Y906" s="22">
        <v>0</v>
      </c>
      <c r="Z906" s="22">
        <v>0</v>
      </c>
      <c r="AA906" s="22">
        <v>0</v>
      </c>
      <c r="AB906" s="22">
        <v>0</v>
      </c>
      <c r="AC906" s="22">
        <v>0</v>
      </c>
      <c r="AD906" s="22">
        <v>0</v>
      </c>
      <c r="AE906" s="22">
        <v>0</v>
      </c>
      <c r="AF906" s="22">
        <v>0</v>
      </c>
      <c r="AG906" s="22">
        <v>0</v>
      </c>
      <c r="AH906" s="22">
        <v>0</v>
      </c>
      <c r="AI906" s="22">
        <v>0</v>
      </c>
      <c r="AJ906" s="22">
        <v>0</v>
      </c>
      <c r="AK906" s="22">
        <v>0</v>
      </c>
      <c r="AL906" s="22">
        <v>0</v>
      </c>
      <c r="AM906" s="22">
        <v>0</v>
      </c>
      <c r="AN906" s="22">
        <v>0</v>
      </c>
      <c r="AO906" s="22">
        <v>0</v>
      </c>
      <c r="AP906" s="22">
        <v>0</v>
      </c>
    </row>
    <row r="907" spans="1:42" hidden="1" outlineLevel="1" x14ac:dyDescent="0.2">
      <c r="A907" s="15"/>
      <c r="B907" s="84"/>
      <c r="C907" s="35">
        <v>0</v>
      </c>
      <c r="D907" s="35">
        <v>0</v>
      </c>
      <c r="E907" s="35">
        <v>0</v>
      </c>
      <c r="F907" s="35">
        <v>0</v>
      </c>
      <c r="G907" s="77">
        <v>43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0</v>
      </c>
      <c r="Z907" s="22">
        <v>0</v>
      </c>
      <c r="AA907" s="22">
        <v>0</v>
      </c>
      <c r="AB907" s="22">
        <v>0</v>
      </c>
      <c r="AC907" s="22">
        <v>0</v>
      </c>
      <c r="AD907" s="22">
        <v>0</v>
      </c>
      <c r="AE907" s="22">
        <v>0</v>
      </c>
      <c r="AF907" s="22">
        <v>0</v>
      </c>
      <c r="AG907" s="22">
        <v>0</v>
      </c>
      <c r="AH907" s="22">
        <v>0</v>
      </c>
      <c r="AI907" s="22">
        <v>0</v>
      </c>
      <c r="AJ907" s="22">
        <v>0</v>
      </c>
      <c r="AK907" s="22">
        <v>0</v>
      </c>
      <c r="AL907" s="22">
        <v>0</v>
      </c>
      <c r="AM907" s="22">
        <v>0</v>
      </c>
      <c r="AN907" s="22">
        <v>0</v>
      </c>
      <c r="AO907" s="22">
        <v>0</v>
      </c>
      <c r="AP907" s="22">
        <v>0</v>
      </c>
    </row>
    <row r="908" spans="1:42" hidden="1" outlineLevel="1" x14ac:dyDescent="0.2">
      <c r="A908" s="15"/>
      <c r="B908" s="84"/>
      <c r="C908" s="35">
        <v>0</v>
      </c>
      <c r="D908" s="35">
        <v>0</v>
      </c>
      <c r="E908" s="35">
        <v>0</v>
      </c>
      <c r="F908" s="35">
        <v>0</v>
      </c>
      <c r="G908" s="76">
        <v>44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0</v>
      </c>
      <c r="Z908" s="22">
        <v>0</v>
      </c>
      <c r="AA908" s="22">
        <v>0</v>
      </c>
      <c r="AB908" s="22" t="s">
        <v>36</v>
      </c>
      <c r="AC908" s="22" t="s">
        <v>36</v>
      </c>
      <c r="AD908" s="22" t="s">
        <v>36</v>
      </c>
      <c r="AE908" s="22" t="s">
        <v>36</v>
      </c>
      <c r="AF908" s="22" t="s">
        <v>36</v>
      </c>
      <c r="AG908" s="22" t="s">
        <v>36</v>
      </c>
      <c r="AH908" s="22" t="s">
        <v>36</v>
      </c>
      <c r="AI908" s="22" t="s">
        <v>36</v>
      </c>
      <c r="AJ908" s="22" t="s">
        <v>36</v>
      </c>
      <c r="AK908" s="22" t="s">
        <v>36</v>
      </c>
      <c r="AL908" s="22" t="s">
        <v>36</v>
      </c>
      <c r="AM908" s="22" t="s">
        <v>36</v>
      </c>
      <c r="AN908" s="22" t="s">
        <v>36</v>
      </c>
      <c r="AO908" s="22" t="s">
        <v>36</v>
      </c>
      <c r="AP908" s="22" t="s">
        <v>36</v>
      </c>
    </row>
    <row r="909" spans="1:42" hidden="1" outlineLevel="1" x14ac:dyDescent="0.2">
      <c r="A909" s="15"/>
      <c r="B909" s="84"/>
      <c r="C909" s="35">
        <v>0</v>
      </c>
      <c r="D909" s="35">
        <v>0</v>
      </c>
      <c r="E909" s="35">
        <v>0</v>
      </c>
      <c r="F909" s="35">
        <v>0</v>
      </c>
      <c r="G909" s="77">
        <v>45</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0</v>
      </c>
      <c r="Y909" s="22">
        <v>0</v>
      </c>
      <c r="Z909" s="22">
        <v>0</v>
      </c>
      <c r="AA909" s="22">
        <v>0</v>
      </c>
      <c r="AB909" s="22">
        <v>0</v>
      </c>
      <c r="AC909" s="22">
        <v>0</v>
      </c>
      <c r="AD909" s="22">
        <v>0</v>
      </c>
      <c r="AE909" s="22">
        <v>0</v>
      </c>
      <c r="AF909" s="22">
        <v>0</v>
      </c>
      <c r="AG909" s="22">
        <v>0</v>
      </c>
      <c r="AH909" s="22">
        <v>0</v>
      </c>
      <c r="AI909" s="22">
        <v>0</v>
      </c>
      <c r="AJ909" s="22">
        <v>0</v>
      </c>
      <c r="AK909" s="22">
        <v>0</v>
      </c>
      <c r="AL909" s="22">
        <v>0</v>
      </c>
      <c r="AM909" s="22">
        <v>0</v>
      </c>
      <c r="AN909" s="22">
        <v>0</v>
      </c>
      <c r="AO909" s="22">
        <v>0</v>
      </c>
      <c r="AP909" s="22">
        <v>0</v>
      </c>
    </row>
    <row r="910" spans="1:42" hidden="1" outlineLevel="1" x14ac:dyDescent="0.2">
      <c r="A910" s="15"/>
      <c r="B910" s="84"/>
      <c r="C910" s="35">
        <v>0</v>
      </c>
      <c r="D910" s="35">
        <v>0</v>
      </c>
      <c r="E910" s="35">
        <v>0</v>
      </c>
      <c r="F910" s="35">
        <v>0</v>
      </c>
      <c r="G910" s="77">
        <v>46</v>
      </c>
      <c r="H910" s="22">
        <v>0</v>
      </c>
      <c r="I910" s="22">
        <v>0</v>
      </c>
      <c r="J910" s="22">
        <v>0</v>
      </c>
      <c r="K910" s="22">
        <v>0</v>
      </c>
      <c r="L910" s="22">
        <v>0</v>
      </c>
      <c r="M910" s="22">
        <v>0</v>
      </c>
      <c r="N910" s="22">
        <v>0</v>
      </c>
      <c r="O910" s="22">
        <v>0</v>
      </c>
      <c r="P910" s="22">
        <v>0</v>
      </c>
      <c r="Q910" s="22">
        <v>0</v>
      </c>
      <c r="R910" s="22">
        <v>0</v>
      </c>
      <c r="S910" s="22">
        <v>0</v>
      </c>
      <c r="T910" s="22">
        <v>0</v>
      </c>
      <c r="U910" s="22">
        <v>0</v>
      </c>
      <c r="V910" s="22">
        <v>0</v>
      </c>
      <c r="W910" s="22">
        <v>0</v>
      </c>
      <c r="X910" s="22">
        <v>0</v>
      </c>
      <c r="Y910" s="22">
        <v>0</v>
      </c>
      <c r="Z910" s="22">
        <v>0</v>
      </c>
      <c r="AA910" s="22">
        <v>0</v>
      </c>
      <c r="AB910" s="22" t="s">
        <v>36</v>
      </c>
      <c r="AC910" s="22" t="s">
        <v>36</v>
      </c>
      <c r="AD910" s="22" t="s">
        <v>36</v>
      </c>
      <c r="AE910" s="22" t="s">
        <v>36</v>
      </c>
      <c r="AF910" s="22" t="s">
        <v>36</v>
      </c>
      <c r="AG910" s="22" t="s">
        <v>36</v>
      </c>
      <c r="AH910" s="22" t="s">
        <v>36</v>
      </c>
      <c r="AI910" s="22" t="s">
        <v>36</v>
      </c>
      <c r="AJ910" s="22" t="s">
        <v>36</v>
      </c>
      <c r="AK910" s="22" t="s">
        <v>36</v>
      </c>
      <c r="AL910" s="22" t="s">
        <v>36</v>
      </c>
      <c r="AM910" s="22" t="s">
        <v>36</v>
      </c>
      <c r="AN910" s="22" t="s">
        <v>36</v>
      </c>
      <c r="AO910" s="22" t="s">
        <v>36</v>
      </c>
      <c r="AP910" s="22" t="s">
        <v>36</v>
      </c>
    </row>
    <row r="911" spans="1:42" hidden="1" outlineLevel="1" x14ac:dyDescent="0.2">
      <c r="A911" s="15"/>
      <c r="B911" s="84"/>
      <c r="C911" s="35">
        <v>0</v>
      </c>
      <c r="D911" s="35">
        <v>0</v>
      </c>
      <c r="E911" s="35">
        <v>0</v>
      </c>
      <c r="F911" s="35">
        <v>0</v>
      </c>
      <c r="G911" s="77">
        <v>47</v>
      </c>
      <c r="H911" s="22">
        <v>0</v>
      </c>
      <c r="I911" s="22">
        <v>0</v>
      </c>
      <c r="J911" s="22">
        <v>0</v>
      </c>
      <c r="K911" s="22">
        <v>0</v>
      </c>
      <c r="L911" s="22">
        <v>0</v>
      </c>
      <c r="M911" s="22">
        <v>0</v>
      </c>
      <c r="N911" s="22">
        <v>0</v>
      </c>
      <c r="O911" s="22">
        <v>0</v>
      </c>
      <c r="P911" s="22">
        <v>0</v>
      </c>
      <c r="Q911" s="22">
        <v>0</v>
      </c>
      <c r="R911" s="22">
        <v>0</v>
      </c>
      <c r="S911" s="22">
        <v>0</v>
      </c>
      <c r="T911" s="22">
        <v>0</v>
      </c>
      <c r="U911" s="22">
        <v>0</v>
      </c>
      <c r="V911" s="22">
        <v>0</v>
      </c>
      <c r="W911" s="22">
        <v>0</v>
      </c>
      <c r="X911" s="22">
        <v>0</v>
      </c>
      <c r="Y911" s="22">
        <v>0</v>
      </c>
      <c r="Z911" s="22">
        <v>0</v>
      </c>
      <c r="AA911" s="22">
        <v>0</v>
      </c>
      <c r="AB911" s="22" t="s">
        <v>36</v>
      </c>
      <c r="AC911" s="22" t="s">
        <v>36</v>
      </c>
      <c r="AD911" s="22" t="s">
        <v>36</v>
      </c>
      <c r="AE911" s="22" t="s">
        <v>36</v>
      </c>
      <c r="AF911" s="22" t="s">
        <v>36</v>
      </c>
      <c r="AG911" s="22" t="s">
        <v>36</v>
      </c>
      <c r="AH911" s="22" t="s">
        <v>36</v>
      </c>
      <c r="AI911" s="22" t="s">
        <v>36</v>
      </c>
      <c r="AJ911" s="22" t="s">
        <v>36</v>
      </c>
      <c r="AK911" s="22" t="s">
        <v>36</v>
      </c>
      <c r="AL911" s="22" t="s">
        <v>36</v>
      </c>
      <c r="AM911" s="22" t="s">
        <v>36</v>
      </c>
      <c r="AN911" s="22" t="s">
        <v>36</v>
      </c>
      <c r="AO911" s="22" t="s">
        <v>36</v>
      </c>
      <c r="AP911" s="22" t="s">
        <v>36</v>
      </c>
    </row>
    <row r="912" spans="1:42" hidden="1" outlineLevel="1" x14ac:dyDescent="0.2">
      <c r="A912" s="15"/>
      <c r="B912" s="84"/>
      <c r="C912" s="35">
        <v>0</v>
      </c>
      <c r="D912" s="35">
        <v>0</v>
      </c>
      <c r="E912" s="35">
        <v>0</v>
      </c>
      <c r="F912" s="35">
        <v>0</v>
      </c>
      <c r="G912" s="76">
        <v>48</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0</v>
      </c>
      <c r="Z912" s="22">
        <v>0</v>
      </c>
      <c r="AA912" s="22">
        <v>0</v>
      </c>
      <c r="AB912" s="22" t="s">
        <v>36</v>
      </c>
      <c r="AC912" s="22" t="s">
        <v>36</v>
      </c>
      <c r="AD912" s="22" t="s">
        <v>36</v>
      </c>
      <c r="AE912" s="22" t="s">
        <v>36</v>
      </c>
      <c r="AF912" s="22" t="s">
        <v>36</v>
      </c>
      <c r="AG912" s="22" t="s">
        <v>36</v>
      </c>
      <c r="AH912" s="22" t="s">
        <v>36</v>
      </c>
      <c r="AI912" s="22" t="s">
        <v>36</v>
      </c>
      <c r="AJ912" s="22" t="s">
        <v>36</v>
      </c>
      <c r="AK912" s="22" t="s">
        <v>36</v>
      </c>
      <c r="AL912" s="22" t="s">
        <v>36</v>
      </c>
      <c r="AM912" s="22" t="s">
        <v>36</v>
      </c>
      <c r="AN912" s="22" t="s">
        <v>36</v>
      </c>
      <c r="AO912" s="22" t="s">
        <v>36</v>
      </c>
      <c r="AP912" s="22" t="s">
        <v>36</v>
      </c>
    </row>
    <row r="913" spans="1:42" hidden="1" outlineLevel="1" x14ac:dyDescent="0.2">
      <c r="A913" s="15"/>
      <c r="B913" s="84"/>
      <c r="C913" s="35">
        <v>0</v>
      </c>
      <c r="D913" s="35">
        <v>0</v>
      </c>
      <c r="E913" s="35">
        <v>0</v>
      </c>
      <c r="F913" s="35">
        <v>0</v>
      </c>
      <c r="G913" s="77">
        <v>49</v>
      </c>
      <c r="H913" s="22">
        <v>0</v>
      </c>
      <c r="I913" s="22">
        <v>0</v>
      </c>
      <c r="J913" s="22">
        <v>0</v>
      </c>
      <c r="K913" s="22">
        <v>0</v>
      </c>
      <c r="L913" s="22">
        <v>0</v>
      </c>
      <c r="M913" s="22">
        <v>0</v>
      </c>
      <c r="N913" s="22">
        <v>0</v>
      </c>
      <c r="O913" s="22">
        <v>0</v>
      </c>
      <c r="P913" s="22">
        <v>0</v>
      </c>
      <c r="Q913" s="22">
        <v>0</v>
      </c>
      <c r="R913" s="22">
        <v>0</v>
      </c>
      <c r="S913" s="22">
        <v>0</v>
      </c>
      <c r="T913" s="22">
        <v>0</v>
      </c>
      <c r="U913" s="22">
        <v>0</v>
      </c>
      <c r="V913" s="22">
        <v>0</v>
      </c>
      <c r="W913" s="22">
        <v>0</v>
      </c>
      <c r="X913" s="22">
        <v>0</v>
      </c>
      <c r="Y913" s="22">
        <v>0</v>
      </c>
      <c r="Z913" s="22">
        <v>0</v>
      </c>
      <c r="AA913" s="22">
        <v>0</v>
      </c>
      <c r="AB913" s="22" t="s">
        <v>36</v>
      </c>
      <c r="AC913" s="22" t="s">
        <v>36</v>
      </c>
      <c r="AD913" s="22" t="s">
        <v>36</v>
      </c>
      <c r="AE913" s="22" t="s">
        <v>36</v>
      </c>
      <c r="AF913" s="22" t="s">
        <v>36</v>
      </c>
      <c r="AG913" s="22" t="s">
        <v>36</v>
      </c>
      <c r="AH913" s="22" t="s">
        <v>36</v>
      </c>
      <c r="AI913" s="22" t="s">
        <v>36</v>
      </c>
      <c r="AJ913" s="22" t="s">
        <v>36</v>
      </c>
      <c r="AK913" s="22" t="s">
        <v>36</v>
      </c>
      <c r="AL913" s="22" t="s">
        <v>36</v>
      </c>
      <c r="AM913" s="22" t="s">
        <v>36</v>
      </c>
      <c r="AN913" s="22" t="s">
        <v>36</v>
      </c>
      <c r="AO913" s="22" t="s">
        <v>36</v>
      </c>
      <c r="AP913" s="22" t="s">
        <v>36</v>
      </c>
    </row>
    <row r="914" spans="1:42" hidden="1" outlineLevel="1" x14ac:dyDescent="0.2">
      <c r="A914" s="15"/>
      <c r="B914" s="84"/>
      <c r="C914" s="35">
        <v>0</v>
      </c>
      <c r="D914" s="35">
        <v>0</v>
      </c>
      <c r="E914" s="35">
        <v>0</v>
      </c>
      <c r="F914" s="35">
        <v>0</v>
      </c>
      <c r="G914" s="77">
        <v>50</v>
      </c>
      <c r="H914" s="22">
        <v>0</v>
      </c>
      <c r="I914" s="22">
        <v>0</v>
      </c>
      <c r="J914" s="22">
        <v>0</v>
      </c>
      <c r="K914" s="22">
        <v>0</v>
      </c>
      <c r="L914" s="22">
        <v>0</v>
      </c>
      <c r="M914" s="22">
        <v>0</v>
      </c>
      <c r="N914" s="22">
        <v>0</v>
      </c>
      <c r="O914" s="22">
        <v>0</v>
      </c>
      <c r="P914" s="22">
        <v>0</v>
      </c>
      <c r="Q914" s="22">
        <v>0</v>
      </c>
      <c r="R914" s="22">
        <v>0</v>
      </c>
      <c r="S914" s="22">
        <v>0</v>
      </c>
      <c r="T914" s="22">
        <v>0</v>
      </c>
      <c r="U914" s="22">
        <v>0</v>
      </c>
      <c r="V914" s="22">
        <v>0</v>
      </c>
      <c r="W914" s="22">
        <v>0</v>
      </c>
      <c r="X914" s="22">
        <v>0</v>
      </c>
      <c r="Y914" s="22">
        <v>0</v>
      </c>
      <c r="Z914" s="22">
        <v>0</v>
      </c>
      <c r="AA914" s="22">
        <v>0</v>
      </c>
      <c r="AB914" s="22" t="s">
        <v>36</v>
      </c>
      <c r="AC914" s="22" t="s">
        <v>36</v>
      </c>
      <c r="AD914" s="22" t="s">
        <v>36</v>
      </c>
      <c r="AE914" s="22" t="s">
        <v>36</v>
      </c>
      <c r="AF914" s="22" t="s">
        <v>36</v>
      </c>
      <c r="AG914" s="22" t="s">
        <v>36</v>
      </c>
      <c r="AH914" s="22" t="s">
        <v>36</v>
      </c>
      <c r="AI914" s="22" t="s">
        <v>36</v>
      </c>
      <c r="AJ914" s="22" t="s">
        <v>36</v>
      </c>
      <c r="AK914" s="22" t="s">
        <v>36</v>
      </c>
      <c r="AL914" s="22" t="s">
        <v>36</v>
      </c>
      <c r="AM914" s="22" t="s">
        <v>36</v>
      </c>
      <c r="AN914" s="22" t="s">
        <v>36</v>
      </c>
      <c r="AO914" s="22" t="s">
        <v>36</v>
      </c>
      <c r="AP914" s="22" t="s">
        <v>36</v>
      </c>
    </row>
    <row r="915" spans="1:42" hidden="1" outlineLevel="1" x14ac:dyDescent="0.2">
      <c r="A915" s="15"/>
      <c r="B915" s="84"/>
      <c r="C915" s="35">
        <v>0</v>
      </c>
      <c r="D915" s="35">
        <v>0</v>
      </c>
      <c r="E915" s="35">
        <v>0</v>
      </c>
      <c r="F915" s="35">
        <v>0</v>
      </c>
      <c r="G915" s="77">
        <v>51</v>
      </c>
      <c r="H915" s="22">
        <v>0</v>
      </c>
      <c r="I915" s="22">
        <v>0</v>
      </c>
      <c r="J915" s="22">
        <v>0</v>
      </c>
      <c r="K915" s="22">
        <v>0</v>
      </c>
      <c r="L915" s="22">
        <v>0</v>
      </c>
      <c r="M915" s="22">
        <v>0</v>
      </c>
      <c r="N915" s="22">
        <v>0</v>
      </c>
      <c r="O915" s="22">
        <v>0</v>
      </c>
      <c r="P915" s="22">
        <v>0</v>
      </c>
      <c r="Q915" s="22">
        <v>0</v>
      </c>
      <c r="R915" s="22">
        <v>0</v>
      </c>
      <c r="S915" s="22">
        <v>0</v>
      </c>
      <c r="T915" s="22">
        <v>0</v>
      </c>
      <c r="U915" s="22">
        <v>0</v>
      </c>
      <c r="V915" s="22">
        <v>0</v>
      </c>
      <c r="W915" s="22">
        <v>0</v>
      </c>
      <c r="X915" s="22">
        <v>0</v>
      </c>
      <c r="Y915" s="22">
        <v>0</v>
      </c>
      <c r="Z915" s="22">
        <v>0</v>
      </c>
      <c r="AA915" s="22">
        <v>0</v>
      </c>
      <c r="AB915" s="22" t="s">
        <v>36</v>
      </c>
      <c r="AC915" s="22" t="s">
        <v>36</v>
      </c>
      <c r="AD915" s="22" t="s">
        <v>36</v>
      </c>
      <c r="AE915" s="22" t="s">
        <v>36</v>
      </c>
      <c r="AF915" s="22" t="s">
        <v>36</v>
      </c>
      <c r="AG915" s="22" t="s">
        <v>36</v>
      </c>
      <c r="AH915" s="22" t="s">
        <v>36</v>
      </c>
      <c r="AI915" s="22" t="s">
        <v>36</v>
      </c>
      <c r="AJ915" s="22" t="s">
        <v>36</v>
      </c>
      <c r="AK915" s="22" t="s">
        <v>36</v>
      </c>
      <c r="AL915" s="22" t="s">
        <v>36</v>
      </c>
      <c r="AM915" s="22" t="s">
        <v>36</v>
      </c>
      <c r="AN915" s="22" t="s">
        <v>36</v>
      </c>
      <c r="AO915" s="22" t="s">
        <v>36</v>
      </c>
      <c r="AP915" s="22" t="s">
        <v>36</v>
      </c>
    </row>
    <row r="916" spans="1:42" hidden="1" outlineLevel="1" x14ac:dyDescent="0.2">
      <c r="A916" s="15"/>
      <c r="B916" s="84"/>
      <c r="C916" s="35">
        <v>0</v>
      </c>
      <c r="D916" s="35">
        <v>0</v>
      </c>
      <c r="E916" s="35">
        <v>0</v>
      </c>
      <c r="F916" s="35">
        <v>0</v>
      </c>
      <c r="G916" s="76">
        <v>52</v>
      </c>
      <c r="H916" s="22">
        <v>0</v>
      </c>
      <c r="I916" s="22">
        <v>0</v>
      </c>
      <c r="J916" s="22">
        <v>0</v>
      </c>
      <c r="K916" s="22">
        <v>0</v>
      </c>
      <c r="L916" s="22">
        <v>0</v>
      </c>
      <c r="M916" s="22">
        <v>0</v>
      </c>
      <c r="N916" s="22">
        <v>0</v>
      </c>
      <c r="O916" s="22">
        <v>0</v>
      </c>
      <c r="P916" s="22">
        <v>0</v>
      </c>
      <c r="Q916" s="22">
        <v>0</v>
      </c>
      <c r="R916" s="22">
        <v>0</v>
      </c>
      <c r="S916" s="22">
        <v>0</v>
      </c>
      <c r="T916" s="22">
        <v>0</v>
      </c>
      <c r="U916" s="22">
        <v>0</v>
      </c>
      <c r="V916" s="22">
        <v>0</v>
      </c>
      <c r="W916" s="22">
        <v>0</v>
      </c>
      <c r="X916" s="22">
        <v>0</v>
      </c>
      <c r="Y916" s="22">
        <v>0</v>
      </c>
      <c r="Z916" s="22">
        <v>0</v>
      </c>
      <c r="AA916" s="22">
        <v>0</v>
      </c>
      <c r="AB916" s="22" t="s">
        <v>36</v>
      </c>
      <c r="AC916" s="22" t="s">
        <v>36</v>
      </c>
      <c r="AD916" s="22" t="s">
        <v>36</v>
      </c>
      <c r="AE916" s="22" t="s">
        <v>36</v>
      </c>
      <c r="AF916" s="22" t="s">
        <v>36</v>
      </c>
      <c r="AG916" s="22" t="s">
        <v>36</v>
      </c>
      <c r="AH916" s="22" t="s">
        <v>36</v>
      </c>
      <c r="AI916" s="22" t="s">
        <v>36</v>
      </c>
      <c r="AJ916" s="22" t="s">
        <v>36</v>
      </c>
      <c r="AK916" s="22" t="s">
        <v>36</v>
      </c>
      <c r="AL916" s="22" t="s">
        <v>36</v>
      </c>
      <c r="AM916" s="22" t="s">
        <v>36</v>
      </c>
      <c r="AN916" s="22" t="s">
        <v>36</v>
      </c>
      <c r="AO916" s="22" t="s">
        <v>36</v>
      </c>
      <c r="AP916" s="22" t="s">
        <v>36</v>
      </c>
    </row>
    <row r="917" spans="1:42" hidden="1" outlineLevel="1" x14ac:dyDescent="0.2">
      <c r="A917" s="15"/>
      <c r="B917" s="84"/>
      <c r="C917" s="35">
        <v>0</v>
      </c>
      <c r="D917" s="35">
        <v>0</v>
      </c>
      <c r="E917" s="35">
        <v>0</v>
      </c>
      <c r="F917" s="35">
        <v>0</v>
      </c>
      <c r="G917" s="77">
        <v>53</v>
      </c>
      <c r="H917" s="22">
        <v>0</v>
      </c>
      <c r="I917" s="22">
        <v>0</v>
      </c>
      <c r="J917" s="22">
        <v>0</v>
      </c>
      <c r="K917" s="22">
        <v>0</v>
      </c>
      <c r="L917" s="22">
        <v>0</v>
      </c>
      <c r="M917" s="22">
        <v>0</v>
      </c>
      <c r="N917" s="22">
        <v>0</v>
      </c>
      <c r="O917" s="22">
        <v>0</v>
      </c>
      <c r="P917" s="22">
        <v>0</v>
      </c>
      <c r="Q917" s="22">
        <v>0</v>
      </c>
      <c r="R917" s="22">
        <v>0</v>
      </c>
      <c r="S917" s="22">
        <v>0</v>
      </c>
      <c r="T917" s="22">
        <v>0</v>
      </c>
      <c r="U917" s="22">
        <v>0</v>
      </c>
      <c r="V917" s="22">
        <v>0</v>
      </c>
      <c r="W917" s="22">
        <v>0</v>
      </c>
      <c r="X917" s="22">
        <v>0</v>
      </c>
      <c r="Y917" s="22">
        <v>0</v>
      </c>
      <c r="Z917" s="22">
        <v>0</v>
      </c>
      <c r="AA917" s="22">
        <v>0</v>
      </c>
      <c r="AB917" s="22" t="s">
        <v>36</v>
      </c>
      <c r="AC917" s="22" t="s">
        <v>36</v>
      </c>
      <c r="AD917" s="22" t="s">
        <v>36</v>
      </c>
      <c r="AE917" s="22" t="s">
        <v>36</v>
      </c>
      <c r="AF917" s="22" t="s">
        <v>36</v>
      </c>
      <c r="AG917" s="22" t="s">
        <v>36</v>
      </c>
      <c r="AH917" s="22" t="s">
        <v>36</v>
      </c>
      <c r="AI917" s="22" t="s">
        <v>36</v>
      </c>
      <c r="AJ917" s="22" t="s">
        <v>36</v>
      </c>
      <c r="AK917" s="22" t="s">
        <v>36</v>
      </c>
      <c r="AL917" s="22" t="s">
        <v>36</v>
      </c>
      <c r="AM917" s="22" t="s">
        <v>36</v>
      </c>
      <c r="AN917" s="22" t="s">
        <v>36</v>
      </c>
      <c r="AO917" s="22" t="s">
        <v>36</v>
      </c>
      <c r="AP917" s="22" t="s">
        <v>36</v>
      </c>
    </row>
    <row r="918" spans="1:42" hidden="1" outlineLevel="1" x14ac:dyDescent="0.2">
      <c r="A918" s="15"/>
      <c r="B918" s="84"/>
      <c r="C918" s="35">
        <v>0</v>
      </c>
      <c r="D918" s="35">
        <v>0</v>
      </c>
      <c r="E918" s="35">
        <v>0</v>
      </c>
      <c r="F918" s="35">
        <v>0</v>
      </c>
      <c r="G918" s="77">
        <v>54</v>
      </c>
      <c r="H918" s="22">
        <v>0</v>
      </c>
      <c r="I918" s="22">
        <v>0</v>
      </c>
      <c r="J918" s="22">
        <v>0</v>
      </c>
      <c r="K918" s="22">
        <v>0</v>
      </c>
      <c r="L918" s="22">
        <v>0</v>
      </c>
      <c r="M918" s="22">
        <v>0</v>
      </c>
      <c r="N918" s="22">
        <v>0</v>
      </c>
      <c r="O918" s="22">
        <v>0</v>
      </c>
      <c r="P918" s="22">
        <v>0</v>
      </c>
      <c r="Q918" s="22">
        <v>0</v>
      </c>
      <c r="R918" s="22">
        <v>0</v>
      </c>
      <c r="S918" s="22">
        <v>0</v>
      </c>
      <c r="T918" s="22">
        <v>0</v>
      </c>
      <c r="U918" s="22">
        <v>0</v>
      </c>
      <c r="V918" s="22">
        <v>0</v>
      </c>
      <c r="W918" s="22">
        <v>0</v>
      </c>
      <c r="X918" s="22">
        <v>0</v>
      </c>
      <c r="Y918" s="22">
        <v>0</v>
      </c>
      <c r="Z918" s="22">
        <v>0</v>
      </c>
      <c r="AA918" s="22">
        <v>0</v>
      </c>
      <c r="AB918" s="22" t="s">
        <v>36</v>
      </c>
      <c r="AC918" s="22" t="s">
        <v>36</v>
      </c>
      <c r="AD918" s="22" t="s">
        <v>36</v>
      </c>
      <c r="AE918" s="22" t="s">
        <v>36</v>
      </c>
      <c r="AF918" s="22" t="s">
        <v>36</v>
      </c>
      <c r="AG918" s="22" t="s">
        <v>36</v>
      </c>
      <c r="AH918" s="22" t="s">
        <v>36</v>
      </c>
      <c r="AI918" s="22" t="s">
        <v>36</v>
      </c>
      <c r="AJ918" s="22" t="s">
        <v>36</v>
      </c>
      <c r="AK918" s="22" t="s">
        <v>36</v>
      </c>
      <c r="AL918" s="22" t="s">
        <v>36</v>
      </c>
      <c r="AM918" s="22" t="s">
        <v>36</v>
      </c>
      <c r="AN918" s="22" t="s">
        <v>36</v>
      </c>
      <c r="AO918" s="22" t="s">
        <v>36</v>
      </c>
      <c r="AP918" s="22" t="s">
        <v>36</v>
      </c>
    </row>
    <row r="919" spans="1:42" hidden="1" outlineLevel="1" x14ac:dyDescent="0.2">
      <c r="A919" s="15"/>
      <c r="B919" s="84"/>
      <c r="C919" s="35">
        <v>0</v>
      </c>
      <c r="D919" s="35">
        <v>0</v>
      </c>
      <c r="E919" s="35">
        <v>0</v>
      </c>
      <c r="F919" s="35">
        <v>0</v>
      </c>
      <c r="G919" s="77">
        <v>55</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0</v>
      </c>
      <c r="Y919" s="22">
        <v>0</v>
      </c>
      <c r="Z919" s="22">
        <v>0</v>
      </c>
      <c r="AA919" s="22">
        <v>0</v>
      </c>
      <c r="AB919" s="22" t="s">
        <v>36</v>
      </c>
      <c r="AC919" s="22" t="s">
        <v>36</v>
      </c>
      <c r="AD919" s="22" t="s">
        <v>36</v>
      </c>
      <c r="AE919" s="22" t="s">
        <v>36</v>
      </c>
      <c r="AF919" s="22" t="s">
        <v>36</v>
      </c>
      <c r="AG919" s="22" t="s">
        <v>36</v>
      </c>
      <c r="AH919" s="22" t="s">
        <v>36</v>
      </c>
      <c r="AI919" s="22" t="s">
        <v>36</v>
      </c>
      <c r="AJ919" s="22" t="s">
        <v>36</v>
      </c>
      <c r="AK919" s="22" t="s">
        <v>36</v>
      </c>
      <c r="AL919" s="22" t="s">
        <v>36</v>
      </c>
      <c r="AM919" s="22" t="s">
        <v>36</v>
      </c>
      <c r="AN919" s="22" t="s">
        <v>36</v>
      </c>
      <c r="AO919" s="22" t="s">
        <v>36</v>
      </c>
      <c r="AP919" s="22" t="s">
        <v>36</v>
      </c>
    </row>
    <row r="920" spans="1:42" hidden="1" outlineLevel="1" x14ac:dyDescent="0.2">
      <c r="A920" s="15"/>
      <c r="B920" s="84"/>
      <c r="C920" s="35">
        <v>0</v>
      </c>
      <c r="D920" s="35">
        <v>0</v>
      </c>
      <c r="E920" s="35">
        <v>0</v>
      </c>
      <c r="F920" s="35">
        <v>0</v>
      </c>
      <c r="G920" s="76">
        <v>56</v>
      </c>
      <c r="H920" s="22">
        <v>0</v>
      </c>
      <c r="I920" s="22">
        <v>0</v>
      </c>
      <c r="J920" s="22">
        <v>0</v>
      </c>
      <c r="K920" s="22">
        <v>0</v>
      </c>
      <c r="L920" s="22">
        <v>0</v>
      </c>
      <c r="M920" s="22">
        <v>0</v>
      </c>
      <c r="N920" s="22">
        <v>0</v>
      </c>
      <c r="O920" s="22">
        <v>0</v>
      </c>
      <c r="P920" s="22">
        <v>0</v>
      </c>
      <c r="Q920" s="22">
        <v>0</v>
      </c>
      <c r="R920" s="22">
        <v>0</v>
      </c>
      <c r="S920" s="22">
        <v>0</v>
      </c>
      <c r="T920" s="22">
        <v>0</v>
      </c>
      <c r="U920" s="22">
        <v>0</v>
      </c>
      <c r="V920" s="22">
        <v>0</v>
      </c>
      <c r="W920" s="22">
        <v>0</v>
      </c>
      <c r="X920" s="22">
        <v>0</v>
      </c>
      <c r="Y920" s="22">
        <v>0</v>
      </c>
      <c r="Z920" s="22">
        <v>0</v>
      </c>
      <c r="AA920" s="22">
        <v>0</v>
      </c>
      <c r="AB920" s="22" t="s">
        <v>36</v>
      </c>
      <c r="AC920" s="22" t="s">
        <v>36</v>
      </c>
      <c r="AD920" s="22" t="s">
        <v>36</v>
      </c>
      <c r="AE920" s="22" t="s">
        <v>36</v>
      </c>
      <c r="AF920" s="22" t="s">
        <v>36</v>
      </c>
      <c r="AG920" s="22" t="s">
        <v>36</v>
      </c>
      <c r="AH920" s="22" t="s">
        <v>36</v>
      </c>
      <c r="AI920" s="22" t="s">
        <v>36</v>
      </c>
      <c r="AJ920" s="22" t="s">
        <v>36</v>
      </c>
      <c r="AK920" s="22" t="s">
        <v>36</v>
      </c>
      <c r="AL920" s="22" t="s">
        <v>36</v>
      </c>
      <c r="AM920" s="22" t="s">
        <v>36</v>
      </c>
      <c r="AN920" s="22" t="s">
        <v>36</v>
      </c>
      <c r="AO920" s="22" t="s">
        <v>36</v>
      </c>
      <c r="AP920" s="22" t="s">
        <v>36</v>
      </c>
    </row>
    <row r="921" spans="1:42" hidden="1" outlineLevel="1" x14ac:dyDescent="0.2">
      <c r="A921" s="15"/>
      <c r="B921" s="84"/>
      <c r="C921" s="35">
        <v>0</v>
      </c>
      <c r="D921" s="35">
        <v>0</v>
      </c>
      <c r="E921" s="35">
        <v>0</v>
      </c>
      <c r="F921" s="35">
        <v>0</v>
      </c>
      <c r="G921" s="77">
        <v>57</v>
      </c>
      <c r="H921" s="22">
        <v>0</v>
      </c>
      <c r="I921" s="22">
        <v>0</v>
      </c>
      <c r="J921" s="22">
        <v>0</v>
      </c>
      <c r="K921" s="22">
        <v>0</v>
      </c>
      <c r="L921" s="22">
        <v>0</v>
      </c>
      <c r="M921" s="22">
        <v>0</v>
      </c>
      <c r="N921" s="22">
        <v>0</v>
      </c>
      <c r="O921" s="22">
        <v>0</v>
      </c>
      <c r="P921" s="22">
        <v>0</v>
      </c>
      <c r="Q921" s="22">
        <v>0</v>
      </c>
      <c r="R921" s="22">
        <v>0</v>
      </c>
      <c r="S921" s="22">
        <v>0</v>
      </c>
      <c r="T921" s="22">
        <v>0</v>
      </c>
      <c r="U921" s="22">
        <v>0</v>
      </c>
      <c r="V921" s="22">
        <v>0</v>
      </c>
      <c r="W921" s="22">
        <v>0</v>
      </c>
      <c r="X921" s="22">
        <v>0</v>
      </c>
      <c r="Y921" s="22">
        <v>0</v>
      </c>
      <c r="Z921" s="22">
        <v>0</v>
      </c>
      <c r="AA921" s="22">
        <v>0</v>
      </c>
      <c r="AB921" s="22" t="s">
        <v>36</v>
      </c>
      <c r="AC921" s="22" t="s">
        <v>36</v>
      </c>
      <c r="AD921" s="22" t="s">
        <v>36</v>
      </c>
      <c r="AE921" s="22" t="s">
        <v>36</v>
      </c>
      <c r="AF921" s="22" t="s">
        <v>36</v>
      </c>
      <c r="AG921" s="22" t="s">
        <v>36</v>
      </c>
      <c r="AH921" s="22" t="s">
        <v>36</v>
      </c>
      <c r="AI921" s="22" t="s">
        <v>36</v>
      </c>
      <c r="AJ921" s="22" t="s">
        <v>36</v>
      </c>
      <c r="AK921" s="22" t="s">
        <v>36</v>
      </c>
      <c r="AL921" s="22" t="s">
        <v>36</v>
      </c>
      <c r="AM921" s="22" t="s">
        <v>36</v>
      </c>
      <c r="AN921" s="22" t="s">
        <v>36</v>
      </c>
      <c r="AO921" s="22" t="s">
        <v>36</v>
      </c>
      <c r="AP921" s="22" t="s">
        <v>36</v>
      </c>
    </row>
    <row r="922" spans="1:42" hidden="1" outlineLevel="1" x14ac:dyDescent="0.2">
      <c r="A922" s="15"/>
      <c r="B922" s="84"/>
      <c r="C922" s="35">
        <v>0</v>
      </c>
      <c r="D922" s="35">
        <v>0</v>
      </c>
      <c r="E922" s="35">
        <v>0</v>
      </c>
      <c r="F922" s="35">
        <v>0</v>
      </c>
      <c r="G922" s="77">
        <v>58</v>
      </c>
      <c r="H922" s="22">
        <v>0</v>
      </c>
      <c r="I922" s="22">
        <v>0</v>
      </c>
      <c r="J922" s="22">
        <v>0</v>
      </c>
      <c r="K922" s="22">
        <v>0</v>
      </c>
      <c r="L922" s="22">
        <v>0</v>
      </c>
      <c r="M922" s="22">
        <v>0</v>
      </c>
      <c r="N922" s="22">
        <v>0</v>
      </c>
      <c r="O922" s="22">
        <v>0</v>
      </c>
      <c r="P922" s="22">
        <v>0</v>
      </c>
      <c r="Q922" s="22">
        <v>0</v>
      </c>
      <c r="R922" s="22">
        <v>0</v>
      </c>
      <c r="S922" s="22">
        <v>0</v>
      </c>
      <c r="T922" s="22">
        <v>0</v>
      </c>
      <c r="U922" s="22">
        <v>0</v>
      </c>
      <c r="V922" s="22">
        <v>0</v>
      </c>
      <c r="W922" s="22">
        <v>0</v>
      </c>
      <c r="X922" s="22">
        <v>0</v>
      </c>
      <c r="Y922" s="22">
        <v>0</v>
      </c>
      <c r="Z922" s="22">
        <v>0</v>
      </c>
      <c r="AA922" s="22">
        <v>0</v>
      </c>
      <c r="AB922" s="22" t="s">
        <v>36</v>
      </c>
      <c r="AC922" s="22" t="s">
        <v>36</v>
      </c>
      <c r="AD922" s="22" t="s">
        <v>36</v>
      </c>
      <c r="AE922" s="22" t="s">
        <v>36</v>
      </c>
      <c r="AF922" s="22" t="s">
        <v>36</v>
      </c>
      <c r="AG922" s="22" t="s">
        <v>36</v>
      </c>
      <c r="AH922" s="22" t="s">
        <v>36</v>
      </c>
      <c r="AI922" s="22" t="s">
        <v>36</v>
      </c>
      <c r="AJ922" s="22" t="s">
        <v>36</v>
      </c>
      <c r="AK922" s="22" t="s">
        <v>36</v>
      </c>
      <c r="AL922" s="22" t="s">
        <v>36</v>
      </c>
      <c r="AM922" s="22" t="s">
        <v>36</v>
      </c>
      <c r="AN922" s="22" t="s">
        <v>36</v>
      </c>
      <c r="AO922" s="22" t="s">
        <v>36</v>
      </c>
      <c r="AP922" s="22" t="s">
        <v>36</v>
      </c>
    </row>
    <row r="923" spans="1:42" hidden="1" outlineLevel="1" x14ac:dyDescent="0.2">
      <c r="A923" s="15"/>
      <c r="B923" s="84"/>
      <c r="C923" s="35">
        <v>0</v>
      </c>
      <c r="D923" s="35">
        <v>0</v>
      </c>
      <c r="E923" s="35">
        <v>0</v>
      </c>
      <c r="F923" s="35">
        <v>0</v>
      </c>
      <c r="G923" s="77">
        <v>59</v>
      </c>
      <c r="H923" s="22">
        <v>0</v>
      </c>
      <c r="I923" s="22">
        <v>0</v>
      </c>
      <c r="J923" s="22">
        <v>0</v>
      </c>
      <c r="K923" s="22">
        <v>0</v>
      </c>
      <c r="L923" s="22">
        <v>0</v>
      </c>
      <c r="M923" s="22">
        <v>0</v>
      </c>
      <c r="N923" s="22">
        <v>0</v>
      </c>
      <c r="O923" s="22">
        <v>0</v>
      </c>
      <c r="P923" s="22">
        <v>0</v>
      </c>
      <c r="Q923" s="22">
        <v>0</v>
      </c>
      <c r="R923" s="22">
        <v>0</v>
      </c>
      <c r="S923" s="22">
        <v>0</v>
      </c>
      <c r="T923" s="22">
        <v>0</v>
      </c>
      <c r="U923" s="22">
        <v>0</v>
      </c>
      <c r="V923" s="22">
        <v>0</v>
      </c>
      <c r="W923" s="22">
        <v>0</v>
      </c>
      <c r="X923" s="22">
        <v>0</v>
      </c>
      <c r="Y923" s="22">
        <v>0</v>
      </c>
      <c r="Z923" s="22">
        <v>0</v>
      </c>
      <c r="AA923" s="22">
        <v>0</v>
      </c>
      <c r="AB923" s="22" t="s">
        <v>36</v>
      </c>
      <c r="AC923" s="22" t="s">
        <v>36</v>
      </c>
      <c r="AD923" s="22" t="s">
        <v>36</v>
      </c>
      <c r="AE923" s="22" t="s">
        <v>36</v>
      </c>
      <c r="AF923" s="22" t="s">
        <v>36</v>
      </c>
      <c r="AG923" s="22" t="s">
        <v>36</v>
      </c>
      <c r="AH923" s="22" t="s">
        <v>36</v>
      </c>
      <c r="AI923" s="22" t="s">
        <v>36</v>
      </c>
      <c r="AJ923" s="22" t="s">
        <v>36</v>
      </c>
      <c r="AK923" s="22" t="s">
        <v>36</v>
      </c>
      <c r="AL923" s="22" t="s">
        <v>36</v>
      </c>
      <c r="AM923" s="22" t="s">
        <v>36</v>
      </c>
      <c r="AN923" s="22" t="s">
        <v>36</v>
      </c>
      <c r="AO923" s="22" t="s">
        <v>36</v>
      </c>
      <c r="AP923" s="22" t="s">
        <v>36</v>
      </c>
    </row>
    <row r="924" spans="1:42" hidden="1" outlineLevel="1" x14ac:dyDescent="0.2">
      <c r="A924" s="15"/>
      <c r="B924" s="84"/>
      <c r="C924" s="35">
        <v>0</v>
      </c>
      <c r="D924" s="35">
        <v>0</v>
      </c>
      <c r="E924" s="35">
        <v>0</v>
      </c>
      <c r="F924" s="35">
        <v>0</v>
      </c>
      <c r="G924" s="76">
        <v>60</v>
      </c>
      <c r="H924" s="22">
        <v>0</v>
      </c>
      <c r="I924" s="22">
        <v>0</v>
      </c>
      <c r="J924" s="22">
        <v>0</v>
      </c>
      <c r="K924" s="22">
        <v>0</v>
      </c>
      <c r="L924" s="22">
        <v>0</v>
      </c>
      <c r="M924" s="22">
        <v>0</v>
      </c>
      <c r="N924" s="22">
        <v>0</v>
      </c>
      <c r="O924" s="22">
        <v>0</v>
      </c>
      <c r="P924" s="22">
        <v>0</v>
      </c>
      <c r="Q924" s="22">
        <v>0</v>
      </c>
      <c r="R924" s="22">
        <v>0</v>
      </c>
      <c r="S924" s="22">
        <v>0</v>
      </c>
      <c r="T924" s="22">
        <v>0</v>
      </c>
      <c r="U924" s="22">
        <v>0</v>
      </c>
      <c r="V924" s="22">
        <v>0</v>
      </c>
      <c r="W924" s="22">
        <v>0</v>
      </c>
      <c r="X924" s="22">
        <v>0</v>
      </c>
      <c r="Y924" s="22">
        <v>0</v>
      </c>
      <c r="Z924" s="22">
        <v>0</v>
      </c>
      <c r="AA924" s="22">
        <v>0</v>
      </c>
      <c r="AB924" s="22" t="s">
        <v>36</v>
      </c>
      <c r="AC924" s="22" t="s">
        <v>36</v>
      </c>
      <c r="AD924" s="22" t="s">
        <v>36</v>
      </c>
      <c r="AE924" s="22" t="s">
        <v>36</v>
      </c>
      <c r="AF924" s="22" t="s">
        <v>36</v>
      </c>
      <c r="AG924" s="22" t="s">
        <v>36</v>
      </c>
      <c r="AH924" s="22" t="s">
        <v>36</v>
      </c>
      <c r="AI924" s="22" t="s">
        <v>36</v>
      </c>
      <c r="AJ924" s="22" t="s">
        <v>36</v>
      </c>
      <c r="AK924" s="22" t="s">
        <v>36</v>
      </c>
      <c r="AL924" s="22" t="s">
        <v>36</v>
      </c>
      <c r="AM924" s="22" t="s">
        <v>36</v>
      </c>
      <c r="AN924" s="22" t="s">
        <v>36</v>
      </c>
      <c r="AO924" s="22" t="s">
        <v>36</v>
      </c>
      <c r="AP924" s="22" t="s">
        <v>36</v>
      </c>
    </row>
    <row r="925" spans="1:42" hidden="1" outlineLevel="1" x14ac:dyDescent="0.2">
      <c r="A925" s="15"/>
      <c r="B925" s="84"/>
      <c r="C925" s="35">
        <v>0</v>
      </c>
      <c r="D925" s="35">
        <v>0</v>
      </c>
      <c r="E925" s="35">
        <v>0</v>
      </c>
      <c r="F925" s="35">
        <v>0</v>
      </c>
      <c r="G925" s="77">
        <v>61</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0</v>
      </c>
      <c r="Y925" s="22">
        <v>0</v>
      </c>
      <c r="Z925" s="22">
        <v>0</v>
      </c>
      <c r="AA925" s="22">
        <v>0</v>
      </c>
      <c r="AB925" s="22" t="s">
        <v>36</v>
      </c>
      <c r="AC925" s="22" t="s">
        <v>36</v>
      </c>
      <c r="AD925" s="22" t="s">
        <v>36</v>
      </c>
      <c r="AE925" s="22" t="s">
        <v>36</v>
      </c>
      <c r="AF925" s="22" t="s">
        <v>36</v>
      </c>
      <c r="AG925" s="22" t="s">
        <v>36</v>
      </c>
      <c r="AH925" s="22" t="s">
        <v>36</v>
      </c>
      <c r="AI925" s="22" t="s">
        <v>36</v>
      </c>
      <c r="AJ925" s="22" t="s">
        <v>36</v>
      </c>
      <c r="AK925" s="22" t="s">
        <v>36</v>
      </c>
      <c r="AL925" s="22" t="s">
        <v>36</v>
      </c>
      <c r="AM925" s="22" t="s">
        <v>36</v>
      </c>
      <c r="AN925" s="22" t="s">
        <v>36</v>
      </c>
      <c r="AO925" s="22" t="s">
        <v>36</v>
      </c>
      <c r="AP925" s="22" t="s">
        <v>36</v>
      </c>
    </row>
    <row r="926" spans="1:42" hidden="1" outlineLevel="1" x14ac:dyDescent="0.2">
      <c r="A926" s="15"/>
      <c r="B926" s="84"/>
      <c r="C926" s="35">
        <v>0</v>
      </c>
      <c r="D926" s="35">
        <v>0</v>
      </c>
      <c r="E926" s="35">
        <v>0</v>
      </c>
      <c r="F926" s="35">
        <v>0</v>
      </c>
      <c r="G926" s="77">
        <v>62</v>
      </c>
      <c r="H926" s="22">
        <v>0</v>
      </c>
      <c r="I926" s="22">
        <v>0</v>
      </c>
      <c r="J926" s="22">
        <v>0</v>
      </c>
      <c r="K926" s="22">
        <v>0</v>
      </c>
      <c r="L926" s="22">
        <v>0</v>
      </c>
      <c r="M926" s="22">
        <v>0</v>
      </c>
      <c r="N926" s="22">
        <v>0</v>
      </c>
      <c r="O926" s="22">
        <v>0</v>
      </c>
      <c r="P926" s="22">
        <v>0</v>
      </c>
      <c r="Q926" s="22">
        <v>0</v>
      </c>
      <c r="R926" s="22">
        <v>0</v>
      </c>
      <c r="S926" s="22">
        <v>0</v>
      </c>
      <c r="T926" s="22">
        <v>0</v>
      </c>
      <c r="U926" s="22">
        <v>0</v>
      </c>
      <c r="V926" s="22">
        <v>0</v>
      </c>
      <c r="W926" s="22">
        <v>0</v>
      </c>
      <c r="X926" s="22">
        <v>0</v>
      </c>
      <c r="Y926" s="22">
        <v>0</v>
      </c>
      <c r="Z926" s="22">
        <v>0</v>
      </c>
      <c r="AA926" s="22">
        <v>0</v>
      </c>
      <c r="AB926" s="22" t="s">
        <v>36</v>
      </c>
      <c r="AC926" s="22" t="s">
        <v>36</v>
      </c>
      <c r="AD926" s="22" t="s">
        <v>36</v>
      </c>
      <c r="AE926" s="22" t="s">
        <v>36</v>
      </c>
      <c r="AF926" s="22" t="s">
        <v>36</v>
      </c>
      <c r="AG926" s="22" t="s">
        <v>36</v>
      </c>
      <c r="AH926" s="22" t="s">
        <v>36</v>
      </c>
      <c r="AI926" s="22" t="s">
        <v>36</v>
      </c>
      <c r="AJ926" s="22" t="s">
        <v>36</v>
      </c>
      <c r="AK926" s="22" t="s">
        <v>36</v>
      </c>
      <c r="AL926" s="22" t="s">
        <v>36</v>
      </c>
      <c r="AM926" s="22" t="s">
        <v>36</v>
      </c>
      <c r="AN926" s="22" t="s">
        <v>36</v>
      </c>
      <c r="AO926" s="22" t="s">
        <v>36</v>
      </c>
      <c r="AP926" s="22" t="s">
        <v>36</v>
      </c>
    </row>
    <row r="927" spans="1:42" hidden="1" outlineLevel="1" x14ac:dyDescent="0.2">
      <c r="A927" s="15"/>
      <c r="B927" s="84"/>
      <c r="C927" s="35">
        <v>0</v>
      </c>
      <c r="D927" s="35">
        <v>0</v>
      </c>
      <c r="E927" s="35">
        <v>0</v>
      </c>
      <c r="F927" s="35">
        <v>0</v>
      </c>
      <c r="G927" s="77">
        <v>63</v>
      </c>
      <c r="H927" s="22">
        <v>0</v>
      </c>
      <c r="I927" s="22">
        <v>0</v>
      </c>
      <c r="J927" s="22">
        <v>0</v>
      </c>
      <c r="K927" s="22">
        <v>0</v>
      </c>
      <c r="L927" s="22">
        <v>0</v>
      </c>
      <c r="M927" s="22">
        <v>0</v>
      </c>
      <c r="N927" s="22">
        <v>0</v>
      </c>
      <c r="O927" s="22">
        <v>0</v>
      </c>
      <c r="P927" s="22">
        <v>0</v>
      </c>
      <c r="Q927" s="22">
        <v>0</v>
      </c>
      <c r="R927" s="22">
        <v>0</v>
      </c>
      <c r="S927" s="22">
        <v>0</v>
      </c>
      <c r="T927" s="22">
        <v>0</v>
      </c>
      <c r="U927" s="22">
        <v>0</v>
      </c>
      <c r="V927" s="22">
        <v>0</v>
      </c>
      <c r="W927" s="22">
        <v>0</v>
      </c>
      <c r="X927" s="22">
        <v>0</v>
      </c>
      <c r="Y927" s="22">
        <v>0</v>
      </c>
      <c r="Z927" s="22">
        <v>0</v>
      </c>
      <c r="AA927" s="22">
        <v>0</v>
      </c>
      <c r="AB927" s="22" t="s">
        <v>36</v>
      </c>
      <c r="AC927" s="22" t="s">
        <v>36</v>
      </c>
      <c r="AD927" s="22" t="s">
        <v>36</v>
      </c>
      <c r="AE927" s="22" t="s">
        <v>36</v>
      </c>
      <c r="AF927" s="22" t="s">
        <v>36</v>
      </c>
      <c r="AG927" s="22" t="s">
        <v>36</v>
      </c>
      <c r="AH927" s="22" t="s">
        <v>36</v>
      </c>
      <c r="AI927" s="22" t="s">
        <v>36</v>
      </c>
      <c r="AJ927" s="22" t="s">
        <v>36</v>
      </c>
      <c r="AK927" s="22" t="s">
        <v>36</v>
      </c>
      <c r="AL927" s="22" t="s">
        <v>36</v>
      </c>
      <c r="AM927" s="22" t="s">
        <v>36</v>
      </c>
      <c r="AN927" s="22" t="s">
        <v>36</v>
      </c>
      <c r="AO927" s="22" t="s">
        <v>36</v>
      </c>
      <c r="AP927" s="22" t="s">
        <v>36</v>
      </c>
    </row>
    <row r="928" spans="1:42" hidden="1" outlineLevel="1" x14ac:dyDescent="0.2">
      <c r="A928" s="15"/>
      <c r="B928" s="84"/>
      <c r="C928" s="35">
        <v>0</v>
      </c>
      <c r="D928" s="35">
        <v>0</v>
      </c>
      <c r="E928" s="35">
        <v>0</v>
      </c>
      <c r="F928" s="35">
        <v>0</v>
      </c>
      <c r="G928" s="76">
        <v>64</v>
      </c>
      <c r="H928" s="22">
        <v>0</v>
      </c>
      <c r="I928" s="22">
        <v>0</v>
      </c>
      <c r="J928" s="22">
        <v>0</v>
      </c>
      <c r="K928" s="22">
        <v>0</v>
      </c>
      <c r="L928" s="22">
        <v>0</v>
      </c>
      <c r="M928" s="22">
        <v>0</v>
      </c>
      <c r="N928" s="22">
        <v>0</v>
      </c>
      <c r="O928" s="22">
        <v>0</v>
      </c>
      <c r="P928" s="22">
        <v>0</v>
      </c>
      <c r="Q928" s="22">
        <v>0</v>
      </c>
      <c r="R928" s="22">
        <v>0</v>
      </c>
      <c r="S928" s="22">
        <v>0</v>
      </c>
      <c r="T928" s="22">
        <v>0</v>
      </c>
      <c r="U928" s="22">
        <v>0</v>
      </c>
      <c r="V928" s="22">
        <v>0</v>
      </c>
      <c r="W928" s="22">
        <v>0</v>
      </c>
      <c r="X928" s="22">
        <v>0</v>
      </c>
      <c r="Y928" s="22">
        <v>0</v>
      </c>
      <c r="Z928" s="22">
        <v>0</v>
      </c>
      <c r="AA928" s="22">
        <v>0</v>
      </c>
      <c r="AB928" s="22" t="s">
        <v>36</v>
      </c>
      <c r="AC928" s="22" t="s">
        <v>36</v>
      </c>
      <c r="AD928" s="22" t="s">
        <v>36</v>
      </c>
      <c r="AE928" s="22" t="s">
        <v>36</v>
      </c>
      <c r="AF928" s="22" t="s">
        <v>36</v>
      </c>
      <c r="AG928" s="22" t="s">
        <v>36</v>
      </c>
      <c r="AH928" s="22" t="s">
        <v>36</v>
      </c>
      <c r="AI928" s="22" t="s">
        <v>36</v>
      </c>
      <c r="AJ928" s="22" t="s">
        <v>36</v>
      </c>
      <c r="AK928" s="22" t="s">
        <v>36</v>
      </c>
      <c r="AL928" s="22" t="s">
        <v>36</v>
      </c>
      <c r="AM928" s="22" t="s">
        <v>36</v>
      </c>
      <c r="AN928" s="22" t="s">
        <v>36</v>
      </c>
      <c r="AO928" s="22" t="s">
        <v>36</v>
      </c>
      <c r="AP928" s="22" t="s">
        <v>36</v>
      </c>
    </row>
    <row r="929" spans="1:43" hidden="1" outlineLevel="1" x14ac:dyDescent="0.2">
      <c r="A929" s="15"/>
      <c r="B929" s="84"/>
      <c r="C929" s="35">
        <v>0</v>
      </c>
      <c r="D929" s="35">
        <v>0</v>
      </c>
      <c r="E929" s="35">
        <v>0</v>
      </c>
      <c r="F929" s="35">
        <v>0</v>
      </c>
      <c r="G929" s="77">
        <v>65</v>
      </c>
      <c r="H929" s="22">
        <v>0</v>
      </c>
      <c r="I929" s="22">
        <v>0</v>
      </c>
      <c r="J929" s="22">
        <v>0</v>
      </c>
      <c r="K929" s="22">
        <v>0</v>
      </c>
      <c r="L929" s="22">
        <v>0</v>
      </c>
      <c r="M929" s="22">
        <v>0</v>
      </c>
      <c r="N929" s="22">
        <v>0</v>
      </c>
      <c r="O929" s="22">
        <v>0</v>
      </c>
      <c r="P929" s="22">
        <v>0</v>
      </c>
      <c r="Q929" s="22">
        <v>0</v>
      </c>
      <c r="R929" s="22">
        <v>0</v>
      </c>
      <c r="S929" s="22">
        <v>0</v>
      </c>
      <c r="T929" s="22">
        <v>0</v>
      </c>
      <c r="U929" s="22">
        <v>0</v>
      </c>
      <c r="V929" s="22">
        <v>0</v>
      </c>
      <c r="W929" s="22">
        <v>0</v>
      </c>
      <c r="X929" s="22">
        <v>0</v>
      </c>
      <c r="Y929" s="22">
        <v>0</v>
      </c>
      <c r="Z929" s="22">
        <v>0</v>
      </c>
      <c r="AA929" s="22">
        <v>0</v>
      </c>
      <c r="AB929" s="22" t="s">
        <v>36</v>
      </c>
      <c r="AC929" s="22" t="s">
        <v>36</v>
      </c>
      <c r="AD929" s="22" t="s">
        <v>36</v>
      </c>
      <c r="AE929" s="22" t="s">
        <v>36</v>
      </c>
      <c r="AF929" s="22" t="s">
        <v>36</v>
      </c>
      <c r="AG929" s="22" t="s">
        <v>36</v>
      </c>
      <c r="AH929" s="22" t="s">
        <v>36</v>
      </c>
      <c r="AI929" s="22" t="s">
        <v>36</v>
      </c>
      <c r="AJ929" s="22" t="s">
        <v>36</v>
      </c>
      <c r="AK929" s="22" t="s">
        <v>36</v>
      </c>
      <c r="AL929" s="22" t="s">
        <v>36</v>
      </c>
      <c r="AM929" s="22" t="s">
        <v>36</v>
      </c>
      <c r="AN929" s="22" t="s">
        <v>36</v>
      </c>
      <c r="AO929" s="22" t="s">
        <v>36</v>
      </c>
      <c r="AP929" s="22" t="s">
        <v>36</v>
      </c>
    </row>
    <row r="930" spans="1:43" hidden="1" outlineLevel="1" x14ac:dyDescent="0.2">
      <c r="A930" s="15"/>
      <c r="B930" s="84"/>
      <c r="C930" s="35">
        <v>0</v>
      </c>
      <c r="D930" s="35">
        <v>0</v>
      </c>
      <c r="E930" s="35">
        <v>0</v>
      </c>
      <c r="F930" s="35">
        <v>0</v>
      </c>
      <c r="G930" s="77">
        <v>66</v>
      </c>
      <c r="H930" s="22">
        <v>0</v>
      </c>
      <c r="I930" s="22">
        <v>0</v>
      </c>
      <c r="J930" s="22">
        <v>0</v>
      </c>
      <c r="K930" s="22">
        <v>0</v>
      </c>
      <c r="L930" s="22">
        <v>0</v>
      </c>
      <c r="M930" s="22">
        <v>0</v>
      </c>
      <c r="N930" s="22">
        <v>0</v>
      </c>
      <c r="O930" s="22">
        <v>0</v>
      </c>
      <c r="P930" s="22">
        <v>0</v>
      </c>
      <c r="Q930" s="22">
        <v>0</v>
      </c>
      <c r="R930" s="22">
        <v>0</v>
      </c>
      <c r="S930" s="22">
        <v>0</v>
      </c>
      <c r="T930" s="22">
        <v>0</v>
      </c>
      <c r="U930" s="22">
        <v>0</v>
      </c>
      <c r="V930" s="22">
        <v>0</v>
      </c>
      <c r="W930" s="22">
        <v>0</v>
      </c>
      <c r="X930" s="22">
        <v>0</v>
      </c>
      <c r="Y930" s="22">
        <v>0</v>
      </c>
      <c r="Z930" s="22">
        <v>0</v>
      </c>
      <c r="AA930" s="22">
        <v>0</v>
      </c>
      <c r="AB930" s="22" t="s">
        <v>36</v>
      </c>
      <c r="AC930" s="22" t="s">
        <v>36</v>
      </c>
      <c r="AD930" s="22" t="s">
        <v>36</v>
      </c>
      <c r="AE930" s="22" t="s">
        <v>36</v>
      </c>
      <c r="AF930" s="22" t="s">
        <v>36</v>
      </c>
      <c r="AG930" s="22" t="s">
        <v>36</v>
      </c>
      <c r="AH930" s="22" t="s">
        <v>36</v>
      </c>
      <c r="AI930" s="22" t="s">
        <v>36</v>
      </c>
      <c r="AJ930" s="22" t="s">
        <v>36</v>
      </c>
      <c r="AK930" s="22" t="s">
        <v>36</v>
      </c>
      <c r="AL930" s="22" t="s">
        <v>36</v>
      </c>
      <c r="AM930" s="22" t="s">
        <v>36</v>
      </c>
      <c r="AN930" s="22" t="s">
        <v>36</v>
      </c>
      <c r="AO930" s="22" t="s">
        <v>36</v>
      </c>
      <c r="AP930" s="22" t="s">
        <v>36</v>
      </c>
    </row>
    <row r="931" spans="1:43" hidden="1" outlineLevel="1" x14ac:dyDescent="0.2">
      <c r="A931" s="15"/>
      <c r="B931" s="84"/>
      <c r="C931" s="35">
        <v>0</v>
      </c>
      <c r="D931" s="35">
        <v>0</v>
      </c>
      <c r="E931" s="35">
        <v>0</v>
      </c>
      <c r="F931" s="35">
        <v>0</v>
      </c>
      <c r="G931" s="77">
        <v>67</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0</v>
      </c>
      <c r="Y931" s="22">
        <v>0</v>
      </c>
      <c r="Z931" s="22">
        <v>0</v>
      </c>
      <c r="AA931" s="22">
        <v>0</v>
      </c>
      <c r="AB931" s="22" t="s">
        <v>36</v>
      </c>
      <c r="AC931" s="22" t="s">
        <v>36</v>
      </c>
      <c r="AD931" s="22" t="s">
        <v>36</v>
      </c>
      <c r="AE931" s="22" t="s">
        <v>36</v>
      </c>
      <c r="AF931" s="22" t="s">
        <v>36</v>
      </c>
      <c r="AG931" s="22" t="s">
        <v>36</v>
      </c>
      <c r="AH931" s="22" t="s">
        <v>36</v>
      </c>
      <c r="AI931" s="22" t="s">
        <v>36</v>
      </c>
      <c r="AJ931" s="22" t="s">
        <v>36</v>
      </c>
      <c r="AK931" s="22" t="s">
        <v>36</v>
      </c>
      <c r="AL931" s="22" t="s">
        <v>36</v>
      </c>
      <c r="AM931" s="22" t="s">
        <v>36</v>
      </c>
      <c r="AN931" s="22" t="s">
        <v>36</v>
      </c>
      <c r="AO931" s="22" t="s">
        <v>36</v>
      </c>
      <c r="AP931" s="22" t="s">
        <v>36</v>
      </c>
    </row>
    <row r="932" spans="1:43" hidden="1" outlineLevel="1" x14ac:dyDescent="0.2">
      <c r="A932" s="15"/>
      <c r="B932" s="84"/>
      <c r="C932" s="35">
        <v>0</v>
      </c>
      <c r="D932" s="35">
        <v>0</v>
      </c>
      <c r="E932" s="35">
        <v>0</v>
      </c>
      <c r="F932" s="35">
        <v>0</v>
      </c>
      <c r="G932" s="76">
        <v>68</v>
      </c>
      <c r="H932" s="22">
        <v>0</v>
      </c>
      <c r="I932" s="22">
        <v>0</v>
      </c>
      <c r="J932" s="22">
        <v>0</v>
      </c>
      <c r="K932" s="22">
        <v>0</v>
      </c>
      <c r="L932" s="22">
        <v>0</v>
      </c>
      <c r="M932" s="22">
        <v>0</v>
      </c>
      <c r="N932" s="22">
        <v>0</v>
      </c>
      <c r="O932" s="22">
        <v>0</v>
      </c>
      <c r="P932" s="22">
        <v>0</v>
      </c>
      <c r="Q932" s="22">
        <v>0</v>
      </c>
      <c r="R932" s="22">
        <v>0</v>
      </c>
      <c r="S932" s="22">
        <v>0</v>
      </c>
      <c r="T932" s="22">
        <v>0</v>
      </c>
      <c r="U932" s="22">
        <v>0</v>
      </c>
      <c r="V932" s="22">
        <v>0</v>
      </c>
      <c r="W932" s="22">
        <v>0</v>
      </c>
      <c r="X932" s="22">
        <v>0</v>
      </c>
      <c r="Y932" s="22">
        <v>0</v>
      </c>
      <c r="Z932" s="22">
        <v>0</v>
      </c>
      <c r="AA932" s="22">
        <v>0</v>
      </c>
      <c r="AB932" s="22" t="s">
        <v>36</v>
      </c>
      <c r="AC932" s="22" t="s">
        <v>36</v>
      </c>
      <c r="AD932" s="22" t="s">
        <v>36</v>
      </c>
      <c r="AE932" s="22" t="s">
        <v>36</v>
      </c>
      <c r="AF932" s="22" t="s">
        <v>36</v>
      </c>
      <c r="AG932" s="22" t="s">
        <v>36</v>
      </c>
      <c r="AH932" s="22" t="s">
        <v>36</v>
      </c>
      <c r="AI932" s="22" t="s">
        <v>36</v>
      </c>
      <c r="AJ932" s="22" t="s">
        <v>36</v>
      </c>
      <c r="AK932" s="22" t="s">
        <v>36</v>
      </c>
      <c r="AL932" s="22" t="s">
        <v>36</v>
      </c>
      <c r="AM932" s="22" t="s">
        <v>36</v>
      </c>
      <c r="AN932" s="22" t="s">
        <v>36</v>
      </c>
      <c r="AO932" s="22" t="s">
        <v>36</v>
      </c>
      <c r="AP932" s="22" t="s">
        <v>36</v>
      </c>
    </row>
    <row r="933" spans="1:43" hidden="1" outlineLevel="1" x14ac:dyDescent="0.2">
      <c r="A933" s="15"/>
      <c r="B933" s="84"/>
      <c r="C933" s="35">
        <v>0</v>
      </c>
      <c r="D933" s="35">
        <v>0</v>
      </c>
      <c r="E933" s="35">
        <v>0</v>
      </c>
      <c r="F933" s="35">
        <v>0</v>
      </c>
      <c r="G933" s="77">
        <v>69</v>
      </c>
      <c r="H933" s="22">
        <v>0</v>
      </c>
      <c r="I933" s="22">
        <v>0</v>
      </c>
      <c r="J933" s="22">
        <v>0</v>
      </c>
      <c r="K933" s="22">
        <v>0</v>
      </c>
      <c r="L933" s="22">
        <v>0</v>
      </c>
      <c r="M933" s="22">
        <v>0</v>
      </c>
      <c r="N933" s="22">
        <v>0</v>
      </c>
      <c r="O933" s="22">
        <v>0</v>
      </c>
      <c r="P933" s="22">
        <v>0</v>
      </c>
      <c r="Q933" s="22">
        <v>0</v>
      </c>
      <c r="R933" s="22">
        <v>0</v>
      </c>
      <c r="S933" s="22">
        <v>0</v>
      </c>
      <c r="T933" s="22">
        <v>0</v>
      </c>
      <c r="U933" s="22">
        <v>0</v>
      </c>
      <c r="V933" s="22">
        <v>0</v>
      </c>
      <c r="W933" s="22">
        <v>0</v>
      </c>
      <c r="X933" s="22">
        <v>0</v>
      </c>
      <c r="Y933" s="22">
        <v>0</v>
      </c>
      <c r="Z933" s="22">
        <v>0</v>
      </c>
      <c r="AA933" s="22">
        <v>0</v>
      </c>
      <c r="AB933" s="22" t="s">
        <v>36</v>
      </c>
      <c r="AC933" s="22" t="s">
        <v>36</v>
      </c>
      <c r="AD933" s="22" t="s">
        <v>36</v>
      </c>
      <c r="AE933" s="22" t="s">
        <v>36</v>
      </c>
      <c r="AF933" s="22" t="s">
        <v>36</v>
      </c>
      <c r="AG933" s="22" t="s">
        <v>36</v>
      </c>
      <c r="AH933" s="22" t="s">
        <v>36</v>
      </c>
      <c r="AI933" s="22" t="s">
        <v>36</v>
      </c>
      <c r="AJ933" s="22" t="s">
        <v>36</v>
      </c>
      <c r="AK933" s="22" t="s">
        <v>36</v>
      </c>
      <c r="AL933" s="22" t="s">
        <v>36</v>
      </c>
      <c r="AM933" s="22" t="s">
        <v>36</v>
      </c>
      <c r="AN933" s="22" t="s">
        <v>36</v>
      </c>
      <c r="AO933" s="22" t="s">
        <v>36</v>
      </c>
      <c r="AP933" s="22" t="s">
        <v>36</v>
      </c>
    </row>
    <row r="934" spans="1:43" hidden="1" outlineLevel="1" x14ac:dyDescent="0.2">
      <c r="A934" s="15"/>
      <c r="B934" s="84"/>
      <c r="C934" s="35">
        <v>0</v>
      </c>
      <c r="D934" s="35">
        <v>0</v>
      </c>
      <c r="E934" s="35">
        <v>0</v>
      </c>
      <c r="F934" s="35">
        <v>0</v>
      </c>
      <c r="G934" s="77">
        <v>70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0</v>
      </c>
      <c r="Y934" s="22">
        <v>0</v>
      </c>
      <c r="Z934" s="22">
        <v>0</v>
      </c>
      <c r="AA934" s="22">
        <v>0</v>
      </c>
      <c r="AB934" s="22" t="s">
        <v>36</v>
      </c>
      <c r="AC934" s="22" t="s">
        <v>36</v>
      </c>
      <c r="AD934" s="22" t="s">
        <v>36</v>
      </c>
      <c r="AE934" s="22" t="s">
        <v>36</v>
      </c>
      <c r="AF934" s="22" t="s">
        <v>36</v>
      </c>
      <c r="AG934" s="22" t="s">
        <v>36</v>
      </c>
      <c r="AH934" s="22" t="s">
        <v>36</v>
      </c>
      <c r="AI934" s="22" t="s">
        <v>36</v>
      </c>
      <c r="AJ934" s="22" t="s">
        <v>36</v>
      </c>
      <c r="AK934" s="22" t="s">
        <v>36</v>
      </c>
      <c r="AL934" s="22" t="s">
        <v>36</v>
      </c>
      <c r="AM934" s="22" t="s">
        <v>36</v>
      </c>
      <c r="AN934" s="22" t="s">
        <v>36</v>
      </c>
      <c r="AO934" s="22" t="s">
        <v>36</v>
      </c>
      <c r="AP934" s="22" t="s">
        <v>36</v>
      </c>
    </row>
    <row r="935" spans="1:43" hidden="1" outlineLevel="1" x14ac:dyDescent="0.2">
      <c r="A935" s="15"/>
      <c r="B935" s="84"/>
      <c r="C935" s="35">
        <v>0</v>
      </c>
      <c r="D935" s="35">
        <v>0</v>
      </c>
      <c r="E935" s="35">
        <v>0</v>
      </c>
      <c r="F935" s="35">
        <v>0</v>
      </c>
      <c r="G935" s="77">
        <v>71</v>
      </c>
      <c r="H935" s="22">
        <v>0</v>
      </c>
      <c r="I935" s="22">
        <v>0</v>
      </c>
      <c r="J935" s="22">
        <v>0</v>
      </c>
      <c r="K935" s="22">
        <v>0</v>
      </c>
      <c r="L935" s="22">
        <v>0</v>
      </c>
      <c r="M935" s="22">
        <v>0</v>
      </c>
      <c r="N935" s="22">
        <v>0</v>
      </c>
      <c r="O935" s="22">
        <v>0</v>
      </c>
      <c r="P935" s="22">
        <v>0</v>
      </c>
      <c r="Q935" s="22">
        <v>0</v>
      </c>
      <c r="R935" s="22">
        <v>0</v>
      </c>
      <c r="S935" s="22">
        <v>0</v>
      </c>
      <c r="T935" s="22">
        <v>0</v>
      </c>
      <c r="U935" s="22">
        <v>0</v>
      </c>
      <c r="V935" s="22">
        <v>0</v>
      </c>
      <c r="W935" s="22">
        <v>0</v>
      </c>
      <c r="X935" s="22">
        <v>0</v>
      </c>
      <c r="Y935" s="22">
        <v>0</v>
      </c>
      <c r="Z935" s="22">
        <v>0</v>
      </c>
      <c r="AA935" s="22">
        <v>0</v>
      </c>
      <c r="AB935" s="22" t="s">
        <v>36</v>
      </c>
      <c r="AC935" s="22" t="s">
        <v>36</v>
      </c>
      <c r="AD935" s="22" t="s">
        <v>36</v>
      </c>
      <c r="AE935" s="22" t="s">
        <v>36</v>
      </c>
      <c r="AF935" s="22" t="s">
        <v>36</v>
      </c>
      <c r="AG935" s="22" t="s">
        <v>36</v>
      </c>
      <c r="AH935" s="22" t="s">
        <v>36</v>
      </c>
      <c r="AI935" s="22" t="s">
        <v>36</v>
      </c>
      <c r="AJ935" s="22" t="s">
        <v>36</v>
      </c>
      <c r="AK935" s="22" t="s">
        <v>36</v>
      </c>
      <c r="AL935" s="22" t="s">
        <v>36</v>
      </c>
      <c r="AM935" s="22" t="s">
        <v>36</v>
      </c>
      <c r="AN935" s="22" t="s">
        <v>36</v>
      </c>
      <c r="AO935" s="22" t="s">
        <v>36</v>
      </c>
      <c r="AP935" s="22" t="s">
        <v>36</v>
      </c>
    </row>
    <row r="936" spans="1:43" hidden="1" outlineLevel="1" x14ac:dyDescent="0.2">
      <c r="A936" s="15"/>
      <c r="B936" s="84"/>
      <c r="C936" s="35">
        <v>0</v>
      </c>
      <c r="D936" s="35">
        <v>0</v>
      </c>
      <c r="E936" s="35">
        <v>0</v>
      </c>
      <c r="F936" s="35">
        <v>0</v>
      </c>
      <c r="G936" s="76">
        <v>72</v>
      </c>
      <c r="H936" s="22">
        <v>0</v>
      </c>
      <c r="I936" s="22">
        <v>0</v>
      </c>
      <c r="J936" s="22">
        <v>0</v>
      </c>
      <c r="K936" s="22">
        <v>0</v>
      </c>
      <c r="L936" s="22">
        <v>0</v>
      </c>
      <c r="M936" s="22">
        <v>0</v>
      </c>
      <c r="N936" s="22">
        <v>0</v>
      </c>
      <c r="O936" s="22">
        <v>0</v>
      </c>
      <c r="P936" s="22">
        <v>0</v>
      </c>
      <c r="Q936" s="22">
        <v>0</v>
      </c>
      <c r="R936" s="22">
        <v>0</v>
      </c>
      <c r="S936" s="22">
        <v>0</v>
      </c>
      <c r="T936" s="22">
        <v>0</v>
      </c>
      <c r="U936" s="22">
        <v>0</v>
      </c>
      <c r="V936" s="22">
        <v>0</v>
      </c>
      <c r="W936" s="22">
        <v>0</v>
      </c>
      <c r="X936" s="22">
        <v>0</v>
      </c>
      <c r="Y936" s="22">
        <v>0</v>
      </c>
      <c r="Z936" s="22">
        <v>0</v>
      </c>
      <c r="AA936" s="22">
        <v>0</v>
      </c>
      <c r="AB936" s="22" t="s">
        <v>36</v>
      </c>
      <c r="AC936" s="22" t="s">
        <v>36</v>
      </c>
      <c r="AD936" s="22" t="s">
        <v>36</v>
      </c>
      <c r="AE936" s="22" t="s">
        <v>36</v>
      </c>
      <c r="AF936" s="22" t="s">
        <v>36</v>
      </c>
      <c r="AG936" s="22" t="s">
        <v>36</v>
      </c>
      <c r="AH936" s="22" t="s">
        <v>36</v>
      </c>
      <c r="AI936" s="22" t="s">
        <v>36</v>
      </c>
      <c r="AJ936" s="22" t="s">
        <v>36</v>
      </c>
      <c r="AK936" s="22" t="s">
        <v>36</v>
      </c>
      <c r="AL936" s="22" t="s">
        <v>36</v>
      </c>
      <c r="AM936" s="22" t="s">
        <v>36</v>
      </c>
      <c r="AN936" s="22" t="s">
        <v>36</v>
      </c>
      <c r="AO936" s="22" t="s">
        <v>36</v>
      </c>
      <c r="AP936" s="22" t="s">
        <v>36</v>
      </c>
    </row>
    <row r="937" spans="1:43" hidden="1" outlineLevel="1" x14ac:dyDescent="0.2">
      <c r="A937" s="15"/>
      <c r="B937" s="84"/>
      <c r="C937" s="35">
        <v>0</v>
      </c>
      <c r="D937" s="35">
        <v>0</v>
      </c>
      <c r="E937" s="35">
        <v>0</v>
      </c>
      <c r="F937" s="35">
        <v>0</v>
      </c>
      <c r="G937" s="77">
        <v>73</v>
      </c>
      <c r="H937" s="22">
        <v>0</v>
      </c>
      <c r="I937" s="22">
        <v>0</v>
      </c>
      <c r="J937" s="22">
        <v>0</v>
      </c>
      <c r="K937" s="22">
        <v>0</v>
      </c>
      <c r="L937" s="22">
        <v>0</v>
      </c>
      <c r="M937" s="22">
        <v>0</v>
      </c>
      <c r="N937" s="22">
        <v>0</v>
      </c>
      <c r="O937" s="22">
        <v>0</v>
      </c>
      <c r="P937" s="22">
        <v>0</v>
      </c>
      <c r="Q937" s="22">
        <v>0</v>
      </c>
      <c r="R937" s="22">
        <v>0</v>
      </c>
      <c r="S937" s="22">
        <v>0</v>
      </c>
      <c r="T937" s="22">
        <v>0</v>
      </c>
      <c r="U937" s="22">
        <v>0</v>
      </c>
      <c r="V937" s="22">
        <v>0</v>
      </c>
      <c r="W937" s="22">
        <v>0</v>
      </c>
      <c r="X937" s="22">
        <v>0</v>
      </c>
      <c r="Y937" s="22">
        <v>0</v>
      </c>
      <c r="Z937" s="22">
        <v>0</v>
      </c>
      <c r="AA937" s="22">
        <v>0</v>
      </c>
      <c r="AB937" s="22" t="s">
        <v>36</v>
      </c>
      <c r="AC937" s="22" t="s">
        <v>36</v>
      </c>
      <c r="AD937" s="22" t="s">
        <v>36</v>
      </c>
      <c r="AE937" s="22" t="s">
        <v>36</v>
      </c>
      <c r="AF937" s="22" t="s">
        <v>36</v>
      </c>
      <c r="AG937" s="22" t="s">
        <v>36</v>
      </c>
      <c r="AH937" s="22" t="s">
        <v>36</v>
      </c>
      <c r="AI937" s="22" t="s">
        <v>36</v>
      </c>
      <c r="AJ937" s="22" t="s">
        <v>36</v>
      </c>
      <c r="AK937" s="22" t="s">
        <v>36</v>
      </c>
      <c r="AL937" s="22" t="s">
        <v>36</v>
      </c>
      <c r="AM937" s="22" t="s">
        <v>36</v>
      </c>
      <c r="AN937" s="22" t="s">
        <v>36</v>
      </c>
      <c r="AO937" s="22" t="s">
        <v>36</v>
      </c>
      <c r="AP937" s="22" t="s">
        <v>36</v>
      </c>
    </row>
    <row r="938" spans="1:43" hidden="1" outlineLevel="1" x14ac:dyDescent="0.2">
      <c r="A938" s="15"/>
      <c r="B938" s="84"/>
      <c r="C938" s="35">
        <v>0</v>
      </c>
      <c r="D938" s="35">
        <v>0</v>
      </c>
      <c r="E938" s="35">
        <v>0</v>
      </c>
      <c r="F938" s="35">
        <v>0</v>
      </c>
      <c r="G938" s="77">
        <v>74</v>
      </c>
      <c r="H938" s="22">
        <v>0</v>
      </c>
      <c r="I938" s="22">
        <v>0</v>
      </c>
      <c r="J938" s="22">
        <v>0</v>
      </c>
      <c r="K938" s="22">
        <v>0</v>
      </c>
      <c r="L938" s="22">
        <v>0</v>
      </c>
      <c r="M938" s="22">
        <v>0</v>
      </c>
      <c r="N938" s="22">
        <v>0</v>
      </c>
      <c r="O938" s="22">
        <v>0</v>
      </c>
      <c r="P938" s="22">
        <v>0</v>
      </c>
      <c r="Q938" s="22">
        <v>0</v>
      </c>
      <c r="R938" s="22">
        <v>0</v>
      </c>
      <c r="S938" s="22">
        <v>0</v>
      </c>
      <c r="T938" s="22">
        <v>0</v>
      </c>
      <c r="U938" s="22">
        <v>0</v>
      </c>
      <c r="V938" s="22">
        <v>0</v>
      </c>
      <c r="W938" s="22">
        <v>0</v>
      </c>
      <c r="X938" s="22">
        <v>0</v>
      </c>
      <c r="Y938" s="22">
        <v>0</v>
      </c>
      <c r="Z938" s="22">
        <v>0</v>
      </c>
      <c r="AA938" s="22">
        <v>0</v>
      </c>
      <c r="AB938" s="22" t="s">
        <v>36</v>
      </c>
      <c r="AC938" s="22" t="s">
        <v>36</v>
      </c>
      <c r="AD938" s="22" t="s">
        <v>36</v>
      </c>
      <c r="AE938" s="22" t="s">
        <v>36</v>
      </c>
      <c r="AF938" s="22" t="s">
        <v>36</v>
      </c>
      <c r="AG938" s="22" t="s">
        <v>36</v>
      </c>
      <c r="AH938" s="22" t="s">
        <v>36</v>
      </c>
      <c r="AI938" s="22" t="s">
        <v>36</v>
      </c>
      <c r="AJ938" s="22" t="s">
        <v>36</v>
      </c>
      <c r="AK938" s="22" t="s">
        <v>36</v>
      </c>
      <c r="AL938" s="22" t="s">
        <v>36</v>
      </c>
      <c r="AM938" s="22" t="s">
        <v>36</v>
      </c>
      <c r="AN938" s="22" t="s">
        <v>36</v>
      </c>
      <c r="AO938" s="22" t="s">
        <v>36</v>
      </c>
      <c r="AP938" s="22" t="s">
        <v>36</v>
      </c>
    </row>
    <row r="939" spans="1:43" collapsed="1" x14ac:dyDescent="0.2">
      <c r="A939" s="15"/>
      <c r="B939" s="84"/>
      <c r="C939" s="82"/>
      <c r="D939" s="82"/>
      <c r="E939" s="82"/>
      <c r="F939" s="82"/>
      <c r="G939" s="25"/>
      <c r="H939" s="79"/>
      <c r="I939" s="79"/>
      <c r="J939" s="80"/>
      <c r="K939" s="79"/>
      <c r="L939" s="79"/>
      <c r="M939" s="80"/>
      <c r="N939" s="79"/>
      <c r="O939" s="79"/>
      <c r="P939" s="80"/>
      <c r="Q939" s="79"/>
      <c r="R939" s="79"/>
      <c r="S939" s="80"/>
      <c r="T939" s="79"/>
      <c r="U939" s="79"/>
      <c r="V939" s="80"/>
      <c r="W939" s="79"/>
      <c r="X939" s="79"/>
      <c r="Y939" s="80"/>
      <c r="Z939" s="79"/>
      <c r="AA939" s="79"/>
      <c r="AB939" s="79"/>
      <c r="AC939" s="79"/>
      <c r="AD939" s="79"/>
      <c r="AE939" s="79"/>
      <c r="AF939" s="79"/>
      <c r="AG939" s="79"/>
      <c r="AH939" s="79"/>
      <c r="AI939" s="79"/>
      <c r="AJ939" s="79"/>
      <c r="AK939" s="79"/>
      <c r="AL939" s="79"/>
      <c r="AM939" s="79"/>
      <c r="AN939" s="79"/>
      <c r="AO939" s="79"/>
      <c r="AP939" s="79"/>
    </row>
    <row r="940" spans="1:43" x14ac:dyDescent="0.2">
      <c r="A940" s="11"/>
      <c r="B940" s="134" t="str">
        <f>"Powercor "&amp;LEFT($L$3,7)&amp;" network prices"</f>
        <v>Powercor 2026–27 network prices</v>
      </c>
      <c r="C940" s="134"/>
      <c r="D940" s="105" t="s">
        <v>20</v>
      </c>
      <c r="E940" s="105" t="s">
        <v>36</v>
      </c>
      <c r="F940" s="105" t="s">
        <v>36</v>
      </c>
      <c r="G940" s="66" t="s">
        <v>30</v>
      </c>
      <c r="H940" s="78"/>
      <c r="I940" s="78"/>
      <c r="J940" s="78"/>
      <c r="K940" s="78"/>
      <c r="L940" s="78"/>
      <c r="M940" s="78"/>
      <c r="N940" s="78"/>
      <c r="O940" s="78"/>
      <c r="P940" s="78"/>
      <c r="Q940" s="78"/>
      <c r="R940" s="78"/>
      <c r="S940" s="78"/>
      <c r="T940" s="78"/>
      <c r="U940" s="78"/>
      <c r="V940" s="78"/>
      <c r="W940" s="78">
        <v>0</v>
      </c>
      <c r="X940" s="78">
        <v>0</v>
      </c>
      <c r="Y940" s="78">
        <v>0</v>
      </c>
      <c r="Z940" s="78">
        <v>0</v>
      </c>
      <c r="AA940" s="78">
        <v>0</v>
      </c>
      <c r="AB940" s="78"/>
      <c r="AC940" s="78"/>
      <c r="AD940" s="78"/>
      <c r="AE940" s="78"/>
      <c r="AF940" s="78"/>
      <c r="AG940" s="78"/>
      <c r="AH940" s="78"/>
      <c r="AI940" s="78"/>
      <c r="AJ940" s="78"/>
      <c r="AK940" s="78"/>
      <c r="AL940" s="78"/>
      <c r="AM940" s="78"/>
      <c r="AN940" s="78"/>
      <c r="AO940" s="78"/>
      <c r="AP940" s="78"/>
      <c r="AQ940" s="78"/>
    </row>
    <row r="941" spans="1:43" hidden="1" outlineLevel="1" x14ac:dyDescent="0.2">
      <c r="A941" s="15"/>
      <c r="B941" s="15"/>
      <c r="C941" s="81"/>
      <c r="D941" s="81"/>
      <c r="E941" s="81"/>
      <c r="F941" s="81"/>
      <c r="G941" s="17"/>
      <c r="H941" s="20"/>
      <c r="I941" s="20"/>
      <c r="J941" s="20"/>
      <c r="K941" s="20"/>
      <c r="L941" s="20"/>
      <c r="M941" s="20"/>
      <c r="N941" s="20"/>
      <c r="O941" s="20"/>
      <c r="P941" s="20"/>
      <c r="Q941" s="20"/>
      <c r="R941" s="20"/>
      <c r="S941" s="20"/>
      <c r="T941" s="20"/>
      <c r="U941" s="20"/>
      <c r="V941" s="20"/>
      <c r="W941" s="20" t="s">
        <v>36</v>
      </c>
      <c r="X941" s="20" t="s">
        <v>36</v>
      </c>
      <c r="Y941" s="20" t="s">
        <v>36</v>
      </c>
      <c r="Z941" s="20" t="s">
        <v>36</v>
      </c>
      <c r="AA941" s="20" t="s">
        <v>36</v>
      </c>
      <c r="AB941" s="20"/>
      <c r="AC941" s="20"/>
      <c r="AD941" s="20"/>
      <c r="AE941" s="20"/>
      <c r="AF941" s="20"/>
      <c r="AG941" s="20"/>
      <c r="AH941" s="20"/>
      <c r="AI941" s="20"/>
      <c r="AJ941" s="20"/>
      <c r="AK941" s="20"/>
      <c r="AL941" s="20"/>
      <c r="AM941" s="20"/>
      <c r="AN941" s="20"/>
      <c r="AO941" s="20"/>
      <c r="AP941" s="20"/>
    </row>
    <row r="942" spans="1:43" hidden="1" outlineLevel="1" x14ac:dyDescent="0.2">
      <c r="A942" s="15"/>
      <c r="B942" s="15"/>
      <c r="C942" s="21"/>
      <c r="D942" s="21"/>
      <c r="E942" s="21"/>
      <c r="F942" s="21"/>
      <c r="G942" s="17"/>
      <c r="H942" s="36"/>
      <c r="I942" s="36"/>
      <c r="J942" s="36"/>
      <c r="K942" s="36"/>
      <c r="L942" s="36"/>
      <c r="M942" s="36"/>
      <c r="N942" s="36"/>
      <c r="O942" s="36"/>
      <c r="P942" s="36"/>
      <c r="Q942" s="36"/>
      <c r="R942" s="36"/>
      <c r="S942" s="36"/>
      <c r="T942" s="36"/>
      <c r="U942" s="36"/>
      <c r="V942" s="36"/>
      <c r="W942" s="36"/>
      <c r="X942" s="36"/>
      <c r="Y942" s="36"/>
      <c r="Z942" s="36"/>
      <c r="AA942" s="17"/>
      <c r="AB942" s="17"/>
      <c r="AC942" s="17"/>
      <c r="AD942" s="17"/>
      <c r="AE942" s="17"/>
      <c r="AF942" s="17"/>
      <c r="AG942" s="17"/>
      <c r="AH942" s="17"/>
      <c r="AI942" s="17"/>
      <c r="AJ942" s="17"/>
      <c r="AK942" s="17"/>
      <c r="AL942" s="17"/>
      <c r="AM942" s="17"/>
      <c r="AN942" s="17"/>
      <c r="AO942" s="17"/>
      <c r="AP942" s="17"/>
    </row>
    <row r="943" spans="1:43" hidden="1" outlineLevel="1" x14ac:dyDescent="0.2">
      <c r="A943" s="15"/>
      <c r="B943" s="84"/>
      <c r="C943" s="35"/>
      <c r="D943" s="35"/>
      <c r="E943" s="35"/>
      <c r="F943" s="35"/>
      <c r="G943" s="76"/>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row>
    <row r="944" spans="1:43" s="26" customFormat="1" hidden="1" outlineLevel="1" x14ac:dyDescent="0.2">
      <c r="A944" s="23"/>
      <c r="B944" s="84"/>
      <c r="C944" s="35"/>
      <c r="D944" s="35"/>
      <c r="E944" s="35"/>
      <c r="F944" s="35"/>
      <c r="G944" s="77"/>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row>
    <row r="945" spans="1:42" hidden="1" outlineLevel="1" x14ac:dyDescent="0.2">
      <c r="A945" s="15"/>
      <c r="B945" s="84"/>
      <c r="C945" s="35"/>
      <c r="D945" s="35"/>
      <c r="E945" s="35"/>
      <c r="F945" s="35"/>
      <c r="G945" s="77"/>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row>
    <row r="946" spans="1:42" hidden="1" outlineLevel="1" x14ac:dyDescent="0.2">
      <c r="A946" s="15"/>
      <c r="B946" s="84"/>
      <c r="C946" s="35"/>
      <c r="D946" s="35"/>
      <c r="E946" s="35"/>
      <c r="F946" s="35"/>
      <c r="G946" s="77"/>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row>
    <row r="947" spans="1:42" hidden="1" outlineLevel="1" x14ac:dyDescent="0.2">
      <c r="A947" s="15"/>
      <c r="B947" s="84"/>
      <c r="C947" s="35"/>
      <c r="D947" s="35"/>
      <c r="E947" s="35"/>
      <c r="F947" s="35"/>
      <c r="G947" s="76"/>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row>
    <row r="948" spans="1:42" hidden="1" outlineLevel="1" x14ac:dyDescent="0.2">
      <c r="A948" s="15"/>
      <c r="B948" s="84"/>
      <c r="C948" s="35"/>
      <c r="D948" s="35"/>
      <c r="E948" s="35"/>
      <c r="F948" s="35"/>
      <c r="G948" s="77"/>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row>
    <row r="949" spans="1:42" ht="11.25" hidden="1" customHeight="1" outlineLevel="1" x14ac:dyDescent="0.2">
      <c r="A949" s="15"/>
      <c r="B949" s="84"/>
      <c r="C949" s="35"/>
      <c r="D949" s="35"/>
      <c r="E949" s="35"/>
      <c r="F949" s="35"/>
      <c r="G949" s="77"/>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row>
    <row r="950" spans="1:42" ht="11.25" hidden="1" customHeight="1" outlineLevel="1" x14ac:dyDescent="0.2">
      <c r="A950" s="15"/>
      <c r="B950" s="84"/>
      <c r="C950" s="35"/>
      <c r="D950" s="35"/>
      <c r="E950" s="35"/>
      <c r="F950" s="35"/>
      <c r="G950" s="77"/>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row>
    <row r="951" spans="1:42" ht="11.25" hidden="1" customHeight="1" outlineLevel="1" x14ac:dyDescent="0.2">
      <c r="A951" s="15"/>
      <c r="B951" s="84"/>
      <c r="C951" s="35"/>
      <c r="D951" s="35"/>
      <c r="E951" s="35"/>
      <c r="F951" s="35"/>
      <c r="G951" s="76"/>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row>
    <row r="952" spans="1:42" ht="11.25" hidden="1" customHeight="1" outlineLevel="1" x14ac:dyDescent="0.2">
      <c r="A952" s="15"/>
      <c r="B952" s="84"/>
      <c r="C952" s="35"/>
      <c r="D952" s="35"/>
      <c r="E952" s="35"/>
      <c r="F952" s="35"/>
      <c r="G952" s="77"/>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row>
    <row r="953" spans="1:42" ht="11.25" hidden="1" customHeight="1" outlineLevel="1" x14ac:dyDescent="0.2">
      <c r="A953" s="15"/>
      <c r="B953" s="84"/>
      <c r="C953" s="35"/>
      <c r="D953" s="35"/>
      <c r="E953" s="35"/>
      <c r="F953" s="35"/>
      <c r="G953" s="77"/>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row>
    <row r="954" spans="1:42" ht="11.25" hidden="1" customHeight="1" outlineLevel="1" x14ac:dyDescent="0.2">
      <c r="A954" s="15"/>
      <c r="B954" s="84"/>
      <c r="C954" s="35"/>
      <c r="D954" s="35"/>
      <c r="E954" s="35"/>
      <c r="F954" s="35"/>
      <c r="G954" s="77"/>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row>
    <row r="955" spans="1:42" hidden="1" outlineLevel="1" x14ac:dyDescent="0.2">
      <c r="A955" s="15"/>
      <c r="B955" s="84"/>
      <c r="C955" s="35"/>
      <c r="D955" s="35"/>
      <c r="E955" s="35"/>
      <c r="F955" s="35"/>
      <c r="G955" s="76"/>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row>
    <row r="956" spans="1:42" hidden="1" outlineLevel="1" x14ac:dyDescent="0.2">
      <c r="A956" s="15"/>
      <c r="B956" s="84"/>
      <c r="C956" s="35"/>
      <c r="D956" s="35"/>
      <c r="E956" s="35"/>
      <c r="F956" s="35"/>
      <c r="G956" s="77"/>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row>
    <row r="957" spans="1:42" hidden="1" outlineLevel="1" x14ac:dyDescent="0.2">
      <c r="A957" s="15"/>
      <c r="B957" s="84"/>
      <c r="C957" s="35"/>
      <c r="D957" s="35"/>
      <c r="E957" s="35"/>
      <c r="F957" s="35"/>
      <c r="G957" s="77"/>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row>
    <row r="958" spans="1:42" hidden="1" outlineLevel="1" x14ac:dyDescent="0.2">
      <c r="A958" s="15"/>
      <c r="B958" s="84"/>
      <c r="C958" s="35"/>
      <c r="D958" s="35"/>
      <c r="E958" s="35"/>
      <c r="F958" s="35"/>
      <c r="G958" s="77"/>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row>
    <row r="959" spans="1:42" hidden="1" outlineLevel="1" x14ac:dyDescent="0.2">
      <c r="A959" s="15"/>
      <c r="B959" s="84"/>
      <c r="C959" s="35"/>
      <c r="D959" s="35"/>
      <c r="E959" s="35"/>
      <c r="F959" s="35"/>
      <c r="G959" s="76"/>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row>
    <row r="960" spans="1:42" hidden="1" outlineLevel="1" x14ac:dyDescent="0.2">
      <c r="A960" s="15"/>
      <c r="B960" s="84"/>
      <c r="C960" s="35"/>
      <c r="D960" s="35"/>
      <c r="E960" s="35"/>
      <c r="F960" s="35"/>
      <c r="G960" s="77"/>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row>
    <row r="961" spans="1:42" hidden="1" outlineLevel="1" x14ac:dyDescent="0.2">
      <c r="A961" s="15"/>
      <c r="B961" s="84"/>
      <c r="C961" s="35"/>
      <c r="D961" s="35"/>
      <c r="E961" s="35"/>
      <c r="F961" s="35"/>
      <c r="G961" s="77"/>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row>
    <row r="962" spans="1:42" hidden="1" outlineLevel="1" x14ac:dyDescent="0.2">
      <c r="A962" s="15"/>
      <c r="B962" s="84"/>
      <c r="C962" s="35"/>
      <c r="D962" s="35"/>
      <c r="E962" s="35"/>
      <c r="F962" s="35"/>
      <c r="G962" s="77"/>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row>
    <row r="963" spans="1:42" hidden="1" outlineLevel="1" x14ac:dyDescent="0.2">
      <c r="A963" s="15"/>
      <c r="B963" s="84"/>
      <c r="C963" s="35"/>
      <c r="D963" s="35"/>
      <c r="E963" s="35"/>
      <c r="F963" s="35"/>
      <c r="G963" s="76"/>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row>
    <row r="964" spans="1:42" hidden="1" outlineLevel="1" x14ac:dyDescent="0.2">
      <c r="A964" s="15"/>
      <c r="B964" s="84" t="s">
        <v>36</v>
      </c>
      <c r="C964" s="35">
        <v>0</v>
      </c>
      <c r="D964" s="35">
        <v>0</v>
      </c>
      <c r="E964" s="35">
        <v>0</v>
      </c>
      <c r="F964" s="35">
        <v>0</v>
      </c>
      <c r="G964" s="77">
        <v>21</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v>0</v>
      </c>
      <c r="Y964" s="22">
        <v>0</v>
      </c>
      <c r="Z964" s="22">
        <v>0</v>
      </c>
      <c r="AA964" s="22">
        <v>0</v>
      </c>
      <c r="AB964" s="22">
        <v>0</v>
      </c>
      <c r="AC964" s="22">
        <v>0</v>
      </c>
      <c r="AD964" s="22">
        <v>0</v>
      </c>
      <c r="AE964" s="22">
        <v>0</v>
      </c>
      <c r="AF964" s="22">
        <v>0</v>
      </c>
      <c r="AG964" s="22">
        <v>0</v>
      </c>
      <c r="AH964" s="22">
        <v>0</v>
      </c>
      <c r="AI964" s="22">
        <v>0</v>
      </c>
      <c r="AJ964" s="22">
        <v>0</v>
      </c>
      <c r="AK964" s="22">
        <v>0</v>
      </c>
      <c r="AL964" s="22">
        <v>0</v>
      </c>
      <c r="AM964" s="22">
        <v>0</v>
      </c>
      <c r="AN964" s="22">
        <v>0</v>
      </c>
      <c r="AO964" s="22">
        <v>0</v>
      </c>
      <c r="AP964" s="22">
        <v>0</v>
      </c>
    </row>
    <row r="965" spans="1:42" hidden="1" outlineLevel="1" x14ac:dyDescent="0.2">
      <c r="A965" s="15"/>
      <c r="B965" s="84" t="s">
        <v>36</v>
      </c>
      <c r="C965" s="35">
        <v>0</v>
      </c>
      <c r="D965" s="35">
        <v>0</v>
      </c>
      <c r="E965" s="35">
        <v>0</v>
      </c>
      <c r="F965" s="35">
        <v>0</v>
      </c>
      <c r="G965" s="77">
        <v>22</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v>0</v>
      </c>
      <c r="Y965" s="22">
        <v>0</v>
      </c>
      <c r="Z965" s="22">
        <v>0</v>
      </c>
      <c r="AA965" s="22">
        <v>0</v>
      </c>
      <c r="AB965" s="22">
        <v>0</v>
      </c>
      <c r="AC965" s="22">
        <v>0</v>
      </c>
      <c r="AD965" s="22">
        <v>0</v>
      </c>
      <c r="AE965" s="22">
        <v>0</v>
      </c>
      <c r="AF965" s="22">
        <v>0</v>
      </c>
      <c r="AG965" s="22">
        <v>0</v>
      </c>
      <c r="AH965" s="22">
        <v>0</v>
      </c>
      <c r="AI965" s="22">
        <v>0</v>
      </c>
      <c r="AJ965" s="22">
        <v>0</v>
      </c>
      <c r="AK965" s="22">
        <v>0</v>
      </c>
      <c r="AL965" s="22">
        <v>0</v>
      </c>
      <c r="AM965" s="22">
        <v>0</v>
      </c>
      <c r="AN965" s="22">
        <v>0</v>
      </c>
      <c r="AO965" s="22">
        <v>0</v>
      </c>
      <c r="AP965" s="22">
        <v>0</v>
      </c>
    </row>
    <row r="966" spans="1:42" hidden="1" outlineLevel="1" x14ac:dyDescent="0.2">
      <c r="A966" s="15"/>
      <c r="B966" s="84" t="s">
        <v>36</v>
      </c>
      <c r="C966" s="35">
        <v>0</v>
      </c>
      <c r="D966" s="35">
        <v>0</v>
      </c>
      <c r="E966" s="35">
        <v>0</v>
      </c>
      <c r="F966" s="35">
        <v>0</v>
      </c>
      <c r="G966" s="77">
        <v>23</v>
      </c>
      <c r="H966" s="22">
        <v>0</v>
      </c>
      <c r="I966" s="22">
        <v>0</v>
      </c>
      <c r="J966" s="22">
        <v>0</v>
      </c>
      <c r="K966" s="22">
        <v>0</v>
      </c>
      <c r="L966" s="22">
        <v>0</v>
      </c>
      <c r="M966" s="22">
        <v>0</v>
      </c>
      <c r="N966" s="22">
        <v>0</v>
      </c>
      <c r="O966" s="22">
        <v>0</v>
      </c>
      <c r="P966" s="22">
        <v>0</v>
      </c>
      <c r="Q966" s="22">
        <v>0</v>
      </c>
      <c r="R966" s="22">
        <v>0</v>
      </c>
      <c r="S966" s="22">
        <v>0</v>
      </c>
      <c r="T966" s="22">
        <v>0</v>
      </c>
      <c r="U966" s="22">
        <v>0</v>
      </c>
      <c r="V966" s="22">
        <v>0</v>
      </c>
      <c r="W966" s="22">
        <v>0</v>
      </c>
      <c r="X966" s="22">
        <v>0</v>
      </c>
      <c r="Y966" s="22">
        <v>0</v>
      </c>
      <c r="Z966" s="22">
        <v>0</v>
      </c>
      <c r="AA966" s="22">
        <v>0</v>
      </c>
      <c r="AB966" s="22" t="s">
        <v>36</v>
      </c>
      <c r="AC966" s="22" t="s">
        <v>36</v>
      </c>
      <c r="AD966" s="22" t="s">
        <v>36</v>
      </c>
      <c r="AE966" s="22" t="s">
        <v>36</v>
      </c>
      <c r="AF966" s="22" t="s">
        <v>36</v>
      </c>
      <c r="AG966" s="22" t="s">
        <v>36</v>
      </c>
      <c r="AH966" s="22" t="s">
        <v>36</v>
      </c>
      <c r="AI966" s="22" t="s">
        <v>36</v>
      </c>
      <c r="AJ966" s="22" t="s">
        <v>36</v>
      </c>
      <c r="AK966" s="22" t="s">
        <v>36</v>
      </c>
      <c r="AL966" s="22" t="s">
        <v>36</v>
      </c>
      <c r="AM966" s="22" t="s">
        <v>36</v>
      </c>
      <c r="AN966" s="22" t="s">
        <v>36</v>
      </c>
      <c r="AO966" s="22" t="s">
        <v>36</v>
      </c>
      <c r="AP966" s="22" t="s">
        <v>36</v>
      </c>
    </row>
    <row r="967" spans="1:42" hidden="1" outlineLevel="1" x14ac:dyDescent="0.2">
      <c r="A967" s="15"/>
      <c r="B967" s="84" t="s">
        <v>36</v>
      </c>
      <c r="C967" s="35">
        <v>0</v>
      </c>
      <c r="D967" s="35">
        <v>0</v>
      </c>
      <c r="E967" s="35">
        <v>0</v>
      </c>
      <c r="F967" s="35">
        <v>0</v>
      </c>
      <c r="G967" s="76">
        <v>24</v>
      </c>
      <c r="H967" s="22">
        <v>0</v>
      </c>
      <c r="I967" s="22">
        <v>0</v>
      </c>
      <c r="J967" s="22">
        <v>0</v>
      </c>
      <c r="K967" s="22">
        <v>0</v>
      </c>
      <c r="L967" s="22">
        <v>0</v>
      </c>
      <c r="M967" s="22">
        <v>0</v>
      </c>
      <c r="N967" s="22">
        <v>0</v>
      </c>
      <c r="O967" s="22">
        <v>0</v>
      </c>
      <c r="P967" s="22">
        <v>0</v>
      </c>
      <c r="Q967" s="22">
        <v>0</v>
      </c>
      <c r="R967" s="22">
        <v>0</v>
      </c>
      <c r="S967" s="22">
        <v>0</v>
      </c>
      <c r="T967" s="22">
        <v>0</v>
      </c>
      <c r="U967" s="22">
        <v>0</v>
      </c>
      <c r="V967" s="22">
        <v>0</v>
      </c>
      <c r="W967" s="22">
        <v>0</v>
      </c>
      <c r="X967" s="22">
        <v>0</v>
      </c>
      <c r="Y967" s="22">
        <v>0</v>
      </c>
      <c r="Z967" s="22">
        <v>0</v>
      </c>
      <c r="AA967" s="22">
        <v>0</v>
      </c>
      <c r="AB967" s="22">
        <v>0</v>
      </c>
      <c r="AC967" s="22">
        <v>0</v>
      </c>
      <c r="AD967" s="22">
        <v>0</v>
      </c>
      <c r="AE967" s="22">
        <v>0</v>
      </c>
      <c r="AF967" s="22">
        <v>0</v>
      </c>
      <c r="AG967" s="22">
        <v>0</v>
      </c>
      <c r="AH967" s="22">
        <v>0</v>
      </c>
      <c r="AI967" s="22">
        <v>0</v>
      </c>
      <c r="AJ967" s="22">
        <v>0</v>
      </c>
      <c r="AK967" s="22">
        <v>0</v>
      </c>
      <c r="AL967" s="22">
        <v>0</v>
      </c>
      <c r="AM967" s="22">
        <v>0</v>
      </c>
      <c r="AN967" s="22">
        <v>0</v>
      </c>
      <c r="AO967" s="22">
        <v>0</v>
      </c>
      <c r="AP967" s="22">
        <v>0</v>
      </c>
    </row>
    <row r="968" spans="1:42" hidden="1" outlineLevel="1" x14ac:dyDescent="0.2">
      <c r="A968" s="15"/>
      <c r="B968" s="84" t="s">
        <v>36</v>
      </c>
      <c r="C968" s="35">
        <v>0</v>
      </c>
      <c r="D968" s="35">
        <v>0</v>
      </c>
      <c r="E968" s="35">
        <v>0</v>
      </c>
      <c r="F968" s="35">
        <v>0</v>
      </c>
      <c r="G968" s="77">
        <v>25</v>
      </c>
      <c r="H968" s="22">
        <v>0</v>
      </c>
      <c r="I968" s="22">
        <v>0</v>
      </c>
      <c r="J968" s="22">
        <v>0</v>
      </c>
      <c r="K968" s="22">
        <v>0</v>
      </c>
      <c r="L968" s="22">
        <v>0</v>
      </c>
      <c r="M968" s="22">
        <v>0</v>
      </c>
      <c r="N968" s="22">
        <v>0</v>
      </c>
      <c r="O968" s="22">
        <v>0</v>
      </c>
      <c r="P968" s="22">
        <v>0</v>
      </c>
      <c r="Q968" s="22">
        <v>0</v>
      </c>
      <c r="R968" s="22">
        <v>0</v>
      </c>
      <c r="S968" s="22">
        <v>0</v>
      </c>
      <c r="T968" s="22">
        <v>0</v>
      </c>
      <c r="U968" s="22">
        <v>0</v>
      </c>
      <c r="V968" s="22">
        <v>0</v>
      </c>
      <c r="W968" s="22">
        <v>0</v>
      </c>
      <c r="X968" s="22">
        <v>0</v>
      </c>
      <c r="Y968" s="22">
        <v>0</v>
      </c>
      <c r="Z968" s="22">
        <v>0</v>
      </c>
      <c r="AA968" s="22">
        <v>0</v>
      </c>
      <c r="AB968" s="22">
        <v>0</v>
      </c>
      <c r="AC968" s="22">
        <v>0</v>
      </c>
      <c r="AD968" s="22">
        <v>0</v>
      </c>
      <c r="AE968" s="22">
        <v>0</v>
      </c>
      <c r="AF968" s="22">
        <v>0</v>
      </c>
      <c r="AG968" s="22">
        <v>0</v>
      </c>
      <c r="AH968" s="22">
        <v>0</v>
      </c>
      <c r="AI968" s="22">
        <v>0</v>
      </c>
      <c r="AJ968" s="22">
        <v>0</v>
      </c>
      <c r="AK968" s="22">
        <v>0</v>
      </c>
      <c r="AL968" s="22">
        <v>0</v>
      </c>
      <c r="AM968" s="22">
        <v>0</v>
      </c>
      <c r="AN968" s="22">
        <v>0</v>
      </c>
      <c r="AO968" s="22">
        <v>0</v>
      </c>
      <c r="AP968" s="22">
        <v>0</v>
      </c>
    </row>
    <row r="969" spans="1:42" hidden="1" outlineLevel="1" x14ac:dyDescent="0.2">
      <c r="A969" s="15"/>
      <c r="B969" s="84" t="s">
        <v>36</v>
      </c>
      <c r="C969" s="35">
        <v>0</v>
      </c>
      <c r="D969" s="35">
        <v>0</v>
      </c>
      <c r="E969" s="35">
        <v>0</v>
      </c>
      <c r="F969" s="35">
        <v>0</v>
      </c>
      <c r="G969" s="77">
        <v>26</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v>0</v>
      </c>
      <c r="Y969" s="22">
        <v>0</v>
      </c>
      <c r="Z969" s="22">
        <v>0</v>
      </c>
      <c r="AA969" s="22">
        <v>0</v>
      </c>
      <c r="AB969" s="22">
        <v>0</v>
      </c>
      <c r="AC969" s="22">
        <v>0</v>
      </c>
      <c r="AD969" s="22">
        <v>0</v>
      </c>
      <c r="AE969" s="22">
        <v>0</v>
      </c>
      <c r="AF969" s="22">
        <v>0</v>
      </c>
      <c r="AG969" s="22">
        <v>0</v>
      </c>
      <c r="AH969" s="22">
        <v>0</v>
      </c>
      <c r="AI969" s="22">
        <v>0</v>
      </c>
      <c r="AJ969" s="22">
        <v>0</v>
      </c>
      <c r="AK969" s="22">
        <v>0</v>
      </c>
      <c r="AL969" s="22">
        <v>0</v>
      </c>
      <c r="AM969" s="22">
        <v>0</v>
      </c>
      <c r="AN969" s="22">
        <v>0</v>
      </c>
      <c r="AO969" s="22">
        <v>0</v>
      </c>
      <c r="AP969" s="22">
        <v>0</v>
      </c>
    </row>
    <row r="970" spans="1:42" hidden="1" outlineLevel="1" x14ac:dyDescent="0.2">
      <c r="A970" s="15"/>
      <c r="B970" s="84" t="s">
        <v>36</v>
      </c>
      <c r="C970" s="35">
        <v>0</v>
      </c>
      <c r="D970" s="35">
        <v>0</v>
      </c>
      <c r="E970" s="35">
        <v>0</v>
      </c>
      <c r="F970" s="35">
        <v>0</v>
      </c>
      <c r="G970" s="77">
        <v>27</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0</v>
      </c>
      <c r="Y970" s="22">
        <v>0</v>
      </c>
      <c r="Z970" s="22">
        <v>0</v>
      </c>
      <c r="AA970" s="22">
        <v>0</v>
      </c>
      <c r="AB970" s="22" t="s">
        <v>36</v>
      </c>
      <c r="AC970" s="22" t="s">
        <v>36</v>
      </c>
      <c r="AD970" s="22" t="s">
        <v>36</v>
      </c>
      <c r="AE970" s="22" t="s">
        <v>36</v>
      </c>
      <c r="AF970" s="22" t="s">
        <v>36</v>
      </c>
      <c r="AG970" s="22" t="s">
        <v>36</v>
      </c>
      <c r="AH970" s="22" t="s">
        <v>36</v>
      </c>
      <c r="AI970" s="22" t="s">
        <v>36</v>
      </c>
      <c r="AJ970" s="22" t="s">
        <v>36</v>
      </c>
      <c r="AK970" s="22" t="s">
        <v>36</v>
      </c>
      <c r="AL970" s="22" t="s">
        <v>36</v>
      </c>
      <c r="AM970" s="22" t="s">
        <v>36</v>
      </c>
      <c r="AN970" s="22" t="s">
        <v>36</v>
      </c>
      <c r="AO970" s="22" t="s">
        <v>36</v>
      </c>
      <c r="AP970" s="22" t="s">
        <v>36</v>
      </c>
    </row>
    <row r="971" spans="1:42" hidden="1" outlineLevel="1" x14ac:dyDescent="0.2">
      <c r="A971" s="15"/>
      <c r="B971" s="84" t="s">
        <v>36</v>
      </c>
      <c r="C971" s="35">
        <v>0</v>
      </c>
      <c r="D971" s="35">
        <v>0</v>
      </c>
      <c r="E971" s="35">
        <v>0</v>
      </c>
      <c r="F971" s="35">
        <v>0</v>
      </c>
      <c r="G971" s="76">
        <v>28</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v>0</v>
      </c>
      <c r="Y971" s="22">
        <v>0</v>
      </c>
      <c r="Z971" s="22">
        <v>0</v>
      </c>
      <c r="AA971" s="22">
        <v>0</v>
      </c>
      <c r="AB971" s="22">
        <v>0</v>
      </c>
      <c r="AC971" s="22">
        <v>0</v>
      </c>
      <c r="AD971" s="22">
        <v>0</v>
      </c>
      <c r="AE971" s="22">
        <v>0</v>
      </c>
      <c r="AF971" s="22">
        <v>0</v>
      </c>
      <c r="AG971" s="22">
        <v>0</v>
      </c>
      <c r="AH971" s="22">
        <v>0</v>
      </c>
      <c r="AI971" s="22">
        <v>0</v>
      </c>
      <c r="AJ971" s="22">
        <v>0</v>
      </c>
      <c r="AK971" s="22">
        <v>0</v>
      </c>
      <c r="AL971" s="22">
        <v>0</v>
      </c>
      <c r="AM971" s="22">
        <v>0</v>
      </c>
      <c r="AN971" s="22">
        <v>0</v>
      </c>
      <c r="AO971" s="22">
        <v>0</v>
      </c>
      <c r="AP971" s="22">
        <v>0</v>
      </c>
    </row>
    <row r="972" spans="1:42" hidden="1" outlineLevel="1" x14ac:dyDescent="0.2">
      <c r="A972" s="15"/>
      <c r="B972" s="84" t="s">
        <v>36</v>
      </c>
      <c r="C972" s="35">
        <v>0</v>
      </c>
      <c r="D972" s="35">
        <v>0</v>
      </c>
      <c r="E972" s="35">
        <v>0</v>
      </c>
      <c r="F972" s="35">
        <v>0</v>
      </c>
      <c r="G972" s="77">
        <v>29</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v>0</v>
      </c>
      <c r="Y972" s="22">
        <v>0</v>
      </c>
      <c r="Z972" s="22">
        <v>0</v>
      </c>
      <c r="AA972" s="22">
        <v>0</v>
      </c>
      <c r="AB972" s="22">
        <v>0</v>
      </c>
      <c r="AC972" s="22">
        <v>0</v>
      </c>
      <c r="AD972" s="22">
        <v>0</v>
      </c>
      <c r="AE972" s="22">
        <v>0</v>
      </c>
      <c r="AF972" s="22">
        <v>0</v>
      </c>
      <c r="AG972" s="22">
        <v>0</v>
      </c>
      <c r="AH972" s="22">
        <v>0</v>
      </c>
      <c r="AI972" s="22">
        <v>0</v>
      </c>
      <c r="AJ972" s="22">
        <v>0</v>
      </c>
      <c r="AK972" s="22">
        <v>0</v>
      </c>
      <c r="AL972" s="22">
        <v>0</v>
      </c>
      <c r="AM972" s="22">
        <v>0</v>
      </c>
      <c r="AN972" s="22">
        <v>0</v>
      </c>
      <c r="AO972" s="22">
        <v>0</v>
      </c>
      <c r="AP972" s="22">
        <v>0</v>
      </c>
    </row>
    <row r="973" spans="1:42" hidden="1" outlineLevel="1" x14ac:dyDescent="0.2">
      <c r="A973" s="15"/>
      <c r="B973" s="84" t="s">
        <v>36</v>
      </c>
      <c r="C973" s="35">
        <v>0</v>
      </c>
      <c r="D973" s="35">
        <v>0</v>
      </c>
      <c r="E973" s="35">
        <v>0</v>
      </c>
      <c r="F973" s="35">
        <v>0</v>
      </c>
      <c r="G973" s="77">
        <v>30</v>
      </c>
      <c r="H973" s="22">
        <v>0</v>
      </c>
      <c r="I973" s="22">
        <v>0</v>
      </c>
      <c r="J973" s="22">
        <v>0</v>
      </c>
      <c r="K973" s="22">
        <v>0</v>
      </c>
      <c r="L973" s="22">
        <v>0</v>
      </c>
      <c r="M973" s="22">
        <v>0</v>
      </c>
      <c r="N973" s="22">
        <v>0</v>
      </c>
      <c r="O973" s="22">
        <v>0</v>
      </c>
      <c r="P973" s="22">
        <v>0</v>
      </c>
      <c r="Q973" s="22">
        <v>0</v>
      </c>
      <c r="R973" s="22">
        <v>0</v>
      </c>
      <c r="S973" s="22">
        <v>0</v>
      </c>
      <c r="T973" s="22">
        <v>0</v>
      </c>
      <c r="U973" s="22">
        <v>0</v>
      </c>
      <c r="V973" s="22">
        <v>0</v>
      </c>
      <c r="W973" s="22">
        <v>0</v>
      </c>
      <c r="X973" s="22">
        <v>0</v>
      </c>
      <c r="Y973" s="22">
        <v>0</v>
      </c>
      <c r="Z973" s="22">
        <v>0</v>
      </c>
      <c r="AA973" s="22">
        <v>0</v>
      </c>
      <c r="AB973" s="22">
        <v>0</v>
      </c>
      <c r="AC973" s="22">
        <v>0</v>
      </c>
      <c r="AD973" s="22">
        <v>0</v>
      </c>
      <c r="AE973" s="22">
        <v>0</v>
      </c>
      <c r="AF973" s="22">
        <v>0</v>
      </c>
      <c r="AG973" s="22">
        <v>0</v>
      </c>
      <c r="AH973" s="22">
        <v>0</v>
      </c>
      <c r="AI973" s="22">
        <v>0</v>
      </c>
      <c r="AJ973" s="22">
        <v>0</v>
      </c>
      <c r="AK973" s="22">
        <v>0</v>
      </c>
      <c r="AL973" s="22">
        <v>0</v>
      </c>
      <c r="AM973" s="22">
        <v>0</v>
      </c>
      <c r="AN973" s="22">
        <v>0</v>
      </c>
      <c r="AO973" s="22">
        <v>0</v>
      </c>
      <c r="AP973" s="22">
        <v>0</v>
      </c>
    </row>
    <row r="974" spans="1:42" hidden="1" outlineLevel="1" x14ac:dyDescent="0.2">
      <c r="A974" s="15"/>
      <c r="B974" s="84" t="s">
        <v>36</v>
      </c>
      <c r="C974" s="35">
        <v>0</v>
      </c>
      <c r="D974" s="35">
        <v>0</v>
      </c>
      <c r="E974" s="35">
        <v>0</v>
      </c>
      <c r="F974" s="35">
        <v>0</v>
      </c>
      <c r="G974" s="77">
        <v>31</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0</v>
      </c>
      <c r="X974" s="22">
        <v>0</v>
      </c>
      <c r="Y974" s="22">
        <v>0</v>
      </c>
      <c r="Z974" s="22">
        <v>0</v>
      </c>
      <c r="AA974" s="22">
        <v>0</v>
      </c>
      <c r="AB974" s="22" t="s">
        <v>36</v>
      </c>
      <c r="AC974" s="22" t="s">
        <v>36</v>
      </c>
      <c r="AD974" s="22" t="s">
        <v>36</v>
      </c>
      <c r="AE974" s="22" t="s">
        <v>36</v>
      </c>
      <c r="AF974" s="22" t="s">
        <v>36</v>
      </c>
      <c r="AG974" s="22" t="s">
        <v>36</v>
      </c>
      <c r="AH974" s="22" t="s">
        <v>36</v>
      </c>
      <c r="AI974" s="22" t="s">
        <v>36</v>
      </c>
      <c r="AJ974" s="22" t="s">
        <v>36</v>
      </c>
      <c r="AK974" s="22" t="s">
        <v>36</v>
      </c>
      <c r="AL974" s="22" t="s">
        <v>36</v>
      </c>
      <c r="AM974" s="22" t="s">
        <v>36</v>
      </c>
      <c r="AN974" s="22" t="s">
        <v>36</v>
      </c>
      <c r="AO974" s="22" t="s">
        <v>36</v>
      </c>
      <c r="AP974" s="22" t="s">
        <v>36</v>
      </c>
    </row>
    <row r="975" spans="1:42" hidden="1" outlineLevel="1" x14ac:dyDescent="0.2">
      <c r="A975" s="15"/>
      <c r="B975" s="84" t="s">
        <v>36</v>
      </c>
      <c r="C975" s="35">
        <v>0</v>
      </c>
      <c r="D975" s="35">
        <v>0</v>
      </c>
      <c r="E975" s="35">
        <v>0</v>
      </c>
      <c r="F975" s="35">
        <v>0</v>
      </c>
      <c r="G975" s="76">
        <v>32</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v>0</v>
      </c>
      <c r="Y975" s="22">
        <v>0</v>
      </c>
      <c r="Z975" s="22">
        <v>0</v>
      </c>
      <c r="AA975" s="22">
        <v>0</v>
      </c>
      <c r="AB975" s="22">
        <v>0</v>
      </c>
      <c r="AC975" s="22">
        <v>0</v>
      </c>
      <c r="AD975" s="22">
        <v>0</v>
      </c>
      <c r="AE975" s="22">
        <v>0</v>
      </c>
      <c r="AF975" s="22">
        <v>0</v>
      </c>
      <c r="AG975" s="22">
        <v>0</v>
      </c>
      <c r="AH975" s="22">
        <v>0</v>
      </c>
      <c r="AI975" s="22">
        <v>0</v>
      </c>
      <c r="AJ975" s="22">
        <v>0</v>
      </c>
      <c r="AK975" s="22">
        <v>0</v>
      </c>
      <c r="AL975" s="22">
        <v>0</v>
      </c>
      <c r="AM975" s="22">
        <v>0</v>
      </c>
      <c r="AN975" s="22">
        <v>0</v>
      </c>
      <c r="AO975" s="22">
        <v>0</v>
      </c>
      <c r="AP975" s="22">
        <v>0</v>
      </c>
    </row>
    <row r="976" spans="1:42" hidden="1" outlineLevel="1" x14ac:dyDescent="0.2">
      <c r="A976" s="15"/>
      <c r="B976" s="84" t="s">
        <v>36</v>
      </c>
      <c r="C976" s="35">
        <v>0</v>
      </c>
      <c r="D976" s="35">
        <v>0</v>
      </c>
      <c r="E976" s="35">
        <v>0</v>
      </c>
      <c r="F976" s="35">
        <v>0</v>
      </c>
      <c r="G976" s="77">
        <v>33</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0</v>
      </c>
      <c r="Y976" s="22">
        <v>0</v>
      </c>
      <c r="Z976" s="22">
        <v>0</v>
      </c>
      <c r="AA976" s="22">
        <v>0</v>
      </c>
      <c r="AB976" s="22" t="s">
        <v>36</v>
      </c>
      <c r="AC976" s="22" t="s">
        <v>36</v>
      </c>
      <c r="AD976" s="22" t="s">
        <v>36</v>
      </c>
      <c r="AE976" s="22" t="s">
        <v>36</v>
      </c>
      <c r="AF976" s="22" t="s">
        <v>36</v>
      </c>
      <c r="AG976" s="22" t="s">
        <v>36</v>
      </c>
      <c r="AH976" s="22" t="s">
        <v>36</v>
      </c>
      <c r="AI976" s="22" t="s">
        <v>36</v>
      </c>
      <c r="AJ976" s="22" t="s">
        <v>36</v>
      </c>
      <c r="AK976" s="22" t="s">
        <v>36</v>
      </c>
      <c r="AL976" s="22" t="s">
        <v>36</v>
      </c>
      <c r="AM976" s="22" t="s">
        <v>36</v>
      </c>
      <c r="AN976" s="22" t="s">
        <v>36</v>
      </c>
      <c r="AO976" s="22" t="s">
        <v>36</v>
      </c>
      <c r="AP976" s="22" t="s">
        <v>36</v>
      </c>
    </row>
    <row r="977" spans="1:42" hidden="1" outlineLevel="1" x14ac:dyDescent="0.2">
      <c r="A977" s="15"/>
      <c r="B977" s="84" t="s">
        <v>36</v>
      </c>
      <c r="C977" s="35">
        <v>0</v>
      </c>
      <c r="D977" s="35">
        <v>0</v>
      </c>
      <c r="E977" s="35">
        <v>0</v>
      </c>
      <c r="F977" s="35">
        <v>0</v>
      </c>
      <c r="G977" s="77">
        <v>34</v>
      </c>
      <c r="H977" s="22">
        <v>0</v>
      </c>
      <c r="I977" s="22">
        <v>0</v>
      </c>
      <c r="J977" s="22">
        <v>0</v>
      </c>
      <c r="K977" s="22">
        <v>0</v>
      </c>
      <c r="L977" s="22">
        <v>0</v>
      </c>
      <c r="M977" s="22">
        <v>0</v>
      </c>
      <c r="N977" s="22">
        <v>0</v>
      </c>
      <c r="O977" s="22">
        <v>0</v>
      </c>
      <c r="P977" s="22">
        <v>0</v>
      </c>
      <c r="Q977" s="22">
        <v>0</v>
      </c>
      <c r="R977" s="22">
        <v>0</v>
      </c>
      <c r="S977" s="22">
        <v>0</v>
      </c>
      <c r="T977" s="22">
        <v>0</v>
      </c>
      <c r="U977" s="22">
        <v>0</v>
      </c>
      <c r="V977" s="22">
        <v>0</v>
      </c>
      <c r="W977" s="22">
        <v>0</v>
      </c>
      <c r="X977" s="22">
        <v>0</v>
      </c>
      <c r="Y977" s="22">
        <v>0</v>
      </c>
      <c r="Z977" s="22">
        <v>0</v>
      </c>
      <c r="AA977" s="22">
        <v>0</v>
      </c>
      <c r="AB977" s="22">
        <v>0</v>
      </c>
      <c r="AC977" s="22">
        <v>0</v>
      </c>
      <c r="AD977" s="22">
        <v>0</v>
      </c>
      <c r="AE977" s="22">
        <v>0</v>
      </c>
      <c r="AF977" s="22">
        <v>0</v>
      </c>
      <c r="AG977" s="22">
        <v>0</v>
      </c>
      <c r="AH977" s="22">
        <v>0</v>
      </c>
      <c r="AI977" s="22">
        <v>0</v>
      </c>
      <c r="AJ977" s="22">
        <v>0</v>
      </c>
      <c r="AK977" s="22">
        <v>0</v>
      </c>
      <c r="AL977" s="22">
        <v>0</v>
      </c>
      <c r="AM977" s="22">
        <v>0</v>
      </c>
      <c r="AN977" s="22">
        <v>0</v>
      </c>
      <c r="AO977" s="22">
        <v>0</v>
      </c>
      <c r="AP977" s="22">
        <v>0</v>
      </c>
    </row>
    <row r="978" spans="1:42" hidden="1" outlineLevel="1" x14ac:dyDescent="0.2">
      <c r="A978" s="15"/>
      <c r="B978" s="84" t="s">
        <v>36</v>
      </c>
      <c r="C978" s="35">
        <v>0</v>
      </c>
      <c r="D978" s="35">
        <v>0</v>
      </c>
      <c r="E978" s="35">
        <v>0</v>
      </c>
      <c r="F978" s="35">
        <v>0</v>
      </c>
      <c r="G978" s="77">
        <v>35</v>
      </c>
      <c r="H978" s="22">
        <v>0</v>
      </c>
      <c r="I978" s="22">
        <v>0</v>
      </c>
      <c r="J978" s="22">
        <v>0</v>
      </c>
      <c r="K978" s="22">
        <v>0</v>
      </c>
      <c r="L978" s="22">
        <v>0</v>
      </c>
      <c r="M978" s="22">
        <v>0</v>
      </c>
      <c r="N978" s="22">
        <v>0</v>
      </c>
      <c r="O978" s="22">
        <v>0</v>
      </c>
      <c r="P978" s="22">
        <v>0</v>
      </c>
      <c r="Q978" s="22">
        <v>0</v>
      </c>
      <c r="R978" s="22">
        <v>0</v>
      </c>
      <c r="S978" s="22">
        <v>0</v>
      </c>
      <c r="T978" s="22">
        <v>0</v>
      </c>
      <c r="U978" s="22">
        <v>0</v>
      </c>
      <c r="V978" s="22">
        <v>0</v>
      </c>
      <c r="W978" s="22">
        <v>0</v>
      </c>
      <c r="X978" s="22">
        <v>0</v>
      </c>
      <c r="Y978" s="22">
        <v>0</v>
      </c>
      <c r="Z978" s="22">
        <v>0</v>
      </c>
      <c r="AA978" s="22">
        <v>0</v>
      </c>
      <c r="AB978" s="22">
        <v>0</v>
      </c>
      <c r="AC978" s="22">
        <v>0</v>
      </c>
      <c r="AD978" s="22">
        <v>0</v>
      </c>
      <c r="AE978" s="22">
        <v>0</v>
      </c>
      <c r="AF978" s="22">
        <v>0</v>
      </c>
      <c r="AG978" s="22">
        <v>0</v>
      </c>
      <c r="AH978" s="22">
        <v>0</v>
      </c>
      <c r="AI978" s="22">
        <v>0</v>
      </c>
      <c r="AJ978" s="22">
        <v>0</v>
      </c>
      <c r="AK978" s="22">
        <v>0</v>
      </c>
      <c r="AL978" s="22">
        <v>0</v>
      </c>
      <c r="AM978" s="22">
        <v>0</v>
      </c>
      <c r="AN978" s="22">
        <v>0</v>
      </c>
      <c r="AO978" s="22">
        <v>0</v>
      </c>
      <c r="AP978" s="22">
        <v>0</v>
      </c>
    </row>
    <row r="979" spans="1:42" hidden="1" outlineLevel="1" x14ac:dyDescent="0.2">
      <c r="A979" s="15"/>
      <c r="B979" s="84" t="s">
        <v>36</v>
      </c>
      <c r="C979" s="35">
        <v>0</v>
      </c>
      <c r="D979" s="35">
        <v>0</v>
      </c>
      <c r="E979" s="35">
        <v>0</v>
      </c>
      <c r="F979" s="35">
        <v>0</v>
      </c>
      <c r="G979" s="76">
        <v>36</v>
      </c>
      <c r="H979" s="22">
        <v>0</v>
      </c>
      <c r="I979" s="22">
        <v>0</v>
      </c>
      <c r="J979" s="22">
        <v>0</v>
      </c>
      <c r="K979" s="22">
        <v>0</v>
      </c>
      <c r="L979" s="22">
        <v>0</v>
      </c>
      <c r="M979" s="22">
        <v>0</v>
      </c>
      <c r="N979" s="22">
        <v>0</v>
      </c>
      <c r="O979" s="22">
        <v>0</v>
      </c>
      <c r="P979" s="22">
        <v>0</v>
      </c>
      <c r="Q979" s="22">
        <v>0</v>
      </c>
      <c r="R979" s="22">
        <v>0</v>
      </c>
      <c r="S979" s="22">
        <v>0</v>
      </c>
      <c r="T979" s="22">
        <v>0</v>
      </c>
      <c r="U979" s="22">
        <v>0</v>
      </c>
      <c r="V979" s="22">
        <v>0</v>
      </c>
      <c r="W979" s="22">
        <v>0</v>
      </c>
      <c r="X979" s="22">
        <v>0</v>
      </c>
      <c r="Y979" s="22">
        <v>0</v>
      </c>
      <c r="Z979" s="22">
        <v>0</v>
      </c>
      <c r="AA979" s="22">
        <v>0</v>
      </c>
      <c r="AB979" s="22">
        <v>0</v>
      </c>
      <c r="AC979" s="22">
        <v>0</v>
      </c>
      <c r="AD979" s="22">
        <v>0</v>
      </c>
      <c r="AE979" s="22">
        <v>0</v>
      </c>
      <c r="AF979" s="22">
        <v>0</v>
      </c>
      <c r="AG979" s="22">
        <v>0</v>
      </c>
      <c r="AH979" s="22">
        <v>0</v>
      </c>
      <c r="AI979" s="22">
        <v>0</v>
      </c>
      <c r="AJ979" s="22">
        <v>0</v>
      </c>
      <c r="AK979" s="22">
        <v>0</v>
      </c>
      <c r="AL979" s="22">
        <v>0</v>
      </c>
      <c r="AM979" s="22">
        <v>0</v>
      </c>
      <c r="AN979" s="22">
        <v>0</v>
      </c>
      <c r="AO979" s="22">
        <v>0</v>
      </c>
      <c r="AP979" s="22">
        <v>0</v>
      </c>
    </row>
    <row r="980" spans="1:42" hidden="1" outlineLevel="1" x14ac:dyDescent="0.2">
      <c r="A980" s="15"/>
      <c r="B980" s="84" t="s">
        <v>36</v>
      </c>
      <c r="C980" s="35">
        <v>0</v>
      </c>
      <c r="D980" s="35">
        <v>0</v>
      </c>
      <c r="E980" s="35">
        <v>0</v>
      </c>
      <c r="F980" s="35">
        <v>0</v>
      </c>
      <c r="G980" s="77">
        <v>37</v>
      </c>
      <c r="H980" s="22">
        <v>0</v>
      </c>
      <c r="I980" s="22">
        <v>0</v>
      </c>
      <c r="J980" s="22">
        <v>0</v>
      </c>
      <c r="K980" s="22">
        <v>0</v>
      </c>
      <c r="L980" s="22">
        <v>0</v>
      </c>
      <c r="M980" s="22">
        <v>0</v>
      </c>
      <c r="N980" s="22">
        <v>0</v>
      </c>
      <c r="O980" s="22">
        <v>0</v>
      </c>
      <c r="P980" s="22">
        <v>0</v>
      </c>
      <c r="Q980" s="22">
        <v>0</v>
      </c>
      <c r="R980" s="22">
        <v>0</v>
      </c>
      <c r="S980" s="22">
        <v>0</v>
      </c>
      <c r="T980" s="22">
        <v>0</v>
      </c>
      <c r="U980" s="22">
        <v>0</v>
      </c>
      <c r="V980" s="22">
        <v>0</v>
      </c>
      <c r="W980" s="22">
        <v>0</v>
      </c>
      <c r="X980" s="22">
        <v>0</v>
      </c>
      <c r="Y980" s="22">
        <v>0</v>
      </c>
      <c r="Z980" s="22">
        <v>0</v>
      </c>
      <c r="AA980" s="22">
        <v>0</v>
      </c>
      <c r="AB980" s="22">
        <v>0</v>
      </c>
      <c r="AC980" s="22">
        <v>0</v>
      </c>
      <c r="AD980" s="22">
        <v>0</v>
      </c>
      <c r="AE980" s="22">
        <v>0</v>
      </c>
      <c r="AF980" s="22">
        <v>0</v>
      </c>
      <c r="AG980" s="22">
        <v>0</v>
      </c>
      <c r="AH980" s="22">
        <v>0</v>
      </c>
      <c r="AI980" s="22">
        <v>0</v>
      </c>
      <c r="AJ980" s="22">
        <v>0</v>
      </c>
      <c r="AK980" s="22">
        <v>0</v>
      </c>
      <c r="AL980" s="22">
        <v>0</v>
      </c>
      <c r="AM980" s="22">
        <v>0</v>
      </c>
      <c r="AN980" s="22">
        <v>0</v>
      </c>
      <c r="AO980" s="22">
        <v>0</v>
      </c>
      <c r="AP980" s="22">
        <v>0</v>
      </c>
    </row>
    <row r="981" spans="1:42" hidden="1" outlineLevel="1" x14ac:dyDescent="0.2">
      <c r="A981" s="15"/>
      <c r="B981" s="84" t="s">
        <v>36</v>
      </c>
      <c r="C981" s="35">
        <v>0</v>
      </c>
      <c r="D981" s="35">
        <v>0</v>
      </c>
      <c r="E981" s="35">
        <v>0</v>
      </c>
      <c r="F981" s="35">
        <v>0</v>
      </c>
      <c r="G981" s="77">
        <v>38</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v>0</v>
      </c>
      <c r="Y981" s="22">
        <v>0</v>
      </c>
      <c r="Z981" s="22">
        <v>0</v>
      </c>
      <c r="AA981" s="22">
        <v>0</v>
      </c>
      <c r="AB981" s="22">
        <v>0</v>
      </c>
      <c r="AC981" s="22">
        <v>0</v>
      </c>
      <c r="AD981" s="22">
        <v>0</v>
      </c>
      <c r="AE981" s="22">
        <v>0</v>
      </c>
      <c r="AF981" s="22">
        <v>0</v>
      </c>
      <c r="AG981" s="22">
        <v>0</v>
      </c>
      <c r="AH981" s="22">
        <v>0</v>
      </c>
      <c r="AI981" s="22">
        <v>0</v>
      </c>
      <c r="AJ981" s="22">
        <v>0</v>
      </c>
      <c r="AK981" s="22">
        <v>0</v>
      </c>
      <c r="AL981" s="22">
        <v>0</v>
      </c>
      <c r="AM981" s="22">
        <v>0</v>
      </c>
      <c r="AN981" s="22">
        <v>0</v>
      </c>
      <c r="AO981" s="22">
        <v>0</v>
      </c>
      <c r="AP981" s="22">
        <v>0</v>
      </c>
    </row>
    <row r="982" spans="1:42" hidden="1" outlineLevel="1" x14ac:dyDescent="0.2">
      <c r="A982" s="15"/>
      <c r="B982" s="84" t="s">
        <v>36</v>
      </c>
      <c r="C982" s="35">
        <v>0</v>
      </c>
      <c r="D982" s="35">
        <v>0</v>
      </c>
      <c r="E982" s="35">
        <v>0</v>
      </c>
      <c r="F982" s="35">
        <v>0</v>
      </c>
      <c r="G982" s="77">
        <v>39</v>
      </c>
      <c r="H982" s="22">
        <v>0</v>
      </c>
      <c r="I982" s="22">
        <v>0</v>
      </c>
      <c r="J982" s="22">
        <v>0</v>
      </c>
      <c r="K982" s="22">
        <v>0</v>
      </c>
      <c r="L982" s="22">
        <v>0</v>
      </c>
      <c r="M982" s="22">
        <v>0</v>
      </c>
      <c r="N982" s="22">
        <v>0</v>
      </c>
      <c r="O982" s="22">
        <v>0</v>
      </c>
      <c r="P982" s="22">
        <v>0</v>
      </c>
      <c r="Q982" s="22">
        <v>0</v>
      </c>
      <c r="R982" s="22">
        <v>0</v>
      </c>
      <c r="S982" s="22">
        <v>0</v>
      </c>
      <c r="T982" s="22">
        <v>0</v>
      </c>
      <c r="U982" s="22">
        <v>0</v>
      </c>
      <c r="V982" s="22">
        <v>0</v>
      </c>
      <c r="W982" s="22">
        <v>0</v>
      </c>
      <c r="X982" s="22">
        <v>0</v>
      </c>
      <c r="Y982" s="22">
        <v>0</v>
      </c>
      <c r="Z982" s="22">
        <v>0</v>
      </c>
      <c r="AA982" s="22">
        <v>0</v>
      </c>
      <c r="AB982" s="22">
        <v>0</v>
      </c>
      <c r="AC982" s="22">
        <v>0</v>
      </c>
      <c r="AD982" s="22">
        <v>0</v>
      </c>
      <c r="AE982" s="22">
        <v>0</v>
      </c>
      <c r="AF982" s="22">
        <v>0</v>
      </c>
      <c r="AG982" s="22">
        <v>0</v>
      </c>
      <c r="AH982" s="22">
        <v>0</v>
      </c>
      <c r="AI982" s="22">
        <v>0</v>
      </c>
      <c r="AJ982" s="22">
        <v>0</v>
      </c>
      <c r="AK982" s="22">
        <v>0</v>
      </c>
      <c r="AL982" s="22">
        <v>0</v>
      </c>
      <c r="AM982" s="22">
        <v>0</v>
      </c>
      <c r="AN982" s="22">
        <v>0</v>
      </c>
      <c r="AO982" s="22">
        <v>0</v>
      </c>
      <c r="AP982" s="22">
        <v>0</v>
      </c>
    </row>
    <row r="983" spans="1:42" hidden="1" outlineLevel="1" x14ac:dyDescent="0.2">
      <c r="A983" s="15"/>
      <c r="B983" s="84" t="s">
        <v>36</v>
      </c>
      <c r="C983" s="35">
        <v>0</v>
      </c>
      <c r="D983" s="35">
        <v>0</v>
      </c>
      <c r="E983" s="35">
        <v>0</v>
      </c>
      <c r="F983" s="35">
        <v>0</v>
      </c>
      <c r="G983" s="76">
        <v>40</v>
      </c>
      <c r="H983" s="22">
        <v>0</v>
      </c>
      <c r="I983" s="22">
        <v>0</v>
      </c>
      <c r="J983" s="22">
        <v>0</v>
      </c>
      <c r="K983" s="22">
        <v>0</v>
      </c>
      <c r="L983" s="22">
        <v>0</v>
      </c>
      <c r="M983" s="22">
        <v>0</v>
      </c>
      <c r="N983" s="22">
        <v>0</v>
      </c>
      <c r="O983" s="22">
        <v>0</v>
      </c>
      <c r="P983" s="22">
        <v>0</v>
      </c>
      <c r="Q983" s="22">
        <v>0</v>
      </c>
      <c r="R983" s="22">
        <v>0</v>
      </c>
      <c r="S983" s="22">
        <v>0</v>
      </c>
      <c r="T983" s="22">
        <v>0</v>
      </c>
      <c r="U983" s="22">
        <v>0</v>
      </c>
      <c r="V983" s="22">
        <v>0</v>
      </c>
      <c r="W983" s="22">
        <v>0</v>
      </c>
      <c r="X983" s="22">
        <v>0</v>
      </c>
      <c r="Y983" s="22">
        <v>0</v>
      </c>
      <c r="Z983" s="22">
        <v>0</v>
      </c>
      <c r="AA983" s="22">
        <v>0</v>
      </c>
      <c r="AB983" s="22">
        <v>0</v>
      </c>
      <c r="AC983" s="22">
        <v>0</v>
      </c>
      <c r="AD983" s="22">
        <v>0</v>
      </c>
      <c r="AE983" s="22">
        <v>0</v>
      </c>
      <c r="AF983" s="22">
        <v>0</v>
      </c>
      <c r="AG983" s="22">
        <v>0</v>
      </c>
      <c r="AH983" s="22">
        <v>0</v>
      </c>
      <c r="AI983" s="22">
        <v>0</v>
      </c>
      <c r="AJ983" s="22">
        <v>0</v>
      </c>
      <c r="AK983" s="22">
        <v>0</v>
      </c>
      <c r="AL983" s="22">
        <v>0</v>
      </c>
      <c r="AM983" s="22">
        <v>0</v>
      </c>
      <c r="AN983" s="22">
        <v>0</v>
      </c>
      <c r="AO983" s="22">
        <v>0</v>
      </c>
      <c r="AP983" s="22">
        <v>0</v>
      </c>
    </row>
    <row r="984" spans="1:42" hidden="1" outlineLevel="1" x14ac:dyDescent="0.2">
      <c r="A984" s="15"/>
      <c r="B984" s="84" t="s">
        <v>36</v>
      </c>
      <c r="C984" s="35">
        <v>0</v>
      </c>
      <c r="D984" s="35">
        <v>0</v>
      </c>
      <c r="E984" s="35">
        <v>0</v>
      </c>
      <c r="F984" s="35">
        <v>0</v>
      </c>
      <c r="G984" s="77">
        <v>41</v>
      </c>
      <c r="H984" s="22">
        <v>0</v>
      </c>
      <c r="I984" s="22">
        <v>0</v>
      </c>
      <c r="J984" s="22">
        <v>0</v>
      </c>
      <c r="K984" s="22">
        <v>0</v>
      </c>
      <c r="L984" s="22">
        <v>0</v>
      </c>
      <c r="M984" s="22">
        <v>0</v>
      </c>
      <c r="N984" s="22">
        <v>0</v>
      </c>
      <c r="O984" s="22">
        <v>0</v>
      </c>
      <c r="P984" s="22">
        <v>0</v>
      </c>
      <c r="Q984" s="22">
        <v>0</v>
      </c>
      <c r="R984" s="22">
        <v>0</v>
      </c>
      <c r="S984" s="22">
        <v>0</v>
      </c>
      <c r="T984" s="22">
        <v>0</v>
      </c>
      <c r="U984" s="22">
        <v>0</v>
      </c>
      <c r="V984" s="22">
        <v>0</v>
      </c>
      <c r="W984" s="22">
        <v>0</v>
      </c>
      <c r="X984" s="22">
        <v>0</v>
      </c>
      <c r="Y984" s="22">
        <v>0</v>
      </c>
      <c r="Z984" s="22">
        <v>0</v>
      </c>
      <c r="AA984" s="22">
        <v>0</v>
      </c>
      <c r="AB984" s="22" t="s">
        <v>36</v>
      </c>
      <c r="AC984" s="22" t="s">
        <v>36</v>
      </c>
      <c r="AD984" s="22" t="s">
        <v>36</v>
      </c>
      <c r="AE984" s="22" t="s">
        <v>36</v>
      </c>
      <c r="AF984" s="22" t="s">
        <v>36</v>
      </c>
      <c r="AG984" s="22" t="s">
        <v>36</v>
      </c>
      <c r="AH984" s="22" t="s">
        <v>36</v>
      </c>
      <c r="AI984" s="22" t="s">
        <v>36</v>
      </c>
      <c r="AJ984" s="22" t="s">
        <v>36</v>
      </c>
      <c r="AK984" s="22" t="s">
        <v>36</v>
      </c>
      <c r="AL984" s="22" t="s">
        <v>36</v>
      </c>
      <c r="AM984" s="22" t="s">
        <v>36</v>
      </c>
      <c r="AN984" s="22" t="s">
        <v>36</v>
      </c>
      <c r="AO984" s="22" t="s">
        <v>36</v>
      </c>
      <c r="AP984" s="22" t="s">
        <v>36</v>
      </c>
    </row>
    <row r="985" spans="1:42" hidden="1" outlineLevel="1" x14ac:dyDescent="0.2">
      <c r="A985" s="15"/>
      <c r="B985" s="84" t="s">
        <v>36</v>
      </c>
      <c r="C985" s="35">
        <v>0</v>
      </c>
      <c r="D985" s="35">
        <v>0</v>
      </c>
      <c r="E985" s="35">
        <v>0</v>
      </c>
      <c r="F985" s="35">
        <v>0</v>
      </c>
      <c r="G985" s="77">
        <v>42</v>
      </c>
      <c r="H985" s="22">
        <v>0</v>
      </c>
      <c r="I985" s="22">
        <v>0</v>
      </c>
      <c r="J985" s="22">
        <v>0</v>
      </c>
      <c r="K985" s="22">
        <v>0</v>
      </c>
      <c r="L985" s="22">
        <v>0</v>
      </c>
      <c r="M985" s="22">
        <v>0</v>
      </c>
      <c r="N985" s="22">
        <v>0</v>
      </c>
      <c r="O985" s="22">
        <v>0</v>
      </c>
      <c r="P985" s="22">
        <v>0</v>
      </c>
      <c r="Q985" s="22">
        <v>0</v>
      </c>
      <c r="R985" s="22">
        <v>0</v>
      </c>
      <c r="S985" s="22">
        <v>0</v>
      </c>
      <c r="T985" s="22">
        <v>0</v>
      </c>
      <c r="U985" s="22">
        <v>0</v>
      </c>
      <c r="V985" s="22">
        <v>0</v>
      </c>
      <c r="W985" s="22">
        <v>0</v>
      </c>
      <c r="X985" s="22">
        <v>0</v>
      </c>
      <c r="Y985" s="22">
        <v>0</v>
      </c>
      <c r="Z985" s="22">
        <v>0</v>
      </c>
      <c r="AA985" s="22">
        <v>0</v>
      </c>
      <c r="AB985" s="22">
        <v>0</v>
      </c>
      <c r="AC985" s="22">
        <v>0</v>
      </c>
      <c r="AD985" s="22">
        <v>0</v>
      </c>
      <c r="AE985" s="22">
        <v>0</v>
      </c>
      <c r="AF985" s="22">
        <v>0</v>
      </c>
      <c r="AG985" s="22">
        <v>0</v>
      </c>
      <c r="AH985" s="22">
        <v>0</v>
      </c>
      <c r="AI985" s="22">
        <v>0</v>
      </c>
      <c r="AJ985" s="22">
        <v>0</v>
      </c>
      <c r="AK985" s="22">
        <v>0</v>
      </c>
      <c r="AL985" s="22">
        <v>0</v>
      </c>
      <c r="AM985" s="22">
        <v>0</v>
      </c>
      <c r="AN985" s="22">
        <v>0</v>
      </c>
      <c r="AO985" s="22">
        <v>0</v>
      </c>
      <c r="AP985" s="22">
        <v>0</v>
      </c>
    </row>
    <row r="986" spans="1:42" hidden="1" outlineLevel="1" x14ac:dyDescent="0.2">
      <c r="A986" s="15"/>
      <c r="B986" s="84" t="s">
        <v>36</v>
      </c>
      <c r="C986" s="35">
        <v>0</v>
      </c>
      <c r="D986" s="35">
        <v>0</v>
      </c>
      <c r="E986" s="35">
        <v>0</v>
      </c>
      <c r="F986" s="35">
        <v>0</v>
      </c>
      <c r="G986" s="77">
        <v>43</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v>0</v>
      </c>
      <c r="Y986" s="22">
        <v>0</v>
      </c>
      <c r="Z986" s="22">
        <v>0</v>
      </c>
      <c r="AA986" s="22">
        <v>0</v>
      </c>
      <c r="AB986" s="22">
        <v>0</v>
      </c>
      <c r="AC986" s="22">
        <v>0</v>
      </c>
      <c r="AD986" s="22">
        <v>0</v>
      </c>
      <c r="AE986" s="22">
        <v>0</v>
      </c>
      <c r="AF986" s="22">
        <v>0</v>
      </c>
      <c r="AG986" s="22">
        <v>0</v>
      </c>
      <c r="AH986" s="22">
        <v>0</v>
      </c>
      <c r="AI986" s="22">
        <v>0</v>
      </c>
      <c r="AJ986" s="22">
        <v>0</v>
      </c>
      <c r="AK986" s="22">
        <v>0</v>
      </c>
      <c r="AL986" s="22">
        <v>0</v>
      </c>
      <c r="AM986" s="22">
        <v>0</v>
      </c>
      <c r="AN986" s="22">
        <v>0</v>
      </c>
      <c r="AO986" s="22">
        <v>0</v>
      </c>
      <c r="AP986" s="22">
        <v>0</v>
      </c>
    </row>
    <row r="987" spans="1:42" hidden="1" outlineLevel="1" x14ac:dyDescent="0.2">
      <c r="A987" s="15"/>
      <c r="B987" s="84" t="s">
        <v>36</v>
      </c>
      <c r="C987" s="35">
        <v>0</v>
      </c>
      <c r="D987" s="35">
        <v>0</v>
      </c>
      <c r="E987" s="35">
        <v>0</v>
      </c>
      <c r="F987" s="35">
        <v>0</v>
      </c>
      <c r="G987" s="76">
        <v>44</v>
      </c>
      <c r="H987" s="22">
        <v>0</v>
      </c>
      <c r="I987" s="22">
        <v>0</v>
      </c>
      <c r="J987" s="22">
        <v>0</v>
      </c>
      <c r="K987" s="22">
        <v>0</v>
      </c>
      <c r="L987" s="22">
        <v>0</v>
      </c>
      <c r="M987" s="22">
        <v>0</v>
      </c>
      <c r="N987" s="22">
        <v>0</v>
      </c>
      <c r="O987" s="22">
        <v>0</v>
      </c>
      <c r="P987" s="22">
        <v>0</v>
      </c>
      <c r="Q987" s="22">
        <v>0</v>
      </c>
      <c r="R987" s="22">
        <v>0</v>
      </c>
      <c r="S987" s="22">
        <v>0</v>
      </c>
      <c r="T987" s="22">
        <v>0</v>
      </c>
      <c r="U987" s="22">
        <v>0</v>
      </c>
      <c r="V987" s="22">
        <v>0</v>
      </c>
      <c r="W987" s="22">
        <v>0</v>
      </c>
      <c r="X987" s="22">
        <v>0</v>
      </c>
      <c r="Y987" s="22">
        <v>0</v>
      </c>
      <c r="Z987" s="22">
        <v>0</v>
      </c>
      <c r="AA987" s="22">
        <v>0</v>
      </c>
      <c r="AB987" s="22" t="s">
        <v>36</v>
      </c>
      <c r="AC987" s="22" t="s">
        <v>36</v>
      </c>
      <c r="AD987" s="22" t="s">
        <v>36</v>
      </c>
      <c r="AE987" s="22" t="s">
        <v>36</v>
      </c>
      <c r="AF987" s="22" t="s">
        <v>36</v>
      </c>
      <c r="AG987" s="22" t="s">
        <v>36</v>
      </c>
      <c r="AH987" s="22" t="s">
        <v>36</v>
      </c>
      <c r="AI987" s="22" t="s">
        <v>36</v>
      </c>
      <c r="AJ987" s="22" t="s">
        <v>36</v>
      </c>
      <c r="AK987" s="22" t="s">
        <v>36</v>
      </c>
      <c r="AL987" s="22" t="s">
        <v>36</v>
      </c>
      <c r="AM987" s="22" t="s">
        <v>36</v>
      </c>
      <c r="AN987" s="22" t="s">
        <v>36</v>
      </c>
      <c r="AO987" s="22" t="s">
        <v>36</v>
      </c>
      <c r="AP987" s="22" t="s">
        <v>36</v>
      </c>
    </row>
    <row r="988" spans="1:42" hidden="1" outlineLevel="1" x14ac:dyDescent="0.2">
      <c r="A988" s="15"/>
      <c r="B988" s="84" t="s">
        <v>36</v>
      </c>
      <c r="C988" s="35">
        <v>0</v>
      </c>
      <c r="D988" s="35">
        <v>0</v>
      </c>
      <c r="E988" s="35">
        <v>0</v>
      </c>
      <c r="F988" s="35">
        <v>0</v>
      </c>
      <c r="G988" s="77">
        <v>45</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v>0</v>
      </c>
      <c r="Y988" s="22">
        <v>0</v>
      </c>
      <c r="Z988" s="22">
        <v>0</v>
      </c>
      <c r="AA988" s="22">
        <v>0</v>
      </c>
      <c r="AB988" s="22">
        <v>0</v>
      </c>
      <c r="AC988" s="22">
        <v>0</v>
      </c>
      <c r="AD988" s="22">
        <v>0</v>
      </c>
      <c r="AE988" s="22">
        <v>0</v>
      </c>
      <c r="AF988" s="22">
        <v>0</v>
      </c>
      <c r="AG988" s="22">
        <v>0</v>
      </c>
      <c r="AH988" s="22">
        <v>0</v>
      </c>
      <c r="AI988" s="22">
        <v>0</v>
      </c>
      <c r="AJ988" s="22">
        <v>0</v>
      </c>
      <c r="AK988" s="22">
        <v>0</v>
      </c>
      <c r="AL988" s="22">
        <v>0</v>
      </c>
      <c r="AM988" s="22">
        <v>0</v>
      </c>
      <c r="AN988" s="22">
        <v>0</v>
      </c>
      <c r="AO988" s="22">
        <v>0</v>
      </c>
      <c r="AP988" s="22">
        <v>0</v>
      </c>
    </row>
    <row r="989" spans="1:42" hidden="1" outlineLevel="1" x14ac:dyDescent="0.2">
      <c r="A989" s="15"/>
      <c r="B989" s="84" t="s">
        <v>36</v>
      </c>
      <c r="C989" s="35">
        <v>0</v>
      </c>
      <c r="D989" s="35">
        <v>0</v>
      </c>
      <c r="E989" s="35">
        <v>0</v>
      </c>
      <c r="F989" s="35">
        <v>0</v>
      </c>
      <c r="G989" s="77">
        <v>46</v>
      </c>
      <c r="H989" s="22">
        <v>0</v>
      </c>
      <c r="I989" s="22">
        <v>0</v>
      </c>
      <c r="J989" s="22">
        <v>0</v>
      </c>
      <c r="K989" s="22">
        <v>0</v>
      </c>
      <c r="L989" s="22">
        <v>0</v>
      </c>
      <c r="M989" s="22">
        <v>0</v>
      </c>
      <c r="N989" s="22">
        <v>0</v>
      </c>
      <c r="O989" s="22">
        <v>0</v>
      </c>
      <c r="P989" s="22">
        <v>0</v>
      </c>
      <c r="Q989" s="22">
        <v>0</v>
      </c>
      <c r="R989" s="22">
        <v>0</v>
      </c>
      <c r="S989" s="22">
        <v>0</v>
      </c>
      <c r="T989" s="22">
        <v>0</v>
      </c>
      <c r="U989" s="22">
        <v>0</v>
      </c>
      <c r="V989" s="22">
        <v>0</v>
      </c>
      <c r="W989" s="22">
        <v>0</v>
      </c>
      <c r="X989" s="22">
        <v>0</v>
      </c>
      <c r="Y989" s="22">
        <v>0</v>
      </c>
      <c r="Z989" s="22">
        <v>0</v>
      </c>
      <c r="AA989" s="22">
        <v>0</v>
      </c>
      <c r="AB989" s="22" t="s">
        <v>36</v>
      </c>
      <c r="AC989" s="22" t="s">
        <v>36</v>
      </c>
      <c r="AD989" s="22" t="s">
        <v>36</v>
      </c>
      <c r="AE989" s="22" t="s">
        <v>36</v>
      </c>
      <c r="AF989" s="22" t="s">
        <v>36</v>
      </c>
      <c r="AG989" s="22" t="s">
        <v>36</v>
      </c>
      <c r="AH989" s="22" t="s">
        <v>36</v>
      </c>
      <c r="AI989" s="22" t="s">
        <v>36</v>
      </c>
      <c r="AJ989" s="22" t="s">
        <v>36</v>
      </c>
      <c r="AK989" s="22" t="s">
        <v>36</v>
      </c>
      <c r="AL989" s="22" t="s">
        <v>36</v>
      </c>
      <c r="AM989" s="22" t="s">
        <v>36</v>
      </c>
      <c r="AN989" s="22" t="s">
        <v>36</v>
      </c>
      <c r="AO989" s="22" t="s">
        <v>36</v>
      </c>
      <c r="AP989" s="22" t="s">
        <v>36</v>
      </c>
    </row>
    <row r="990" spans="1:42" hidden="1" outlineLevel="1" x14ac:dyDescent="0.2">
      <c r="A990" s="15"/>
      <c r="B990" s="84" t="s">
        <v>36</v>
      </c>
      <c r="C990" s="35">
        <v>0</v>
      </c>
      <c r="D990" s="35">
        <v>0</v>
      </c>
      <c r="E990" s="35">
        <v>0</v>
      </c>
      <c r="F990" s="35">
        <v>0</v>
      </c>
      <c r="G990" s="77">
        <v>47</v>
      </c>
      <c r="H990" s="22">
        <v>0</v>
      </c>
      <c r="I990" s="22">
        <v>0</v>
      </c>
      <c r="J990" s="22">
        <v>0</v>
      </c>
      <c r="K990" s="22">
        <v>0</v>
      </c>
      <c r="L990" s="22">
        <v>0</v>
      </c>
      <c r="M990" s="22">
        <v>0</v>
      </c>
      <c r="N990" s="22">
        <v>0</v>
      </c>
      <c r="O990" s="22">
        <v>0</v>
      </c>
      <c r="P990" s="22">
        <v>0</v>
      </c>
      <c r="Q990" s="22">
        <v>0</v>
      </c>
      <c r="R990" s="22">
        <v>0</v>
      </c>
      <c r="S990" s="22">
        <v>0</v>
      </c>
      <c r="T990" s="22">
        <v>0</v>
      </c>
      <c r="U990" s="22">
        <v>0</v>
      </c>
      <c r="V990" s="22">
        <v>0</v>
      </c>
      <c r="W990" s="22">
        <v>0</v>
      </c>
      <c r="X990" s="22">
        <v>0</v>
      </c>
      <c r="Y990" s="22">
        <v>0</v>
      </c>
      <c r="Z990" s="22">
        <v>0</v>
      </c>
      <c r="AA990" s="22">
        <v>0</v>
      </c>
      <c r="AB990" s="22" t="s">
        <v>36</v>
      </c>
      <c r="AC990" s="22" t="s">
        <v>36</v>
      </c>
      <c r="AD990" s="22" t="s">
        <v>36</v>
      </c>
      <c r="AE990" s="22" t="s">
        <v>36</v>
      </c>
      <c r="AF990" s="22" t="s">
        <v>36</v>
      </c>
      <c r="AG990" s="22" t="s">
        <v>36</v>
      </c>
      <c r="AH990" s="22" t="s">
        <v>36</v>
      </c>
      <c r="AI990" s="22" t="s">
        <v>36</v>
      </c>
      <c r="AJ990" s="22" t="s">
        <v>36</v>
      </c>
      <c r="AK990" s="22" t="s">
        <v>36</v>
      </c>
      <c r="AL990" s="22" t="s">
        <v>36</v>
      </c>
      <c r="AM990" s="22" t="s">
        <v>36</v>
      </c>
      <c r="AN990" s="22" t="s">
        <v>36</v>
      </c>
      <c r="AO990" s="22" t="s">
        <v>36</v>
      </c>
      <c r="AP990" s="22" t="s">
        <v>36</v>
      </c>
    </row>
    <row r="991" spans="1:42" hidden="1" outlineLevel="1" x14ac:dyDescent="0.2">
      <c r="A991" s="15"/>
      <c r="B991" s="84" t="s">
        <v>36</v>
      </c>
      <c r="C991" s="35">
        <v>0</v>
      </c>
      <c r="D991" s="35">
        <v>0</v>
      </c>
      <c r="E991" s="35">
        <v>0</v>
      </c>
      <c r="F991" s="35">
        <v>0</v>
      </c>
      <c r="G991" s="76">
        <v>48</v>
      </c>
      <c r="H991" s="22">
        <v>0</v>
      </c>
      <c r="I991" s="22">
        <v>0</v>
      </c>
      <c r="J991" s="22">
        <v>0</v>
      </c>
      <c r="K991" s="22">
        <v>0</v>
      </c>
      <c r="L991" s="22">
        <v>0</v>
      </c>
      <c r="M991" s="22">
        <v>0</v>
      </c>
      <c r="N991" s="22">
        <v>0</v>
      </c>
      <c r="O991" s="22">
        <v>0</v>
      </c>
      <c r="P991" s="22">
        <v>0</v>
      </c>
      <c r="Q991" s="22">
        <v>0</v>
      </c>
      <c r="R991" s="22">
        <v>0</v>
      </c>
      <c r="S991" s="22">
        <v>0</v>
      </c>
      <c r="T991" s="22">
        <v>0</v>
      </c>
      <c r="U991" s="22">
        <v>0</v>
      </c>
      <c r="V991" s="22">
        <v>0</v>
      </c>
      <c r="W991" s="22">
        <v>0</v>
      </c>
      <c r="X991" s="22">
        <v>0</v>
      </c>
      <c r="Y991" s="22">
        <v>0</v>
      </c>
      <c r="Z991" s="22">
        <v>0</v>
      </c>
      <c r="AA991" s="22">
        <v>0</v>
      </c>
      <c r="AB991" s="22" t="s">
        <v>36</v>
      </c>
      <c r="AC991" s="22" t="s">
        <v>36</v>
      </c>
      <c r="AD991" s="22" t="s">
        <v>36</v>
      </c>
      <c r="AE991" s="22" t="s">
        <v>36</v>
      </c>
      <c r="AF991" s="22" t="s">
        <v>36</v>
      </c>
      <c r="AG991" s="22" t="s">
        <v>36</v>
      </c>
      <c r="AH991" s="22" t="s">
        <v>36</v>
      </c>
      <c r="AI991" s="22" t="s">
        <v>36</v>
      </c>
      <c r="AJ991" s="22" t="s">
        <v>36</v>
      </c>
      <c r="AK991" s="22" t="s">
        <v>36</v>
      </c>
      <c r="AL991" s="22" t="s">
        <v>36</v>
      </c>
      <c r="AM991" s="22" t="s">
        <v>36</v>
      </c>
      <c r="AN991" s="22" t="s">
        <v>36</v>
      </c>
      <c r="AO991" s="22" t="s">
        <v>36</v>
      </c>
      <c r="AP991" s="22" t="s">
        <v>36</v>
      </c>
    </row>
    <row r="992" spans="1:42" hidden="1" outlineLevel="1" x14ac:dyDescent="0.2">
      <c r="A992" s="15"/>
      <c r="B992" s="84" t="s">
        <v>36</v>
      </c>
      <c r="C992" s="35">
        <v>0</v>
      </c>
      <c r="D992" s="35">
        <v>0</v>
      </c>
      <c r="E992" s="35">
        <v>0</v>
      </c>
      <c r="F992" s="35">
        <v>0</v>
      </c>
      <c r="G992" s="77">
        <v>49</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v>0</v>
      </c>
      <c r="Y992" s="22">
        <v>0</v>
      </c>
      <c r="Z992" s="22">
        <v>0</v>
      </c>
      <c r="AA992" s="22">
        <v>0</v>
      </c>
      <c r="AB992" s="22" t="s">
        <v>36</v>
      </c>
      <c r="AC992" s="22" t="s">
        <v>36</v>
      </c>
      <c r="AD992" s="22" t="s">
        <v>36</v>
      </c>
      <c r="AE992" s="22" t="s">
        <v>36</v>
      </c>
      <c r="AF992" s="22" t="s">
        <v>36</v>
      </c>
      <c r="AG992" s="22" t="s">
        <v>36</v>
      </c>
      <c r="AH992" s="22" t="s">
        <v>36</v>
      </c>
      <c r="AI992" s="22" t="s">
        <v>36</v>
      </c>
      <c r="AJ992" s="22" t="s">
        <v>36</v>
      </c>
      <c r="AK992" s="22" t="s">
        <v>36</v>
      </c>
      <c r="AL992" s="22" t="s">
        <v>36</v>
      </c>
      <c r="AM992" s="22" t="s">
        <v>36</v>
      </c>
      <c r="AN992" s="22" t="s">
        <v>36</v>
      </c>
      <c r="AO992" s="22" t="s">
        <v>36</v>
      </c>
      <c r="AP992" s="22" t="s">
        <v>36</v>
      </c>
    </row>
    <row r="993" spans="1:42" hidden="1" outlineLevel="1" x14ac:dyDescent="0.2">
      <c r="A993" s="15"/>
      <c r="B993" s="84" t="s">
        <v>36</v>
      </c>
      <c r="C993" s="35">
        <v>0</v>
      </c>
      <c r="D993" s="35">
        <v>0</v>
      </c>
      <c r="E993" s="35">
        <v>0</v>
      </c>
      <c r="F993" s="35">
        <v>0</v>
      </c>
      <c r="G993" s="77">
        <v>50</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v>0</v>
      </c>
      <c r="Y993" s="22">
        <v>0</v>
      </c>
      <c r="Z993" s="22">
        <v>0</v>
      </c>
      <c r="AA993" s="22">
        <v>0</v>
      </c>
      <c r="AB993" s="22" t="s">
        <v>36</v>
      </c>
      <c r="AC993" s="22" t="s">
        <v>36</v>
      </c>
      <c r="AD993" s="22" t="s">
        <v>36</v>
      </c>
      <c r="AE993" s="22" t="s">
        <v>36</v>
      </c>
      <c r="AF993" s="22" t="s">
        <v>36</v>
      </c>
      <c r="AG993" s="22" t="s">
        <v>36</v>
      </c>
      <c r="AH993" s="22" t="s">
        <v>36</v>
      </c>
      <c r="AI993" s="22" t="s">
        <v>36</v>
      </c>
      <c r="AJ993" s="22" t="s">
        <v>36</v>
      </c>
      <c r="AK993" s="22" t="s">
        <v>36</v>
      </c>
      <c r="AL993" s="22" t="s">
        <v>36</v>
      </c>
      <c r="AM993" s="22" t="s">
        <v>36</v>
      </c>
      <c r="AN993" s="22" t="s">
        <v>36</v>
      </c>
      <c r="AO993" s="22" t="s">
        <v>36</v>
      </c>
      <c r="AP993" s="22" t="s">
        <v>36</v>
      </c>
    </row>
    <row r="994" spans="1:42" hidden="1" outlineLevel="1" x14ac:dyDescent="0.2">
      <c r="A994" s="15"/>
      <c r="B994" s="84" t="s">
        <v>36</v>
      </c>
      <c r="C994" s="35">
        <v>0</v>
      </c>
      <c r="D994" s="35">
        <v>0</v>
      </c>
      <c r="E994" s="35">
        <v>0</v>
      </c>
      <c r="F994" s="35">
        <v>0</v>
      </c>
      <c r="G994" s="77">
        <v>51</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v>0</v>
      </c>
      <c r="Y994" s="22">
        <v>0</v>
      </c>
      <c r="Z994" s="22">
        <v>0</v>
      </c>
      <c r="AA994" s="22">
        <v>0</v>
      </c>
      <c r="AB994" s="22" t="s">
        <v>36</v>
      </c>
      <c r="AC994" s="22" t="s">
        <v>36</v>
      </c>
      <c r="AD994" s="22" t="s">
        <v>36</v>
      </c>
      <c r="AE994" s="22" t="s">
        <v>36</v>
      </c>
      <c r="AF994" s="22" t="s">
        <v>36</v>
      </c>
      <c r="AG994" s="22" t="s">
        <v>36</v>
      </c>
      <c r="AH994" s="22" t="s">
        <v>36</v>
      </c>
      <c r="AI994" s="22" t="s">
        <v>36</v>
      </c>
      <c r="AJ994" s="22" t="s">
        <v>36</v>
      </c>
      <c r="AK994" s="22" t="s">
        <v>36</v>
      </c>
      <c r="AL994" s="22" t="s">
        <v>36</v>
      </c>
      <c r="AM994" s="22" t="s">
        <v>36</v>
      </c>
      <c r="AN994" s="22" t="s">
        <v>36</v>
      </c>
      <c r="AO994" s="22" t="s">
        <v>36</v>
      </c>
      <c r="AP994" s="22" t="s">
        <v>36</v>
      </c>
    </row>
    <row r="995" spans="1:42" hidden="1" outlineLevel="1" x14ac:dyDescent="0.2">
      <c r="A995" s="15"/>
      <c r="B995" s="84" t="s">
        <v>36</v>
      </c>
      <c r="C995" s="35">
        <v>0</v>
      </c>
      <c r="D995" s="35">
        <v>0</v>
      </c>
      <c r="E995" s="35">
        <v>0</v>
      </c>
      <c r="F995" s="35">
        <v>0</v>
      </c>
      <c r="G995" s="76">
        <v>52</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v>0</v>
      </c>
      <c r="Y995" s="22">
        <v>0</v>
      </c>
      <c r="Z995" s="22">
        <v>0</v>
      </c>
      <c r="AA995" s="22">
        <v>0</v>
      </c>
      <c r="AB995" s="22" t="s">
        <v>36</v>
      </c>
      <c r="AC995" s="22" t="s">
        <v>36</v>
      </c>
      <c r="AD995" s="22" t="s">
        <v>36</v>
      </c>
      <c r="AE995" s="22" t="s">
        <v>36</v>
      </c>
      <c r="AF995" s="22" t="s">
        <v>36</v>
      </c>
      <c r="AG995" s="22" t="s">
        <v>36</v>
      </c>
      <c r="AH995" s="22" t="s">
        <v>36</v>
      </c>
      <c r="AI995" s="22" t="s">
        <v>36</v>
      </c>
      <c r="AJ995" s="22" t="s">
        <v>36</v>
      </c>
      <c r="AK995" s="22" t="s">
        <v>36</v>
      </c>
      <c r="AL995" s="22" t="s">
        <v>36</v>
      </c>
      <c r="AM995" s="22" t="s">
        <v>36</v>
      </c>
      <c r="AN995" s="22" t="s">
        <v>36</v>
      </c>
      <c r="AO995" s="22" t="s">
        <v>36</v>
      </c>
      <c r="AP995" s="22" t="s">
        <v>36</v>
      </c>
    </row>
    <row r="996" spans="1:42" hidden="1" outlineLevel="1" x14ac:dyDescent="0.2">
      <c r="A996" s="15"/>
      <c r="B996" s="84" t="s">
        <v>36</v>
      </c>
      <c r="C996" s="35">
        <v>0</v>
      </c>
      <c r="D996" s="35">
        <v>0</v>
      </c>
      <c r="E996" s="35">
        <v>0</v>
      </c>
      <c r="F996" s="35">
        <v>0</v>
      </c>
      <c r="G996" s="77">
        <v>53</v>
      </c>
      <c r="H996" s="22">
        <v>0</v>
      </c>
      <c r="I996" s="22">
        <v>0</v>
      </c>
      <c r="J996" s="22">
        <v>0</v>
      </c>
      <c r="K996" s="22">
        <v>0</v>
      </c>
      <c r="L996" s="22">
        <v>0</v>
      </c>
      <c r="M996" s="22">
        <v>0</v>
      </c>
      <c r="N996" s="22">
        <v>0</v>
      </c>
      <c r="O996" s="22">
        <v>0</v>
      </c>
      <c r="P996" s="22">
        <v>0</v>
      </c>
      <c r="Q996" s="22">
        <v>0</v>
      </c>
      <c r="R996" s="22">
        <v>0</v>
      </c>
      <c r="S996" s="22">
        <v>0</v>
      </c>
      <c r="T996" s="22">
        <v>0</v>
      </c>
      <c r="U996" s="22">
        <v>0</v>
      </c>
      <c r="V996" s="22">
        <v>0</v>
      </c>
      <c r="W996" s="22">
        <v>0</v>
      </c>
      <c r="X996" s="22">
        <v>0</v>
      </c>
      <c r="Y996" s="22">
        <v>0</v>
      </c>
      <c r="Z996" s="22">
        <v>0</v>
      </c>
      <c r="AA996" s="22">
        <v>0</v>
      </c>
      <c r="AB996" s="22" t="s">
        <v>36</v>
      </c>
      <c r="AC996" s="22" t="s">
        <v>36</v>
      </c>
      <c r="AD996" s="22" t="s">
        <v>36</v>
      </c>
      <c r="AE996" s="22" t="s">
        <v>36</v>
      </c>
      <c r="AF996" s="22" t="s">
        <v>36</v>
      </c>
      <c r="AG996" s="22" t="s">
        <v>36</v>
      </c>
      <c r="AH996" s="22" t="s">
        <v>36</v>
      </c>
      <c r="AI996" s="22" t="s">
        <v>36</v>
      </c>
      <c r="AJ996" s="22" t="s">
        <v>36</v>
      </c>
      <c r="AK996" s="22" t="s">
        <v>36</v>
      </c>
      <c r="AL996" s="22" t="s">
        <v>36</v>
      </c>
      <c r="AM996" s="22" t="s">
        <v>36</v>
      </c>
      <c r="AN996" s="22" t="s">
        <v>36</v>
      </c>
      <c r="AO996" s="22" t="s">
        <v>36</v>
      </c>
      <c r="AP996" s="22" t="s">
        <v>36</v>
      </c>
    </row>
    <row r="997" spans="1:42" hidden="1" outlineLevel="1" x14ac:dyDescent="0.2">
      <c r="A997" s="15"/>
      <c r="B997" s="84" t="s">
        <v>36</v>
      </c>
      <c r="C997" s="35">
        <v>0</v>
      </c>
      <c r="D997" s="35">
        <v>0</v>
      </c>
      <c r="E997" s="35">
        <v>0</v>
      </c>
      <c r="F997" s="35">
        <v>0</v>
      </c>
      <c r="G997" s="77">
        <v>54</v>
      </c>
      <c r="H997" s="22">
        <v>0</v>
      </c>
      <c r="I997" s="22">
        <v>0</v>
      </c>
      <c r="J997" s="22">
        <v>0</v>
      </c>
      <c r="K997" s="22">
        <v>0</v>
      </c>
      <c r="L997" s="22">
        <v>0</v>
      </c>
      <c r="M997" s="22">
        <v>0</v>
      </c>
      <c r="N997" s="22">
        <v>0</v>
      </c>
      <c r="O997" s="22">
        <v>0</v>
      </c>
      <c r="P997" s="22">
        <v>0</v>
      </c>
      <c r="Q997" s="22">
        <v>0</v>
      </c>
      <c r="R997" s="22">
        <v>0</v>
      </c>
      <c r="S997" s="22">
        <v>0</v>
      </c>
      <c r="T997" s="22">
        <v>0</v>
      </c>
      <c r="U997" s="22">
        <v>0</v>
      </c>
      <c r="V997" s="22">
        <v>0</v>
      </c>
      <c r="W997" s="22">
        <v>0</v>
      </c>
      <c r="X997" s="22">
        <v>0</v>
      </c>
      <c r="Y997" s="22">
        <v>0</v>
      </c>
      <c r="Z997" s="22">
        <v>0</v>
      </c>
      <c r="AA997" s="22">
        <v>0</v>
      </c>
      <c r="AB997" s="22" t="s">
        <v>36</v>
      </c>
      <c r="AC997" s="22" t="s">
        <v>36</v>
      </c>
      <c r="AD997" s="22" t="s">
        <v>36</v>
      </c>
      <c r="AE997" s="22" t="s">
        <v>36</v>
      </c>
      <c r="AF997" s="22" t="s">
        <v>36</v>
      </c>
      <c r="AG997" s="22" t="s">
        <v>36</v>
      </c>
      <c r="AH997" s="22" t="s">
        <v>36</v>
      </c>
      <c r="AI997" s="22" t="s">
        <v>36</v>
      </c>
      <c r="AJ997" s="22" t="s">
        <v>36</v>
      </c>
      <c r="AK997" s="22" t="s">
        <v>36</v>
      </c>
      <c r="AL997" s="22" t="s">
        <v>36</v>
      </c>
      <c r="AM997" s="22" t="s">
        <v>36</v>
      </c>
      <c r="AN997" s="22" t="s">
        <v>36</v>
      </c>
      <c r="AO997" s="22" t="s">
        <v>36</v>
      </c>
      <c r="AP997" s="22" t="s">
        <v>36</v>
      </c>
    </row>
    <row r="998" spans="1:42" hidden="1" outlineLevel="1" x14ac:dyDescent="0.2">
      <c r="A998" s="15"/>
      <c r="B998" s="84" t="s">
        <v>36</v>
      </c>
      <c r="C998" s="35">
        <v>0</v>
      </c>
      <c r="D998" s="35">
        <v>0</v>
      </c>
      <c r="E998" s="35">
        <v>0</v>
      </c>
      <c r="F998" s="35">
        <v>0</v>
      </c>
      <c r="G998" s="77">
        <v>55</v>
      </c>
      <c r="H998" s="22">
        <v>0</v>
      </c>
      <c r="I998" s="22">
        <v>0</v>
      </c>
      <c r="J998" s="22">
        <v>0</v>
      </c>
      <c r="K998" s="22">
        <v>0</v>
      </c>
      <c r="L998" s="22">
        <v>0</v>
      </c>
      <c r="M998" s="22">
        <v>0</v>
      </c>
      <c r="N998" s="22">
        <v>0</v>
      </c>
      <c r="O998" s="22">
        <v>0</v>
      </c>
      <c r="P998" s="22">
        <v>0</v>
      </c>
      <c r="Q998" s="22">
        <v>0</v>
      </c>
      <c r="R998" s="22">
        <v>0</v>
      </c>
      <c r="S998" s="22">
        <v>0</v>
      </c>
      <c r="T998" s="22">
        <v>0</v>
      </c>
      <c r="U998" s="22">
        <v>0</v>
      </c>
      <c r="V998" s="22">
        <v>0</v>
      </c>
      <c r="W998" s="22">
        <v>0</v>
      </c>
      <c r="X998" s="22">
        <v>0</v>
      </c>
      <c r="Y998" s="22">
        <v>0</v>
      </c>
      <c r="Z998" s="22">
        <v>0</v>
      </c>
      <c r="AA998" s="22">
        <v>0</v>
      </c>
      <c r="AB998" s="22" t="s">
        <v>36</v>
      </c>
      <c r="AC998" s="22" t="s">
        <v>36</v>
      </c>
      <c r="AD998" s="22" t="s">
        <v>36</v>
      </c>
      <c r="AE998" s="22" t="s">
        <v>36</v>
      </c>
      <c r="AF998" s="22" t="s">
        <v>36</v>
      </c>
      <c r="AG998" s="22" t="s">
        <v>36</v>
      </c>
      <c r="AH998" s="22" t="s">
        <v>36</v>
      </c>
      <c r="AI998" s="22" t="s">
        <v>36</v>
      </c>
      <c r="AJ998" s="22" t="s">
        <v>36</v>
      </c>
      <c r="AK998" s="22" t="s">
        <v>36</v>
      </c>
      <c r="AL998" s="22" t="s">
        <v>36</v>
      </c>
      <c r="AM998" s="22" t="s">
        <v>36</v>
      </c>
      <c r="AN998" s="22" t="s">
        <v>36</v>
      </c>
      <c r="AO998" s="22" t="s">
        <v>36</v>
      </c>
      <c r="AP998" s="22" t="s">
        <v>36</v>
      </c>
    </row>
    <row r="999" spans="1:42" hidden="1" outlineLevel="1" x14ac:dyDescent="0.2">
      <c r="A999" s="15"/>
      <c r="B999" s="84" t="s">
        <v>36</v>
      </c>
      <c r="C999" s="35">
        <v>0</v>
      </c>
      <c r="D999" s="35">
        <v>0</v>
      </c>
      <c r="E999" s="35">
        <v>0</v>
      </c>
      <c r="F999" s="35">
        <v>0</v>
      </c>
      <c r="G999" s="76">
        <v>56</v>
      </c>
      <c r="H999" s="22">
        <v>0</v>
      </c>
      <c r="I999" s="22">
        <v>0</v>
      </c>
      <c r="J999" s="22">
        <v>0</v>
      </c>
      <c r="K999" s="22">
        <v>0</v>
      </c>
      <c r="L999" s="22">
        <v>0</v>
      </c>
      <c r="M999" s="22">
        <v>0</v>
      </c>
      <c r="N999" s="22">
        <v>0</v>
      </c>
      <c r="O999" s="22">
        <v>0</v>
      </c>
      <c r="P999" s="22">
        <v>0</v>
      </c>
      <c r="Q999" s="22">
        <v>0</v>
      </c>
      <c r="R999" s="22">
        <v>0</v>
      </c>
      <c r="S999" s="22">
        <v>0</v>
      </c>
      <c r="T999" s="22">
        <v>0</v>
      </c>
      <c r="U999" s="22">
        <v>0</v>
      </c>
      <c r="V999" s="22">
        <v>0</v>
      </c>
      <c r="W999" s="22">
        <v>0</v>
      </c>
      <c r="X999" s="22">
        <v>0</v>
      </c>
      <c r="Y999" s="22">
        <v>0</v>
      </c>
      <c r="Z999" s="22">
        <v>0</v>
      </c>
      <c r="AA999" s="22">
        <v>0</v>
      </c>
      <c r="AB999" s="22" t="s">
        <v>36</v>
      </c>
      <c r="AC999" s="22" t="s">
        <v>36</v>
      </c>
      <c r="AD999" s="22" t="s">
        <v>36</v>
      </c>
      <c r="AE999" s="22" t="s">
        <v>36</v>
      </c>
      <c r="AF999" s="22" t="s">
        <v>36</v>
      </c>
      <c r="AG999" s="22" t="s">
        <v>36</v>
      </c>
      <c r="AH999" s="22" t="s">
        <v>36</v>
      </c>
      <c r="AI999" s="22" t="s">
        <v>36</v>
      </c>
      <c r="AJ999" s="22" t="s">
        <v>36</v>
      </c>
      <c r="AK999" s="22" t="s">
        <v>36</v>
      </c>
      <c r="AL999" s="22" t="s">
        <v>36</v>
      </c>
      <c r="AM999" s="22" t="s">
        <v>36</v>
      </c>
      <c r="AN999" s="22" t="s">
        <v>36</v>
      </c>
      <c r="AO999" s="22" t="s">
        <v>36</v>
      </c>
      <c r="AP999" s="22" t="s">
        <v>36</v>
      </c>
    </row>
    <row r="1000" spans="1:42" hidden="1" outlineLevel="1" x14ac:dyDescent="0.2">
      <c r="A1000" s="15"/>
      <c r="B1000" s="84" t="s">
        <v>36</v>
      </c>
      <c r="C1000" s="35">
        <v>0</v>
      </c>
      <c r="D1000" s="35">
        <v>0</v>
      </c>
      <c r="E1000" s="35">
        <v>0</v>
      </c>
      <c r="F1000" s="35">
        <v>0</v>
      </c>
      <c r="G1000" s="77">
        <v>57</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0</v>
      </c>
      <c r="X1000" s="22">
        <v>0</v>
      </c>
      <c r="Y1000" s="22">
        <v>0</v>
      </c>
      <c r="Z1000" s="22">
        <v>0</v>
      </c>
      <c r="AA1000" s="22">
        <v>0</v>
      </c>
      <c r="AB1000" s="22" t="s">
        <v>36</v>
      </c>
      <c r="AC1000" s="22" t="s">
        <v>36</v>
      </c>
      <c r="AD1000" s="22" t="s">
        <v>36</v>
      </c>
      <c r="AE1000" s="22" t="s">
        <v>36</v>
      </c>
      <c r="AF1000" s="22" t="s">
        <v>36</v>
      </c>
      <c r="AG1000" s="22" t="s">
        <v>36</v>
      </c>
      <c r="AH1000" s="22" t="s">
        <v>36</v>
      </c>
      <c r="AI1000" s="22" t="s">
        <v>36</v>
      </c>
      <c r="AJ1000" s="22" t="s">
        <v>36</v>
      </c>
      <c r="AK1000" s="22" t="s">
        <v>36</v>
      </c>
      <c r="AL1000" s="22" t="s">
        <v>36</v>
      </c>
      <c r="AM1000" s="22" t="s">
        <v>36</v>
      </c>
      <c r="AN1000" s="22" t="s">
        <v>36</v>
      </c>
      <c r="AO1000" s="22" t="s">
        <v>36</v>
      </c>
      <c r="AP1000" s="22" t="s">
        <v>36</v>
      </c>
    </row>
    <row r="1001" spans="1:42" hidden="1" outlineLevel="1" x14ac:dyDescent="0.2">
      <c r="A1001" s="15"/>
      <c r="B1001" s="84" t="s">
        <v>36</v>
      </c>
      <c r="C1001" s="35">
        <v>0</v>
      </c>
      <c r="D1001" s="35">
        <v>0</v>
      </c>
      <c r="E1001" s="35">
        <v>0</v>
      </c>
      <c r="F1001" s="35">
        <v>0</v>
      </c>
      <c r="G1001" s="77">
        <v>58</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v>0</v>
      </c>
      <c r="Y1001" s="22">
        <v>0</v>
      </c>
      <c r="Z1001" s="22">
        <v>0</v>
      </c>
      <c r="AA1001" s="22">
        <v>0</v>
      </c>
      <c r="AB1001" s="22" t="s">
        <v>36</v>
      </c>
      <c r="AC1001" s="22" t="s">
        <v>36</v>
      </c>
      <c r="AD1001" s="22" t="s">
        <v>36</v>
      </c>
      <c r="AE1001" s="22" t="s">
        <v>36</v>
      </c>
      <c r="AF1001" s="22" t="s">
        <v>36</v>
      </c>
      <c r="AG1001" s="22" t="s">
        <v>36</v>
      </c>
      <c r="AH1001" s="22" t="s">
        <v>36</v>
      </c>
      <c r="AI1001" s="22" t="s">
        <v>36</v>
      </c>
      <c r="AJ1001" s="22" t="s">
        <v>36</v>
      </c>
      <c r="AK1001" s="22" t="s">
        <v>36</v>
      </c>
      <c r="AL1001" s="22" t="s">
        <v>36</v>
      </c>
      <c r="AM1001" s="22" t="s">
        <v>36</v>
      </c>
      <c r="AN1001" s="22" t="s">
        <v>36</v>
      </c>
      <c r="AO1001" s="22" t="s">
        <v>36</v>
      </c>
      <c r="AP1001" s="22" t="s">
        <v>36</v>
      </c>
    </row>
    <row r="1002" spans="1:42" hidden="1" outlineLevel="1" x14ac:dyDescent="0.2">
      <c r="A1002" s="15"/>
      <c r="B1002" s="84" t="s">
        <v>36</v>
      </c>
      <c r="C1002" s="35">
        <v>0</v>
      </c>
      <c r="D1002" s="35">
        <v>0</v>
      </c>
      <c r="E1002" s="35">
        <v>0</v>
      </c>
      <c r="F1002" s="35">
        <v>0</v>
      </c>
      <c r="G1002" s="77">
        <v>59</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v>0</v>
      </c>
      <c r="Y1002" s="22">
        <v>0</v>
      </c>
      <c r="Z1002" s="22">
        <v>0</v>
      </c>
      <c r="AA1002" s="22">
        <v>0</v>
      </c>
      <c r="AB1002" s="22" t="s">
        <v>36</v>
      </c>
      <c r="AC1002" s="22" t="s">
        <v>36</v>
      </c>
      <c r="AD1002" s="22" t="s">
        <v>36</v>
      </c>
      <c r="AE1002" s="22" t="s">
        <v>36</v>
      </c>
      <c r="AF1002" s="22" t="s">
        <v>36</v>
      </c>
      <c r="AG1002" s="22" t="s">
        <v>36</v>
      </c>
      <c r="AH1002" s="22" t="s">
        <v>36</v>
      </c>
      <c r="AI1002" s="22" t="s">
        <v>36</v>
      </c>
      <c r="AJ1002" s="22" t="s">
        <v>36</v>
      </c>
      <c r="AK1002" s="22" t="s">
        <v>36</v>
      </c>
      <c r="AL1002" s="22" t="s">
        <v>36</v>
      </c>
      <c r="AM1002" s="22" t="s">
        <v>36</v>
      </c>
      <c r="AN1002" s="22" t="s">
        <v>36</v>
      </c>
      <c r="AO1002" s="22" t="s">
        <v>36</v>
      </c>
      <c r="AP1002" s="22" t="s">
        <v>36</v>
      </c>
    </row>
    <row r="1003" spans="1:42" hidden="1" outlineLevel="1" x14ac:dyDescent="0.2">
      <c r="A1003" s="15"/>
      <c r="B1003" s="84" t="s">
        <v>36</v>
      </c>
      <c r="C1003" s="35">
        <v>0</v>
      </c>
      <c r="D1003" s="35">
        <v>0</v>
      </c>
      <c r="E1003" s="35">
        <v>0</v>
      </c>
      <c r="F1003" s="35">
        <v>0</v>
      </c>
      <c r="G1003" s="76">
        <v>60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v>0</v>
      </c>
      <c r="Y1003" s="22">
        <v>0</v>
      </c>
      <c r="Z1003" s="22">
        <v>0</v>
      </c>
      <c r="AA1003" s="22">
        <v>0</v>
      </c>
      <c r="AB1003" s="22" t="s">
        <v>36</v>
      </c>
      <c r="AC1003" s="22" t="s">
        <v>36</v>
      </c>
      <c r="AD1003" s="22" t="s">
        <v>36</v>
      </c>
      <c r="AE1003" s="22" t="s">
        <v>36</v>
      </c>
      <c r="AF1003" s="22" t="s">
        <v>36</v>
      </c>
      <c r="AG1003" s="22" t="s">
        <v>36</v>
      </c>
      <c r="AH1003" s="22" t="s">
        <v>36</v>
      </c>
      <c r="AI1003" s="22" t="s">
        <v>36</v>
      </c>
      <c r="AJ1003" s="22" t="s">
        <v>36</v>
      </c>
      <c r="AK1003" s="22" t="s">
        <v>36</v>
      </c>
      <c r="AL1003" s="22" t="s">
        <v>36</v>
      </c>
      <c r="AM1003" s="22" t="s">
        <v>36</v>
      </c>
      <c r="AN1003" s="22" t="s">
        <v>36</v>
      </c>
      <c r="AO1003" s="22" t="s">
        <v>36</v>
      </c>
      <c r="AP1003" s="22" t="s">
        <v>36</v>
      </c>
    </row>
    <row r="1004" spans="1:42" hidden="1" outlineLevel="1" x14ac:dyDescent="0.2">
      <c r="A1004" s="15"/>
      <c r="B1004" s="84" t="s">
        <v>36</v>
      </c>
      <c r="C1004" s="35">
        <v>0</v>
      </c>
      <c r="D1004" s="35">
        <v>0</v>
      </c>
      <c r="E1004" s="35">
        <v>0</v>
      </c>
      <c r="F1004" s="35">
        <v>0</v>
      </c>
      <c r="G1004" s="77">
        <v>61</v>
      </c>
      <c r="H1004" s="22">
        <v>0</v>
      </c>
      <c r="I1004" s="22">
        <v>0</v>
      </c>
      <c r="J1004" s="22">
        <v>0</v>
      </c>
      <c r="K1004" s="22">
        <v>0</v>
      </c>
      <c r="L1004" s="22">
        <v>0</v>
      </c>
      <c r="M1004" s="22">
        <v>0</v>
      </c>
      <c r="N1004" s="22">
        <v>0</v>
      </c>
      <c r="O1004" s="22">
        <v>0</v>
      </c>
      <c r="P1004" s="22">
        <v>0</v>
      </c>
      <c r="Q1004" s="22">
        <v>0</v>
      </c>
      <c r="R1004" s="22">
        <v>0</v>
      </c>
      <c r="S1004" s="22">
        <v>0</v>
      </c>
      <c r="T1004" s="22">
        <v>0</v>
      </c>
      <c r="U1004" s="22">
        <v>0</v>
      </c>
      <c r="V1004" s="22">
        <v>0</v>
      </c>
      <c r="W1004" s="22">
        <v>0</v>
      </c>
      <c r="X1004" s="22">
        <v>0</v>
      </c>
      <c r="Y1004" s="22">
        <v>0</v>
      </c>
      <c r="Z1004" s="22">
        <v>0</v>
      </c>
      <c r="AA1004" s="22">
        <v>0</v>
      </c>
      <c r="AB1004" s="22" t="s">
        <v>36</v>
      </c>
      <c r="AC1004" s="22" t="s">
        <v>36</v>
      </c>
      <c r="AD1004" s="22" t="s">
        <v>36</v>
      </c>
      <c r="AE1004" s="22" t="s">
        <v>36</v>
      </c>
      <c r="AF1004" s="22" t="s">
        <v>36</v>
      </c>
      <c r="AG1004" s="22" t="s">
        <v>36</v>
      </c>
      <c r="AH1004" s="22" t="s">
        <v>36</v>
      </c>
      <c r="AI1004" s="22" t="s">
        <v>36</v>
      </c>
      <c r="AJ1004" s="22" t="s">
        <v>36</v>
      </c>
      <c r="AK1004" s="22" t="s">
        <v>36</v>
      </c>
      <c r="AL1004" s="22" t="s">
        <v>36</v>
      </c>
      <c r="AM1004" s="22" t="s">
        <v>36</v>
      </c>
      <c r="AN1004" s="22" t="s">
        <v>36</v>
      </c>
      <c r="AO1004" s="22" t="s">
        <v>36</v>
      </c>
      <c r="AP1004" s="22" t="s">
        <v>36</v>
      </c>
    </row>
    <row r="1005" spans="1:42" hidden="1" outlineLevel="1" x14ac:dyDescent="0.2">
      <c r="A1005" s="15"/>
      <c r="B1005" s="84" t="s">
        <v>36</v>
      </c>
      <c r="C1005" s="35">
        <v>0</v>
      </c>
      <c r="D1005" s="35">
        <v>0</v>
      </c>
      <c r="E1005" s="35">
        <v>0</v>
      </c>
      <c r="F1005" s="35">
        <v>0</v>
      </c>
      <c r="G1005" s="77">
        <v>62</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0</v>
      </c>
      <c r="W1005" s="22">
        <v>0</v>
      </c>
      <c r="X1005" s="22">
        <v>0</v>
      </c>
      <c r="Y1005" s="22">
        <v>0</v>
      </c>
      <c r="Z1005" s="22">
        <v>0</v>
      </c>
      <c r="AA1005" s="22">
        <v>0</v>
      </c>
      <c r="AB1005" s="22" t="s">
        <v>36</v>
      </c>
      <c r="AC1005" s="22" t="s">
        <v>36</v>
      </c>
      <c r="AD1005" s="22" t="s">
        <v>36</v>
      </c>
      <c r="AE1005" s="22" t="s">
        <v>36</v>
      </c>
      <c r="AF1005" s="22" t="s">
        <v>36</v>
      </c>
      <c r="AG1005" s="22" t="s">
        <v>36</v>
      </c>
      <c r="AH1005" s="22" t="s">
        <v>36</v>
      </c>
      <c r="AI1005" s="22" t="s">
        <v>36</v>
      </c>
      <c r="AJ1005" s="22" t="s">
        <v>36</v>
      </c>
      <c r="AK1005" s="22" t="s">
        <v>36</v>
      </c>
      <c r="AL1005" s="22" t="s">
        <v>36</v>
      </c>
      <c r="AM1005" s="22" t="s">
        <v>36</v>
      </c>
      <c r="AN1005" s="22" t="s">
        <v>36</v>
      </c>
      <c r="AO1005" s="22" t="s">
        <v>36</v>
      </c>
      <c r="AP1005" s="22" t="s">
        <v>36</v>
      </c>
    </row>
    <row r="1006" spans="1:42" hidden="1" outlineLevel="1" x14ac:dyDescent="0.2">
      <c r="A1006" s="15"/>
      <c r="B1006" s="84" t="s">
        <v>36</v>
      </c>
      <c r="C1006" s="35">
        <v>0</v>
      </c>
      <c r="D1006" s="35">
        <v>0</v>
      </c>
      <c r="E1006" s="35">
        <v>0</v>
      </c>
      <c r="F1006" s="35">
        <v>0</v>
      </c>
      <c r="G1006" s="77">
        <v>63</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v>0</v>
      </c>
      <c r="Y1006" s="22">
        <v>0</v>
      </c>
      <c r="Z1006" s="22">
        <v>0</v>
      </c>
      <c r="AA1006" s="22">
        <v>0</v>
      </c>
      <c r="AB1006" s="22" t="s">
        <v>36</v>
      </c>
      <c r="AC1006" s="22" t="s">
        <v>36</v>
      </c>
      <c r="AD1006" s="22" t="s">
        <v>36</v>
      </c>
      <c r="AE1006" s="22" t="s">
        <v>36</v>
      </c>
      <c r="AF1006" s="22" t="s">
        <v>36</v>
      </c>
      <c r="AG1006" s="22" t="s">
        <v>36</v>
      </c>
      <c r="AH1006" s="22" t="s">
        <v>36</v>
      </c>
      <c r="AI1006" s="22" t="s">
        <v>36</v>
      </c>
      <c r="AJ1006" s="22" t="s">
        <v>36</v>
      </c>
      <c r="AK1006" s="22" t="s">
        <v>36</v>
      </c>
      <c r="AL1006" s="22" t="s">
        <v>36</v>
      </c>
      <c r="AM1006" s="22" t="s">
        <v>36</v>
      </c>
      <c r="AN1006" s="22" t="s">
        <v>36</v>
      </c>
      <c r="AO1006" s="22" t="s">
        <v>36</v>
      </c>
      <c r="AP1006" s="22" t="s">
        <v>36</v>
      </c>
    </row>
    <row r="1007" spans="1:42" hidden="1" outlineLevel="1" x14ac:dyDescent="0.2">
      <c r="A1007" s="15"/>
      <c r="B1007" s="84" t="s">
        <v>36</v>
      </c>
      <c r="C1007" s="35">
        <v>0</v>
      </c>
      <c r="D1007" s="35">
        <v>0</v>
      </c>
      <c r="E1007" s="35">
        <v>0</v>
      </c>
      <c r="F1007" s="35">
        <v>0</v>
      </c>
      <c r="G1007" s="76">
        <v>64</v>
      </c>
      <c r="H1007" s="22">
        <v>0</v>
      </c>
      <c r="I1007" s="22">
        <v>0</v>
      </c>
      <c r="J1007" s="22">
        <v>0</v>
      </c>
      <c r="K1007" s="22">
        <v>0</v>
      </c>
      <c r="L1007" s="22">
        <v>0</v>
      </c>
      <c r="M1007" s="22">
        <v>0</v>
      </c>
      <c r="N1007" s="22">
        <v>0</v>
      </c>
      <c r="O1007" s="22">
        <v>0</v>
      </c>
      <c r="P1007" s="22">
        <v>0</v>
      </c>
      <c r="Q1007" s="22">
        <v>0</v>
      </c>
      <c r="R1007" s="22">
        <v>0</v>
      </c>
      <c r="S1007" s="22">
        <v>0</v>
      </c>
      <c r="T1007" s="22">
        <v>0</v>
      </c>
      <c r="U1007" s="22">
        <v>0</v>
      </c>
      <c r="V1007" s="22">
        <v>0</v>
      </c>
      <c r="W1007" s="22">
        <v>0</v>
      </c>
      <c r="X1007" s="22">
        <v>0</v>
      </c>
      <c r="Y1007" s="22">
        <v>0</v>
      </c>
      <c r="Z1007" s="22">
        <v>0</v>
      </c>
      <c r="AA1007" s="22">
        <v>0</v>
      </c>
      <c r="AB1007" s="22" t="s">
        <v>36</v>
      </c>
      <c r="AC1007" s="22" t="s">
        <v>36</v>
      </c>
      <c r="AD1007" s="22" t="s">
        <v>36</v>
      </c>
      <c r="AE1007" s="22" t="s">
        <v>36</v>
      </c>
      <c r="AF1007" s="22" t="s">
        <v>36</v>
      </c>
      <c r="AG1007" s="22" t="s">
        <v>36</v>
      </c>
      <c r="AH1007" s="22" t="s">
        <v>36</v>
      </c>
      <c r="AI1007" s="22" t="s">
        <v>36</v>
      </c>
      <c r="AJ1007" s="22" t="s">
        <v>36</v>
      </c>
      <c r="AK1007" s="22" t="s">
        <v>36</v>
      </c>
      <c r="AL1007" s="22" t="s">
        <v>36</v>
      </c>
      <c r="AM1007" s="22" t="s">
        <v>36</v>
      </c>
      <c r="AN1007" s="22" t="s">
        <v>36</v>
      </c>
      <c r="AO1007" s="22" t="s">
        <v>36</v>
      </c>
      <c r="AP1007" s="22" t="s">
        <v>36</v>
      </c>
    </row>
    <row r="1008" spans="1:42" hidden="1" outlineLevel="1" x14ac:dyDescent="0.2">
      <c r="A1008" s="15"/>
      <c r="B1008" s="84" t="s">
        <v>36</v>
      </c>
      <c r="C1008" s="35">
        <v>0</v>
      </c>
      <c r="D1008" s="35">
        <v>0</v>
      </c>
      <c r="E1008" s="35">
        <v>0</v>
      </c>
      <c r="F1008" s="35">
        <v>0</v>
      </c>
      <c r="G1008" s="77">
        <v>65</v>
      </c>
      <c r="H1008" s="22">
        <v>0</v>
      </c>
      <c r="I1008" s="22">
        <v>0</v>
      </c>
      <c r="J1008" s="22">
        <v>0</v>
      </c>
      <c r="K1008" s="22">
        <v>0</v>
      </c>
      <c r="L1008" s="22">
        <v>0</v>
      </c>
      <c r="M1008" s="22">
        <v>0</v>
      </c>
      <c r="N1008" s="22">
        <v>0</v>
      </c>
      <c r="O1008" s="22">
        <v>0</v>
      </c>
      <c r="P1008" s="22">
        <v>0</v>
      </c>
      <c r="Q1008" s="22">
        <v>0</v>
      </c>
      <c r="R1008" s="22">
        <v>0</v>
      </c>
      <c r="S1008" s="22">
        <v>0</v>
      </c>
      <c r="T1008" s="22">
        <v>0</v>
      </c>
      <c r="U1008" s="22">
        <v>0</v>
      </c>
      <c r="V1008" s="22">
        <v>0</v>
      </c>
      <c r="W1008" s="22">
        <v>0</v>
      </c>
      <c r="X1008" s="22">
        <v>0</v>
      </c>
      <c r="Y1008" s="22">
        <v>0</v>
      </c>
      <c r="Z1008" s="22">
        <v>0</v>
      </c>
      <c r="AA1008" s="22">
        <v>0</v>
      </c>
      <c r="AB1008" s="22" t="s">
        <v>36</v>
      </c>
      <c r="AC1008" s="22" t="s">
        <v>36</v>
      </c>
      <c r="AD1008" s="22" t="s">
        <v>36</v>
      </c>
      <c r="AE1008" s="22" t="s">
        <v>36</v>
      </c>
      <c r="AF1008" s="22" t="s">
        <v>36</v>
      </c>
      <c r="AG1008" s="22" t="s">
        <v>36</v>
      </c>
      <c r="AH1008" s="22" t="s">
        <v>36</v>
      </c>
      <c r="AI1008" s="22" t="s">
        <v>36</v>
      </c>
      <c r="AJ1008" s="22" t="s">
        <v>36</v>
      </c>
      <c r="AK1008" s="22" t="s">
        <v>36</v>
      </c>
      <c r="AL1008" s="22" t="s">
        <v>36</v>
      </c>
      <c r="AM1008" s="22" t="s">
        <v>36</v>
      </c>
      <c r="AN1008" s="22" t="s">
        <v>36</v>
      </c>
      <c r="AO1008" s="22" t="s">
        <v>36</v>
      </c>
      <c r="AP1008" s="22" t="s">
        <v>36</v>
      </c>
    </row>
    <row r="1009" spans="1:43" hidden="1" outlineLevel="1" x14ac:dyDescent="0.2">
      <c r="A1009" s="15"/>
      <c r="B1009" s="84" t="s">
        <v>36</v>
      </c>
      <c r="C1009" s="35">
        <v>0</v>
      </c>
      <c r="D1009" s="35">
        <v>0</v>
      </c>
      <c r="E1009" s="35">
        <v>0</v>
      </c>
      <c r="F1009" s="35">
        <v>0</v>
      </c>
      <c r="G1009" s="77">
        <v>66</v>
      </c>
      <c r="H1009" s="22">
        <v>0</v>
      </c>
      <c r="I1009" s="22">
        <v>0</v>
      </c>
      <c r="J1009" s="22">
        <v>0</v>
      </c>
      <c r="K1009" s="22">
        <v>0</v>
      </c>
      <c r="L1009" s="22">
        <v>0</v>
      </c>
      <c r="M1009" s="22">
        <v>0</v>
      </c>
      <c r="N1009" s="22">
        <v>0</v>
      </c>
      <c r="O1009" s="22">
        <v>0</v>
      </c>
      <c r="P1009" s="22">
        <v>0</v>
      </c>
      <c r="Q1009" s="22">
        <v>0</v>
      </c>
      <c r="R1009" s="22">
        <v>0</v>
      </c>
      <c r="S1009" s="22">
        <v>0</v>
      </c>
      <c r="T1009" s="22">
        <v>0</v>
      </c>
      <c r="U1009" s="22">
        <v>0</v>
      </c>
      <c r="V1009" s="22">
        <v>0</v>
      </c>
      <c r="W1009" s="22">
        <v>0</v>
      </c>
      <c r="X1009" s="22">
        <v>0</v>
      </c>
      <c r="Y1009" s="22">
        <v>0</v>
      </c>
      <c r="Z1009" s="22">
        <v>0</v>
      </c>
      <c r="AA1009" s="22">
        <v>0</v>
      </c>
      <c r="AB1009" s="22" t="s">
        <v>36</v>
      </c>
      <c r="AC1009" s="22" t="s">
        <v>36</v>
      </c>
      <c r="AD1009" s="22" t="s">
        <v>36</v>
      </c>
      <c r="AE1009" s="22" t="s">
        <v>36</v>
      </c>
      <c r="AF1009" s="22" t="s">
        <v>36</v>
      </c>
      <c r="AG1009" s="22" t="s">
        <v>36</v>
      </c>
      <c r="AH1009" s="22" t="s">
        <v>36</v>
      </c>
      <c r="AI1009" s="22" t="s">
        <v>36</v>
      </c>
      <c r="AJ1009" s="22" t="s">
        <v>36</v>
      </c>
      <c r="AK1009" s="22" t="s">
        <v>36</v>
      </c>
      <c r="AL1009" s="22" t="s">
        <v>36</v>
      </c>
      <c r="AM1009" s="22" t="s">
        <v>36</v>
      </c>
      <c r="AN1009" s="22" t="s">
        <v>36</v>
      </c>
      <c r="AO1009" s="22" t="s">
        <v>36</v>
      </c>
      <c r="AP1009" s="22" t="s">
        <v>36</v>
      </c>
    </row>
    <row r="1010" spans="1:43" hidden="1" outlineLevel="1" x14ac:dyDescent="0.2">
      <c r="A1010" s="15"/>
      <c r="B1010" s="84" t="s">
        <v>36</v>
      </c>
      <c r="C1010" s="35">
        <v>0</v>
      </c>
      <c r="D1010" s="35">
        <v>0</v>
      </c>
      <c r="E1010" s="35">
        <v>0</v>
      </c>
      <c r="F1010" s="35">
        <v>0</v>
      </c>
      <c r="G1010" s="77">
        <v>67</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v>0</v>
      </c>
      <c r="Y1010" s="22">
        <v>0</v>
      </c>
      <c r="Z1010" s="22">
        <v>0</v>
      </c>
      <c r="AA1010" s="22">
        <v>0</v>
      </c>
      <c r="AB1010" s="22" t="s">
        <v>36</v>
      </c>
      <c r="AC1010" s="22" t="s">
        <v>36</v>
      </c>
      <c r="AD1010" s="22" t="s">
        <v>36</v>
      </c>
      <c r="AE1010" s="22" t="s">
        <v>36</v>
      </c>
      <c r="AF1010" s="22" t="s">
        <v>36</v>
      </c>
      <c r="AG1010" s="22" t="s">
        <v>36</v>
      </c>
      <c r="AH1010" s="22" t="s">
        <v>36</v>
      </c>
      <c r="AI1010" s="22" t="s">
        <v>36</v>
      </c>
      <c r="AJ1010" s="22" t="s">
        <v>36</v>
      </c>
      <c r="AK1010" s="22" t="s">
        <v>36</v>
      </c>
      <c r="AL1010" s="22" t="s">
        <v>36</v>
      </c>
      <c r="AM1010" s="22" t="s">
        <v>36</v>
      </c>
      <c r="AN1010" s="22" t="s">
        <v>36</v>
      </c>
      <c r="AO1010" s="22" t="s">
        <v>36</v>
      </c>
      <c r="AP1010" s="22" t="s">
        <v>36</v>
      </c>
    </row>
    <row r="1011" spans="1:43" hidden="1" outlineLevel="1" x14ac:dyDescent="0.2">
      <c r="A1011" s="15"/>
      <c r="B1011" s="84" t="s">
        <v>36</v>
      </c>
      <c r="C1011" s="35">
        <v>0</v>
      </c>
      <c r="D1011" s="35">
        <v>0</v>
      </c>
      <c r="E1011" s="35">
        <v>0</v>
      </c>
      <c r="F1011" s="35">
        <v>0</v>
      </c>
      <c r="G1011" s="76">
        <v>68</v>
      </c>
      <c r="H1011" s="22">
        <v>0</v>
      </c>
      <c r="I1011" s="22">
        <v>0</v>
      </c>
      <c r="J1011" s="22">
        <v>0</v>
      </c>
      <c r="K1011" s="22">
        <v>0</v>
      </c>
      <c r="L1011" s="22">
        <v>0</v>
      </c>
      <c r="M1011" s="22">
        <v>0</v>
      </c>
      <c r="N1011" s="22">
        <v>0</v>
      </c>
      <c r="O1011" s="22">
        <v>0</v>
      </c>
      <c r="P1011" s="22">
        <v>0</v>
      </c>
      <c r="Q1011" s="22">
        <v>0</v>
      </c>
      <c r="R1011" s="22">
        <v>0</v>
      </c>
      <c r="S1011" s="22">
        <v>0</v>
      </c>
      <c r="T1011" s="22">
        <v>0</v>
      </c>
      <c r="U1011" s="22">
        <v>0</v>
      </c>
      <c r="V1011" s="22">
        <v>0</v>
      </c>
      <c r="W1011" s="22">
        <v>0</v>
      </c>
      <c r="X1011" s="22">
        <v>0</v>
      </c>
      <c r="Y1011" s="22">
        <v>0</v>
      </c>
      <c r="Z1011" s="22">
        <v>0</v>
      </c>
      <c r="AA1011" s="22">
        <v>0</v>
      </c>
      <c r="AB1011" s="22" t="s">
        <v>36</v>
      </c>
      <c r="AC1011" s="22" t="s">
        <v>36</v>
      </c>
      <c r="AD1011" s="22" t="s">
        <v>36</v>
      </c>
      <c r="AE1011" s="22" t="s">
        <v>36</v>
      </c>
      <c r="AF1011" s="22" t="s">
        <v>36</v>
      </c>
      <c r="AG1011" s="22" t="s">
        <v>36</v>
      </c>
      <c r="AH1011" s="22" t="s">
        <v>36</v>
      </c>
      <c r="AI1011" s="22" t="s">
        <v>36</v>
      </c>
      <c r="AJ1011" s="22" t="s">
        <v>36</v>
      </c>
      <c r="AK1011" s="22" t="s">
        <v>36</v>
      </c>
      <c r="AL1011" s="22" t="s">
        <v>36</v>
      </c>
      <c r="AM1011" s="22" t="s">
        <v>36</v>
      </c>
      <c r="AN1011" s="22" t="s">
        <v>36</v>
      </c>
      <c r="AO1011" s="22" t="s">
        <v>36</v>
      </c>
      <c r="AP1011" s="22" t="s">
        <v>36</v>
      </c>
    </row>
    <row r="1012" spans="1:43" hidden="1" outlineLevel="1" x14ac:dyDescent="0.2">
      <c r="A1012" s="15"/>
      <c r="B1012" s="84" t="s">
        <v>36</v>
      </c>
      <c r="C1012" s="35">
        <v>0</v>
      </c>
      <c r="D1012" s="35">
        <v>0</v>
      </c>
      <c r="E1012" s="35">
        <v>0</v>
      </c>
      <c r="F1012" s="35">
        <v>0</v>
      </c>
      <c r="G1012" s="77">
        <v>69</v>
      </c>
      <c r="H1012" s="22">
        <v>0</v>
      </c>
      <c r="I1012" s="22">
        <v>0</v>
      </c>
      <c r="J1012" s="22">
        <v>0</v>
      </c>
      <c r="K1012" s="22">
        <v>0</v>
      </c>
      <c r="L1012" s="22">
        <v>0</v>
      </c>
      <c r="M1012" s="22">
        <v>0</v>
      </c>
      <c r="N1012" s="22">
        <v>0</v>
      </c>
      <c r="O1012" s="22">
        <v>0</v>
      </c>
      <c r="P1012" s="22">
        <v>0</v>
      </c>
      <c r="Q1012" s="22">
        <v>0</v>
      </c>
      <c r="R1012" s="22">
        <v>0</v>
      </c>
      <c r="S1012" s="22">
        <v>0</v>
      </c>
      <c r="T1012" s="22">
        <v>0</v>
      </c>
      <c r="U1012" s="22">
        <v>0</v>
      </c>
      <c r="V1012" s="22">
        <v>0</v>
      </c>
      <c r="W1012" s="22">
        <v>0</v>
      </c>
      <c r="X1012" s="22">
        <v>0</v>
      </c>
      <c r="Y1012" s="22">
        <v>0</v>
      </c>
      <c r="Z1012" s="22">
        <v>0</v>
      </c>
      <c r="AA1012" s="22">
        <v>0</v>
      </c>
      <c r="AB1012" s="22" t="s">
        <v>36</v>
      </c>
      <c r="AC1012" s="22" t="s">
        <v>36</v>
      </c>
      <c r="AD1012" s="22" t="s">
        <v>36</v>
      </c>
      <c r="AE1012" s="22" t="s">
        <v>36</v>
      </c>
      <c r="AF1012" s="22" t="s">
        <v>36</v>
      </c>
      <c r="AG1012" s="22" t="s">
        <v>36</v>
      </c>
      <c r="AH1012" s="22" t="s">
        <v>36</v>
      </c>
      <c r="AI1012" s="22" t="s">
        <v>36</v>
      </c>
      <c r="AJ1012" s="22" t="s">
        <v>36</v>
      </c>
      <c r="AK1012" s="22" t="s">
        <v>36</v>
      </c>
      <c r="AL1012" s="22" t="s">
        <v>36</v>
      </c>
      <c r="AM1012" s="22" t="s">
        <v>36</v>
      </c>
      <c r="AN1012" s="22" t="s">
        <v>36</v>
      </c>
      <c r="AO1012" s="22" t="s">
        <v>36</v>
      </c>
      <c r="AP1012" s="22" t="s">
        <v>36</v>
      </c>
    </row>
    <row r="1013" spans="1:43" hidden="1" outlineLevel="1" x14ac:dyDescent="0.2">
      <c r="A1013" s="15"/>
      <c r="B1013" s="84" t="s">
        <v>36</v>
      </c>
      <c r="C1013" s="35">
        <v>0</v>
      </c>
      <c r="D1013" s="35">
        <v>0</v>
      </c>
      <c r="E1013" s="35">
        <v>0</v>
      </c>
      <c r="F1013" s="35">
        <v>0</v>
      </c>
      <c r="G1013" s="77">
        <v>70</v>
      </c>
      <c r="H1013" s="22">
        <v>0</v>
      </c>
      <c r="I1013" s="22">
        <v>0</v>
      </c>
      <c r="J1013" s="22">
        <v>0</v>
      </c>
      <c r="K1013" s="22">
        <v>0</v>
      </c>
      <c r="L1013" s="22">
        <v>0</v>
      </c>
      <c r="M1013" s="22">
        <v>0</v>
      </c>
      <c r="N1013" s="22">
        <v>0</v>
      </c>
      <c r="O1013" s="22">
        <v>0</v>
      </c>
      <c r="P1013" s="22">
        <v>0</v>
      </c>
      <c r="Q1013" s="22">
        <v>0</v>
      </c>
      <c r="R1013" s="22">
        <v>0</v>
      </c>
      <c r="S1013" s="22">
        <v>0</v>
      </c>
      <c r="T1013" s="22">
        <v>0</v>
      </c>
      <c r="U1013" s="22">
        <v>0</v>
      </c>
      <c r="V1013" s="22">
        <v>0</v>
      </c>
      <c r="W1013" s="22">
        <v>0</v>
      </c>
      <c r="X1013" s="22">
        <v>0</v>
      </c>
      <c r="Y1013" s="22">
        <v>0</v>
      </c>
      <c r="Z1013" s="22">
        <v>0</v>
      </c>
      <c r="AA1013" s="22">
        <v>0</v>
      </c>
      <c r="AB1013" s="22" t="s">
        <v>36</v>
      </c>
      <c r="AC1013" s="22" t="s">
        <v>36</v>
      </c>
      <c r="AD1013" s="22" t="s">
        <v>36</v>
      </c>
      <c r="AE1013" s="22" t="s">
        <v>36</v>
      </c>
      <c r="AF1013" s="22" t="s">
        <v>36</v>
      </c>
      <c r="AG1013" s="22" t="s">
        <v>36</v>
      </c>
      <c r="AH1013" s="22" t="s">
        <v>36</v>
      </c>
      <c r="AI1013" s="22" t="s">
        <v>36</v>
      </c>
      <c r="AJ1013" s="22" t="s">
        <v>36</v>
      </c>
      <c r="AK1013" s="22" t="s">
        <v>36</v>
      </c>
      <c r="AL1013" s="22" t="s">
        <v>36</v>
      </c>
      <c r="AM1013" s="22" t="s">
        <v>36</v>
      </c>
      <c r="AN1013" s="22" t="s">
        <v>36</v>
      </c>
      <c r="AO1013" s="22" t="s">
        <v>36</v>
      </c>
      <c r="AP1013" s="22" t="s">
        <v>36</v>
      </c>
    </row>
    <row r="1014" spans="1:43" hidden="1" outlineLevel="1" x14ac:dyDescent="0.2">
      <c r="A1014" s="15"/>
      <c r="B1014" s="84" t="s">
        <v>36</v>
      </c>
      <c r="C1014" s="35">
        <v>0</v>
      </c>
      <c r="D1014" s="35">
        <v>0</v>
      </c>
      <c r="E1014" s="35">
        <v>0</v>
      </c>
      <c r="F1014" s="35">
        <v>0</v>
      </c>
      <c r="G1014" s="77">
        <v>71</v>
      </c>
      <c r="H1014" s="22">
        <v>0</v>
      </c>
      <c r="I1014" s="22">
        <v>0</v>
      </c>
      <c r="J1014" s="22">
        <v>0</v>
      </c>
      <c r="K1014" s="22">
        <v>0</v>
      </c>
      <c r="L1014" s="22">
        <v>0</v>
      </c>
      <c r="M1014" s="22">
        <v>0</v>
      </c>
      <c r="N1014" s="22">
        <v>0</v>
      </c>
      <c r="O1014" s="22">
        <v>0</v>
      </c>
      <c r="P1014" s="22">
        <v>0</v>
      </c>
      <c r="Q1014" s="22">
        <v>0</v>
      </c>
      <c r="R1014" s="22">
        <v>0</v>
      </c>
      <c r="S1014" s="22">
        <v>0</v>
      </c>
      <c r="T1014" s="22">
        <v>0</v>
      </c>
      <c r="U1014" s="22">
        <v>0</v>
      </c>
      <c r="V1014" s="22">
        <v>0</v>
      </c>
      <c r="W1014" s="22">
        <v>0</v>
      </c>
      <c r="X1014" s="22">
        <v>0</v>
      </c>
      <c r="Y1014" s="22">
        <v>0</v>
      </c>
      <c r="Z1014" s="22">
        <v>0</v>
      </c>
      <c r="AA1014" s="22">
        <v>0</v>
      </c>
      <c r="AB1014" s="22" t="s">
        <v>36</v>
      </c>
      <c r="AC1014" s="22" t="s">
        <v>36</v>
      </c>
      <c r="AD1014" s="22" t="s">
        <v>36</v>
      </c>
      <c r="AE1014" s="22" t="s">
        <v>36</v>
      </c>
      <c r="AF1014" s="22" t="s">
        <v>36</v>
      </c>
      <c r="AG1014" s="22" t="s">
        <v>36</v>
      </c>
      <c r="AH1014" s="22" t="s">
        <v>36</v>
      </c>
      <c r="AI1014" s="22" t="s">
        <v>36</v>
      </c>
      <c r="AJ1014" s="22" t="s">
        <v>36</v>
      </c>
      <c r="AK1014" s="22" t="s">
        <v>36</v>
      </c>
      <c r="AL1014" s="22" t="s">
        <v>36</v>
      </c>
      <c r="AM1014" s="22" t="s">
        <v>36</v>
      </c>
      <c r="AN1014" s="22" t="s">
        <v>36</v>
      </c>
      <c r="AO1014" s="22" t="s">
        <v>36</v>
      </c>
      <c r="AP1014" s="22" t="s">
        <v>36</v>
      </c>
    </row>
    <row r="1015" spans="1:43" hidden="1" outlineLevel="1" x14ac:dyDescent="0.2">
      <c r="A1015" s="15"/>
      <c r="B1015" s="84" t="s">
        <v>36</v>
      </c>
      <c r="C1015" s="35">
        <v>0</v>
      </c>
      <c r="D1015" s="35">
        <v>0</v>
      </c>
      <c r="E1015" s="35">
        <v>0</v>
      </c>
      <c r="F1015" s="35">
        <v>0</v>
      </c>
      <c r="G1015" s="76">
        <v>72</v>
      </c>
      <c r="H1015" s="22">
        <v>0</v>
      </c>
      <c r="I1015" s="22">
        <v>0</v>
      </c>
      <c r="J1015" s="22">
        <v>0</v>
      </c>
      <c r="K1015" s="22">
        <v>0</v>
      </c>
      <c r="L1015" s="22">
        <v>0</v>
      </c>
      <c r="M1015" s="22">
        <v>0</v>
      </c>
      <c r="N1015" s="22">
        <v>0</v>
      </c>
      <c r="O1015" s="22">
        <v>0</v>
      </c>
      <c r="P1015" s="22">
        <v>0</v>
      </c>
      <c r="Q1015" s="22">
        <v>0</v>
      </c>
      <c r="R1015" s="22">
        <v>0</v>
      </c>
      <c r="S1015" s="22">
        <v>0</v>
      </c>
      <c r="T1015" s="22">
        <v>0</v>
      </c>
      <c r="U1015" s="22">
        <v>0</v>
      </c>
      <c r="V1015" s="22">
        <v>0</v>
      </c>
      <c r="W1015" s="22">
        <v>0</v>
      </c>
      <c r="X1015" s="22">
        <v>0</v>
      </c>
      <c r="Y1015" s="22">
        <v>0</v>
      </c>
      <c r="Z1015" s="22">
        <v>0</v>
      </c>
      <c r="AA1015" s="22">
        <v>0</v>
      </c>
      <c r="AB1015" s="22" t="s">
        <v>36</v>
      </c>
      <c r="AC1015" s="22" t="s">
        <v>36</v>
      </c>
      <c r="AD1015" s="22" t="s">
        <v>36</v>
      </c>
      <c r="AE1015" s="22" t="s">
        <v>36</v>
      </c>
      <c r="AF1015" s="22" t="s">
        <v>36</v>
      </c>
      <c r="AG1015" s="22" t="s">
        <v>36</v>
      </c>
      <c r="AH1015" s="22" t="s">
        <v>36</v>
      </c>
      <c r="AI1015" s="22" t="s">
        <v>36</v>
      </c>
      <c r="AJ1015" s="22" t="s">
        <v>36</v>
      </c>
      <c r="AK1015" s="22" t="s">
        <v>36</v>
      </c>
      <c r="AL1015" s="22" t="s">
        <v>36</v>
      </c>
      <c r="AM1015" s="22" t="s">
        <v>36</v>
      </c>
      <c r="AN1015" s="22" t="s">
        <v>36</v>
      </c>
      <c r="AO1015" s="22" t="s">
        <v>36</v>
      </c>
      <c r="AP1015" s="22" t="s">
        <v>36</v>
      </c>
    </row>
    <row r="1016" spans="1:43" hidden="1" outlineLevel="1" x14ac:dyDescent="0.2">
      <c r="A1016" s="15"/>
      <c r="B1016" s="84" t="s">
        <v>36</v>
      </c>
      <c r="C1016" s="35">
        <v>0</v>
      </c>
      <c r="D1016" s="35">
        <v>0</v>
      </c>
      <c r="E1016" s="35">
        <v>0</v>
      </c>
      <c r="F1016" s="35">
        <v>0</v>
      </c>
      <c r="G1016" s="77">
        <v>73</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v>0</v>
      </c>
      <c r="Y1016" s="22">
        <v>0</v>
      </c>
      <c r="Z1016" s="22">
        <v>0</v>
      </c>
      <c r="AA1016" s="22">
        <v>0</v>
      </c>
      <c r="AB1016" s="22" t="s">
        <v>36</v>
      </c>
      <c r="AC1016" s="22" t="s">
        <v>36</v>
      </c>
      <c r="AD1016" s="22" t="s">
        <v>36</v>
      </c>
      <c r="AE1016" s="22" t="s">
        <v>36</v>
      </c>
      <c r="AF1016" s="22" t="s">
        <v>36</v>
      </c>
      <c r="AG1016" s="22" t="s">
        <v>36</v>
      </c>
      <c r="AH1016" s="22" t="s">
        <v>36</v>
      </c>
      <c r="AI1016" s="22" t="s">
        <v>36</v>
      </c>
      <c r="AJ1016" s="22" t="s">
        <v>36</v>
      </c>
      <c r="AK1016" s="22" t="s">
        <v>36</v>
      </c>
      <c r="AL1016" s="22" t="s">
        <v>36</v>
      </c>
      <c r="AM1016" s="22" t="s">
        <v>36</v>
      </c>
      <c r="AN1016" s="22" t="s">
        <v>36</v>
      </c>
      <c r="AO1016" s="22" t="s">
        <v>36</v>
      </c>
      <c r="AP1016" s="22" t="s">
        <v>36</v>
      </c>
    </row>
    <row r="1017" spans="1:43" hidden="1" outlineLevel="1" x14ac:dyDescent="0.2">
      <c r="A1017" s="15"/>
      <c r="B1017" s="84" t="s">
        <v>36</v>
      </c>
      <c r="C1017" s="35">
        <v>0</v>
      </c>
      <c r="D1017" s="35">
        <v>0</v>
      </c>
      <c r="E1017" s="35">
        <v>0</v>
      </c>
      <c r="F1017" s="35">
        <v>0</v>
      </c>
      <c r="G1017" s="77">
        <v>74</v>
      </c>
      <c r="H1017" s="22">
        <v>0</v>
      </c>
      <c r="I1017" s="22">
        <v>0</v>
      </c>
      <c r="J1017" s="22">
        <v>0</v>
      </c>
      <c r="K1017" s="22">
        <v>0</v>
      </c>
      <c r="L1017" s="22">
        <v>0</v>
      </c>
      <c r="M1017" s="22">
        <v>0</v>
      </c>
      <c r="N1017" s="22">
        <v>0</v>
      </c>
      <c r="O1017" s="22">
        <v>0</v>
      </c>
      <c r="P1017" s="22">
        <v>0</v>
      </c>
      <c r="Q1017" s="22">
        <v>0</v>
      </c>
      <c r="R1017" s="22">
        <v>0</v>
      </c>
      <c r="S1017" s="22">
        <v>0</v>
      </c>
      <c r="T1017" s="22">
        <v>0</v>
      </c>
      <c r="U1017" s="22">
        <v>0</v>
      </c>
      <c r="V1017" s="22">
        <v>0</v>
      </c>
      <c r="W1017" s="22">
        <v>0</v>
      </c>
      <c r="X1017" s="22">
        <v>0</v>
      </c>
      <c r="Y1017" s="22">
        <v>0</v>
      </c>
      <c r="Z1017" s="22">
        <v>0</v>
      </c>
      <c r="AA1017" s="22">
        <v>0</v>
      </c>
      <c r="AB1017" s="22" t="s">
        <v>36</v>
      </c>
      <c r="AC1017" s="22" t="s">
        <v>36</v>
      </c>
      <c r="AD1017" s="22" t="s">
        <v>36</v>
      </c>
      <c r="AE1017" s="22" t="s">
        <v>36</v>
      </c>
      <c r="AF1017" s="22" t="s">
        <v>36</v>
      </c>
      <c r="AG1017" s="22" t="s">
        <v>36</v>
      </c>
      <c r="AH1017" s="22" t="s">
        <v>36</v>
      </c>
      <c r="AI1017" s="22" t="s">
        <v>36</v>
      </c>
      <c r="AJ1017" s="22" t="s">
        <v>36</v>
      </c>
      <c r="AK1017" s="22" t="s">
        <v>36</v>
      </c>
      <c r="AL1017" s="22" t="s">
        <v>36</v>
      </c>
      <c r="AM1017" s="22" t="s">
        <v>36</v>
      </c>
      <c r="AN1017" s="22" t="s">
        <v>36</v>
      </c>
      <c r="AO1017" s="22" t="s">
        <v>36</v>
      </c>
      <c r="AP1017" s="22" t="s">
        <v>36</v>
      </c>
    </row>
    <row r="1018" spans="1:43" collapsed="1" x14ac:dyDescent="0.2">
      <c r="A1018" s="15"/>
      <c r="B1018" s="84"/>
      <c r="C1018" s="82"/>
      <c r="D1018" s="82"/>
      <c r="E1018" s="82"/>
      <c r="F1018" s="82"/>
      <c r="G1018" s="25"/>
      <c r="H1018" s="79"/>
      <c r="I1018" s="79"/>
      <c r="J1018" s="80"/>
      <c r="K1018" s="79"/>
      <c r="L1018" s="79"/>
      <c r="M1018" s="80"/>
      <c r="N1018" s="79"/>
      <c r="O1018" s="79"/>
      <c r="P1018" s="80"/>
      <c r="Q1018" s="79"/>
      <c r="R1018" s="79"/>
      <c r="S1018" s="80"/>
      <c r="T1018" s="79"/>
      <c r="U1018" s="79"/>
      <c r="V1018" s="80"/>
      <c r="W1018" s="79"/>
      <c r="X1018" s="79"/>
      <c r="Y1018" s="80"/>
      <c r="Z1018" s="79"/>
      <c r="AA1018" s="79"/>
      <c r="AB1018" s="79"/>
      <c r="AC1018" s="79"/>
      <c r="AD1018" s="79"/>
      <c r="AE1018" s="79"/>
      <c r="AF1018" s="79"/>
      <c r="AG1018" s="79"/>
      <c r="AH1018" s="79"/>
      <c r="AI1018" s="79"/>
      <c r="AJ1018" s="79"/>
      <c r="AK1018" s="79"/>
      <c r="AL1018" s="79"/>
      <c r="AM1018" s="79"/>
      <c r="AN1018" s="79"/>
      <c r="AO1018" s="79"/>
      <c r="AP1018" s="79"/>
    </row>
    <row r="1019" spans="1:43" ht="31.5" x14ac:dyDescent="0.2">
      <c r="A1019" s="11"/>
      <c r="B1019" s="134" t="str">
        <f>"SA Power Networks "&amp;LEFT($L$3,7)&amp;" network prices"</f>
        <v>SA Power Networks 2026–27 network prices</v>
      </c>
      <c r="C1019" s="134"/>
      <c r="D1019" s="105" t="s">
        <v>45</v>
      </c>
      <c r="E1019" s="105" t="s">
        <v>762</v>
      </c>
      <c r="F1019" s="105" t="s">
        <v>763</v>
      </c>
      <c r="G1019" s="66" t="s">
        <v>30</v>
      </c>
      <c r="H1019" s="78" t="s">
        <v>745</v>
      </c>
      <c r="I1019" s="78" t="s">
        <v>746</v>
      </c>
      <c r="J1019" s="78" t="s">
        <v>747</v>
      </c>
      <c r="K1019" s="78" t="s">
        <v>748</v>
      </c>
      <c r="L1019" s="78" t="s">
        <v>749</v>
      </c>
      <c r="M1019" s="78" t="s">
        <v>750</v>
      </c>
      <c r="N1019" s="78" t="s">
        <v>751</v>
      </c>
      <c r="O1019" s="78" t="s">
        <v>752</v>
      </c>
      <c r="P1019" s="78" t="s">
        <v>753</v>
      </c>
      <c r="Q1019" s="78" t="s">
        <v>754</v>
      </c>
      <c r="R1019" s="78" t="s">
        <v>755</v>
      </c>
      <c r="S1019" s="78" t="s">
        <v>756</v>
      </c>
      <c r="T1019" s="78" t="s">
        <v>757</v>
      </c>
      <c r="U1019" s="78" t="s">
        <v>758</v>
      </c>
      <c r="V1019" s="78" t="s">
        <v>759</v>
      </c>
      <c r="W1019" s="78" t="s">
        <v>760</v>
      </c>
      <c r="X1019" s="78" t="s">
        <v>761</v>
      </c>
      <c r="Y1019" s="78">
        <v>0</v>
      </c>
      <c r="Z1019" s="78">
        <v>0</v>
      </c>
      <c r="AA1019" s="78">
        <v>0</v>
      </c>
      <c r="AB1019" s="78"/>
      <c r="AC1019" s="78"/>
      <c r="AD1019" s="78"/>
      <c r="AE1019" s="78"/>
      <c r="AF1019" s="78"/>
      <c r="AG1019" s="78"/>
      <c r="AH1019" s="78"/>
      <c r="AI1019" s="78"/>
      <c r="AJ1019" s="78"/>
      <c r="AK1019" s="78"/>
      <c r="AL1019" s="78"/>
      <c r="AM1019" s="78"/>
      <c r="AN1019" s="78"/>
      <c r="AO1019" s="78"/>
      <c r="AP1019" s="78"/>
      <c r="AQ1019" s="78"/>
    </row>
    <row r="1020" spans="1:43" x14ac:dyDescent="0.2">
      <c r="A1020" s="15"/>
      <c r="B1020" s="15"/>
      <c r="C1020" s="81"/>
      <c r="D1020" s="81"/>
      <c r="E1020" s="81"/>
      <c r="F1020" s="81"/>
      <c r="G1020" s="17"/>
      <c r="H1020" s="20" t="s">
        <v>242</v>
      </c>
      <c r="I1020" s="20" t="s">
        <v>243</v>
      </c>
      <c r="J1020" s="20" t="s">
        <v>243</v>
      </c>
      <c r="K1020" s="20" t="s">
        <v>243</v>
      </c>
      <c r="L1020" s="20" t="s">
        <v>243</v>
      </c>
      <c r="M1020" s="20" t="s">
        <v>243</v>
      </c>
      <c r="N1020" s="20" t="s">
        <v>244</v>
      </c>
      <c r="O1020" s="20" t="s">
        <v>244</v>
      </c>
      <c r="P1020" s="20" t="s">
        <v>244</v>
      </c>
      <c r="Q1020" s="20" t="s">
        <v>243</v>
      </c>
      <c r="R1020" s="20" t="s">
        <v>243</v>
      </c>
      <c r="S1020" s="20" t="s">
        <v>243</v>
      </c>
      <c r="T1020" s="20" t="s">
        <v>243</v>
      </c>
      <c r="U1020" s="20" t="s">
        <v>243</v>
      </c>
      <c r="V1020" s="20" t="s">
        <v>244</v>
      </c>
      <c r="W1020" s="20" t="s">
        <v>243</v>
      </c>
      <c r="X1020" s="20" t="s">
        <v>242</v>
      </c>
      <c r="Y1020" s="20" t="s">
        <v>36</v>
      </c>
      <c r="Z1020" s="20" t="s">
        <v>36</v>
      </c>
      <c r="AA1020" s="20" t="s">
        <v>36</v>
      </c>
      <c r="AB1020" s="20"/>
      <c r="AC1020" s="20"/>
      <c r="AD1020" s="20"/>
      <c r="AE1020" s="20"/>
      <c r="AF1020" s="20"/>
      <c r="AG1020" s="20"/>
      <c r="AH1020" s="20"/>
      <c r="AI1020" s="20"/>
      <c r="AJ1020" s="20"/>
      <c r="AK1020" s="20"/>
      <c r="AL1020" s="20"/>
      <c r="AM1020" s="20"/>
      <c r="AN1020" s="20"/>
      <c r="AO1020" s="20"/>
      <c r="AP1020" s="20"/>
    </row>
    <row r="1021" spans="1:43" x14ac:dyDescent="0.2">
      <c r="A1021" s="15"/>
      <c r="B1021" s="15"/>
      <c r="C1021" s="21"/>
      <c r="D1021" s="21"/>
      <c r="E1021" s="21"/>
      <c r="F1021" s="21"/>
      <c r="G1021" s="17"/>
      <c r="H1021" s="36"/>
      <c r="I1021" s="36"/>
      <c r="J1021" s="36"/>
      <c r="K1021" s="36"/>
      <c r="L1021" s="36"/>
      <c r="M1021" s="36"/>
      <c r="N1021" s="36"/>
      <c r="O1021" s="36"/>
      <c r="P1021" s="36"/>
      <c r="Q1021" s="36"/>
      <c r="R1021" s="36"/>
      <c r="S1021" s="36"/>
      <c r="T1021" s="36"/>
      <c r="U1021" s="36"/>
      <c r="V1021" s="36"/>
      <c r="W1021" s="36"/>
      <c r="X1021" s="36"/>
      <c r="Y1021" s="36"/>
      <c r="Z1021" s="36"/>
      <c r="AA1021" s="36"/>
      <c r="AB1021" s="17"/>
      <c r="AC1021" s="17"/>
      <c r="AD1021" s="17"/>
      <c r="AE1021" s="17"/>
      <c r="AF1021" s="17"/>
      <c r="AG1021" s="17"/>
      <c r="AH1021" s="17"/>
      <c r="AI1021" s="17"/>
      <c r="AJ1021" s="17"/>
      <c r="AK1021" s="17"/>
      <c r="AL1021" s="17"/>
      <c r="AM1021" s="17"/>
      <c r="AN1021" s="17"/>
      <c r="AO1021" s="17"/>
      <c r="AP1021" s="17"/>
    </row>
    <row r="1022" spans="1:43" x14ac:dyDescent="0.2">
      <c r="A1022" s="15"/>
      <c r="B1022" s="84"/>
      <c r="C1022" s="35" t="s">
        <v>142</v>
      </c>
      <c r="D1022" s="35" t="s">
        <v>764</v>
      </c>
      <c r="E1022" s="35">
        <v>0</v>
      </c>
      <c r="F1022" s="35" t="s">
        <v>765</v>
      </c>
      <c r="G1022" s="76">
        <v>0</v>
      </c>
      <c r="H1022" s="22">
        <v>0.65527023870921974</v>
      </c>
      <c r="I1022" s="22">
        <v>0.16339999999999999</v>
      </c>
      <c r="J1022" s="22">
        <v>0</v>
      </c>
      <c r="K1022" s="22">
        <v>0</v>
      </c>
      <c r="L1022" s="22">
        <v>0</v>
      </c>
      <c r="M1022" s="22">
        <v>0</v>
      </c>
      <c r="N1022" s="22">
        <v>0</v>
      </c>
      <c r="O1022" s="22">
        <v>0</v>
      </c>
      <c r="P1022" s="22">
        <v>0</v>
      </c>
      <c r="Q1022" s="22">
        <v>7.4999999999999997E-3</v>
      </c>
      <c r="R1022" s="22">
        <v>8.1699999999999995E-2</v>
      </c>
      <c r="S1022" s="22">
        <v>0</v>
      </c>
      <c r="T1022" s="22">
        <v>0</v>
      </c>
      <c r="U1022" s="22">
        <v>0</v>
      </c>
      <c r="V1022" s="22">
        <v>0</v>
      </c>
      <c r="W1022" s="22">
        <v>0</v>
      </c>
      <c r="X1022" s="22">
        <v>0</v>
      </c>
      <c r="Y1022" s="22">
        <v>0</v>
      </c>
      <c r="Z1022" s="22">
        <v>0</v>
      </c>
      <c r="AA1022" s="22">
        <v>0</v>
      </c>
      <c r="AB1022" s="22"/>
      <c r="AC1022" s="22"/>
      <c r="AD1022" s="22"/>
      <c r="AE1022" s="22"/>
      <c r="AF1022" s="22"/>
      <c r="AG1022" s="22"/>
      <c r="AH1022" s="22"/>
      <c r="AI1022" s="22"/>
      <c r="AJ1022" s="22"/>
      <c r="AK1022" s="22"/>
      <c r="AL1022" s="22"/>
      <c r="AM1022" s="22"/>
      <c r="AN1022" s="22"/>
      <c r="AO1022" s="22"/>
      <c r="AP1022" s="22"/>
    </row>
    <row r="1023" spans="1:43" s="26" customFormat="1" x14ac:dyDescent="0.2">
      <c r="A1023" s="23"/>
      <c r="B1023" s="84"/>
      <c r="C1023" s="35" t="s">
        <v>766</v>
      </c>
      <c r="D1023" s="35" t="s">
        <v>767</v>
      </c>
      <c r="E1023" s="35">
        <v>0</v>
      </c>
      <c r="F1023" s="35" t="s">
        <v>768</v>
      </c>
      <c r="G1023" s="77">
        <v>1</v>
      </c>
      <c r="H1023" s="22">
        <v>0.65527023870921974</v>
      </c>
      <c r="I1023" s="22">
        <v>0</v>
      </c>
      <c r="J1023" s="22">
        <v>0.21330000000000002</v>
      </c>
      <c r="K1023" s="22">
        <v>0</v>
      </c>
      <c r="L1023" s="22">
        <v>0.1067</v>
      </c>
      <c r="M1023" s="22">
        <v>5.3500000000000006E-2</v>
      </c>
      <c r="N1023" s="22">
        <v>0</v>
      </c>
      <c r="O1023" s="22">
        <v>0</v>
      </c>
      <c r="P1023" s="22">
        <v>0</v>
      </c>
      <c r="Q1023" s="22">
        <v>0.01</v>
      </c>
      <c r="R1023" s="22">
        <v>0</v>
      </c>
      <c r="S1023" s="22">
        <v>0.21330000000000002</v>
      </c>
      <c r="T1023" s="22">
        <v>0.1067</v>
      </c>
      <c r="U1023" s="22">
        <v>5.3500000000000006E-2</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c r="AN1023" s="22">
        <v>0</v>
      </c>
      <c r="AO1023" s="22">
        <v>0</v>
      </c>
      <c r="AP1023" s="22">
        <v>0</v>
      </c>
    </row>
    <row r="1024" spans="1:43" x14ac:dyDescent="0.2">
      <c r="A1024" s="15"/>
      <c r="B1024" s="84"/>
      <c r="C1024" s="35" t="s">
        <v>769</v>
      </c>
      <c r="D1024" s="35" t="s">
        <v>770</v>
      </c>
      <c r="E1024" s="35">
        <v>0</v>
      </c>
      <c r="F1024" s="35" t="s">
        <v>771</v>
      </c>
      <c r="G1024" s="77">
        <v>2</v>
      </c>
      <c r="H1024" s="22">
        <v>0.65527023870921974</v>
      </c>
      <c r="I1024" s="22">
        <v>0</v>
      </c>
      <c r="J1024" s="22">
        <v>0.36009999999999998</v>
      </c>
      <c r="K1024" s="22">
        <v>0.10679999999999999</v>
      </c>
      <c r="L1024" s="22">
        <v>0</v>
      </c>
      <c r="M1024" s="22">
        <v>3.2099999999999997E-2</v>
      </c>
      <c r="N1024" s="22">
        <v>0</v>
      </c>
      <c r="O1024" s="22">
        <v>0</v>
      </c>
      <c r="P1024" s="22">
        <v>0</v>
      </c>
      <c r="Q1024" s="22">
        <v>0.01</v>
      </c>
      <c r="R1024" s="22">
        <v>0</v>
      </c>
      <c r="S1024" s="22">
        <v>0.21330000000000002</v>
      </c>
      <c r="T1024" s="22">
        <v>0.1067</v>
      </c>
      <c r="U1024" s="22">
        <v>5.3500000000000006E-2</v>
      </c>
      <c r="V1024" s="22">
        <v>0</v>
      </c>
      <c r="W1024" s="22">
        <v>-0.13220000000000001</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c r="AN1024" s="22">
        <v>0</v>
      </c>
      <c r="AO1024" s="22">
        <v>0</v>
      </c>
      <c r="AP1024" s="22">
        <v>0</v>
      </c>
    </row>
    <row r="1025" spans="1:42" x14ac:dyDescent="0.2">
      <c r="A1025" s="15"/>
      <c r="B1025" s="84"/>
      <c r="C1025" s="35">
        <v>0</v>
      </c>
      <c r="D1025" s="35">
        <v>0</v>
      </c>
      <c r="E1025" s="35">
        <v>0</v>
      </c>
      <c r="F1025" s="35">
        <v>0</v>
      </c>
      <c r="G1025" s="77">
        <v>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0</v>
      </c>
      <c r="Z1025" s="22">
        <v>0</v>
      </c>
      <c r="AA1025" s="22">
        <v>0</v>
      </c>
      <c r="AB1025" s="22">
        <v>0</v>
      </c>
      <c r="AC1025" s="22">
        <v>0</v>
      </c>
      <c r="AD1025" s="22">
        <v>0</v>
      </c>
      <c r="AE1025" s="22">
        <v>0</v>
      </c>
      <c r="AF1025" s="22">
        <v>0</v>
      </c>
      <c r="AG1025" s="22">
        <v>0</v>
      </c>
      <c r="AH1025" s="22">
        <v>0</v>
      </c>
      <c r="AI1025" s="22">
        <v>0</v>
      </c>
      <c r="AJ1025" s="22">
        <v>0</v>
      </c>
      <c r="AK1025" s="22">
        <v>0</v>
      </c>
      <c r="AL1025" s="22">
        <v>0</v>
      </c>
      <c r="AM1025" s="22">
        <v>0</v>
      </c>
      <c r="AN1025" s="22">
        <v>0</v>
      </c>
      <c r="AO1025" s="22">
        <v>0</v>
      </c>
      <c r="AP1025" s="22">
        <v>0</v>
      </c>
    </row>
    <row r="1026" spans="1:42" x14ac:dyDescent="0.2">
      <c r="A1026" s="15"/>
      <c r="B1026" s="84"/>
      <c r="C1026" s="35">
        <v>0</v>
      </c>
      <c r="D1026" s="35">
        <v>0</v>
      </c>
      <c r="E1026" s="35">
        <v>0</v>
      </c>
      <c r="F1026" s="35">
        <v>0</v>
      </c>
      <c r="G1026" s="76">
        <v>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0</v>
      </c>
      <c r="Z1026" s="22">
        <v>0</v>
      </c>
      <c r="AA1026" s="22">
        <v>0</v>
      </c>
      <c r="AB1026" s="22">
        <v>0</v>
      </c>
      <c r="AC1026" s="22">
        <v>0</v>
      </c>
      <c r="AD1026" s="22">
        <v>0</v>
      </c>
      <c r="AE1026" s="22">
        <v>0</v>
      </c>
      <c r="AF1026" s="22">
        <v>0</v>
      </c>
      <c r="AG1026" s="22">
        <v>0</v>
      </c>
      <c r="AH1026" s="22">
        <v>0</v>
      </c>
      <c r="AI1026" s="22">
        <v>0</v>
      </c>
      <c r="AJ1026" s="22">
        <v>0</v>
      </c>
      <c r="AK1026" s="22">
        <v>0</v>
      </c>
      <c r="AL1026" s="22">
        <v>0</v>
      </c>
      <c r="AM1026" s="22">
        <v>0</v>
      </c>
      <c r="AN1026" s="22">
        <v>0</v>
      </c>
      <c r="AO1026" s="22">
        <v>0</v>
      </c>
      <c r="AP1026" s="22">
        <v>0</v>
      </c>
    </row>
    <row r="1027" spans="1:42" x14ac:dyDescent="0.2">
      <c r="A1027" s="15"/>
      <c r="B1027" s="84"/>
      <c r="C1027" s="35" t="s">
        <v>772</v>
      </c>
      <c r="D1027" s="35" t="s">
        <v>773</v>
      </c>
      <c r="E1027" s="35">
        <v>0</v>
      </c>
      <c r="F1027" s="35">
        <v>0</v>
      </c>
      <c r="G1027" s="77">
        <v>5</v>
      </c>
      <c r="H1027" s="22">
        <v>0</v>
      </c>
      <c r="I1027" s="22">
        <v>0.12709999999999999</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c r="AN1027" s="22">
        <v>0</v>
      </c>
      <c r="AO1027" s="22">
        <v>0</v>
      </c>
      <c r="AP1027" s="22">
        <v>0</v>
      </c>
    </row>
    <row r="1028" spans="1:42" x14ac:dyDescent="0.2">
      <c r="A1028" s="15"/>
      <c r="B1028" s="84"/>
      <c r="C1028" s="35" t="s">
        <v>774</v>
      </c>
      <c r="D1028" s="35" t="s">
        <v>775</v>
      </c>
      <c r="E1028" s="35">
        <v>0</v>
      </c>
      <c r="F1028" s="35" t="s">
        <v>776</v>
      </c>
      <c r="G1028" s="77">
        <v>6</v>
      </c>
      <c r="H1028" s="22">
        <v>0.66453514714975404</v>
      </c>
      <c r="I1028" s="22">
        <v>0.19140000000000001</v>
      </c>
      <c r="J1028" s="22">
        <v>0</v>
      </c>
      <c r="K1028" s="22">
        <v>0</v>
      </c>
      <c r="L1028" s="22">
        <v>0</v>
      </c>
      <c r="M1028" s="22">
        <v>0</v>
      </c>
      <c r="N1028" s="22">
        <v>0</v>
      </c>
      <c r="O1028" s="22">
        <v>0</v>
      </c>
      <c r="P1028" s="22">
        <v>0</v>
      </c>
      <c r="Q1028" s="22">
        <v>7.4999999999999997E-3</v>
      </c>
      <c r="R1028" s="22">
        <v>8.1699999999999995E-2</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c r="AN1028" s="22">
        <v>0</v>
      </c>
      <c r="AO1028" s="22">
        <v>0</v>
      </c>
      <c r="AP1028" s="22">
        <v>0</v>
      </c>
    </row>
    <row r="1029" spans="1:42" x14ac:dyDescent="0.2">
      <c r="A1029" s="15"/>
      <c r="B1029" s="84"/>
      <c r="C1029" s="35" t="s">
        <v>777</v>
      </c>
      <c r="D1029" s="35" t="s">
        <v>778</v>
      </c>
      <c r="E1029" s="35">
        <v>0</v>
      </c>
      <c r="F1029" s="35" t="s">
        <v>779</v>
      </c>
      <c r="G1029" s="77">
        <v>7</v>
      </c>
      <c r="H1029" s="22">
        <v>0.66453514714975404</v>
      </c>
      <c r="I1029" s="22">
        <v>0</v>
      </c>
      <c r="J1029" s="22">
        <v>0.2157</v>
      </c>
      <c r="K1029" s="22">
        <v>0</v>
      </c>
      <c r="L1029" s="22">
        <v>0.10779999999999999</v>
      </c>
      <c r="M1029" s="22">
        <v>0</v>
      </c>
      <c r="N1029" s="22">
        <v>0</v>
      </c>
      <c r="O1029" s="22">
        <v>0</v>
      </c>
      <c r="P1029" s="22">
        <v>0</v>
      </c>
      <c r="Q1029" s="22">
        <v>7.4999999999999997E-3</v>
      </c>
      <c r="R1029" s="22">
        <v>8.1699999999999995E-2</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c r="AN1029" s="22">
        <v>0</v>
      </c>
      <c r="AO1029" s="22">
        <v>0</v>
      </c>
      <c r="AP1029" s="22">
        <v>0</v>
      </c>
    </row>
    <row r="1030" spans="1:42" x14ac:dyDescent="0.2">
      <c r="A1030" s="15"/>
      <c r="B1030" s="84"/>
      <c r="C1030" s="35" t="s">
        <v>780</v>
      </c>
      <c r="D1030" s="35" t="s">
        <v>781</v>
      </c>
      <c r="E1030" s="35">
        <v>0</v>
      </c>
      <c r="F1030" s="35" t="s">
        <v>782</v>
      </c>
      <c r="G1030" s="76">
        <v>8</v>
      </c>
      <c r="H1030" s="22">
        <v>0.66453514714975404</v>
      </c>
      <c r="I1030" s="22">
        <v>0</v>
      </c>
      <c r="J1030" s="22">
        <v>0.28720000000000001</v>
      </c>
      <c r="K1030" s="22">
        <v>0.19979999999999998</v>
      </c>
      <c r="L1030" s="22">
        <v>0.1079</v>
      </c>
      <c r="M1030" s="22">
        <v>0</v>
      </c>
      <c r="N1030" s="22">
        <v>0</v>
      </c>
      <c r="O1030" s="22">
        <v>0</v>
      </c>
      <c r="P1030" s="22">
        <v>0</v>
      </c>
      <c r="Q1030" s="22">
        <v>0.01</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c r="AN1030" s="22">
        <v>0</v>
      </c>
      <c r="AO1030" s="22">
        <v>0</v>
      </c>
      <c r="AP1030" s="22">
        <v>0</v>
      </c>
    </row>
    <row r="1031" spans="1:42" x14ac:dyDescent="0.2">
      <c r="A1031" s="15"/>
      <c r="B1031" s="84"/>
      <c r="C1031" s="35" t="s">
        <v>783</v>
      </c>
      <c r="D1031" s="35" t="s">
        <v>784</v>
      </c>
      <c r="E1031" s="35">
        <v>0</v>
      </c>
      <c r="F1031" s="35" t="s">
        <v>785</v>
      </c>
      <c r="G1031" s="77">
        <v>9</v>
      </c>
      <c r="H1031" s="22">
        <v>0.66453514714975404</v>
      </c>
      <c r="I1031" s="22">
        <v>0</v>
      </c>
      <c r="J1031" s="22">
        <v>0.36359999999999998</v>
      </c>
      <c r="K1031" s="22">
        <v>0.1875</v>
      </c>
      <c r="L1031" s="22">
        <v>0.1072</v>
      </c>
      <c r="M1031" s="22">
        <v>0</v>
      </c>
      <c r="N1031" s="22">
        <v>0</v>
      </c>
      <c r="O1031" s="22">
        <v>0</v>
      </c>
      <c r="P1031" s="22">
        <v>0</v>
      </c>
      <c r="Q1031" s="22">
        <v>0.01</v>
      </c>
      <c r="R1031" s="22">
        <v>0</v>
      </c>
      <c r="S1031" s="22">
        <v>0</v>
      </c>
      <c r="T1031" s="22">
        <v>0</v>
      </c>
      <c r="U1031" s="22">
        <v>0</v>
      </c>
      <c r="V1031" s="22">
        <v>0</v>
      </c>
      <c r="W1031" s="22">
        <v>-0.13220000000000001</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c r="AN1031" s="22">
        <v>0</v>
      </c>
      <c r="AO1031" s="22">
        <v>0</v>
      </c>
      <c r="AP1031" s="22">
        <v>0</v>
      </c>
    </row>
    <row r="1032" spans="1:42" x14ac:dyDescent="0.2">
      <c r="A1032" s="15"/>
      <c r="B1032" s="84"/>
      <c r="C1032" s="35" t="s">
        <v>786</v>
      </c>
      <c r="D1032" s="35" t="s">
        <v>787</v>
      </c>
      <c r="E1032" s="35">
        <v>0</v>
      </c>
      <c r="F1032" s="35" t="s">
        <v>788</v>
      </c>
      <c r="G1032" s="77">
        <v>10</v>
      </c>
      <c r="H1032" s="22">
        <v>1.5082313005744115</v>
      </c>
      <c r="I1032" s="22">
        <v>0</v>
      </c>
      <c r="J1032" s="22">
        <v>0.20729999999999998</v>
      </c>
      <c r="K1032" s="22">
        <v>0.14419999999999999</v>
      </c>
      <c r="L1032" s="22">
        <v>7.8E-2</v>
      </c>
      <c r="M1032" s="22">
        <v>0</v>
      </c>
      <c r="N1032" s="22">
        <v>0</v>
      </c>
      <c r="O1032" s="22">
        <v>8.6099999999999996E-2</v>
      </c>
      <c r="P1032" s="22">
        <v>0</v>
      </c>
      <c r="Q1032" s="22">
        <v>0.01</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c r="AN1032" s="22">
        <v>0</v>
      </c>
      <c r="AO1032" s="22">
        <v>0</v>
      </c>
      <c r="AP1032" s="22">
        <v>0</v>
      </c>
    </row>
    <row r="1033" spans="1:42" x14ac:dyDescent="0.2">
      <c r="A1033" s="15"/>
      <c r="B1033" s="84"/>
      <c r="C1033" s="35">
        <v>0</v>
      </c>
      <c r="D1033" s="35">
        <v>0</v>
      </c>
      <c r="E1033" s="35">
        <v>0</v>
      </c>
      <c r="F1033" s="35">
        <v>0</v>
      </c>
      <c r="G1033" s="77">
        <v>11</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v>0</v>
      </c>
      <c r="Z1033" s="22">
        <v>0</v>
      </c>
      <c r="AA1033" s="22">
        <v>0</v>
      </c>
      <c r="AB1033" s="22">
        <v>0</v>
      </c>
      <c r="AC1033" s="22">
        <v>0</v>
      </c>
      <c r="AD1033" s="22">
        <v>0</v>
      </c>
      <c r="AE1033" s="22">
        <v>0</v>
      </c>
      <c r="AF1033" s="22">
        <v>0</v>
      </c>
      <c r="AG1033" s="22">
        <v>0</v>
      </c>
      <c r="AH1033" s="22">
        <v>0</v>
      </c>
      <c r="AI1033" s="22">
        <v>0</v>
      </c>
      <c r="AJ1033" s="22">
        <v>0</v>
      </c>
      <c r="AK1033" s="22">
        <v>0</v>
      </c>
      <c r="AL1033" s="22">
        <v>0</v>
      </c>
      <c r="AM1033" s="22">
        <v>0</v>
      </c>
      <c r="AN1033" s="22">
        <v>0</v>
      </c>
      <c r="AO1033" s="22">
        <v>0</v>
      </c>
      <c r="AP1033" s="22">
        <v>0</v>
      </c>
    </row>
    <row r="1034" spans="1:42" x14ac:dyDescent="0.2">
      <c r="A1034" s="15"/>
      <c r="B1034" s="84"/>
      <c r="C1034" s="35" t="s">
        <v>789</v>
      </c>
      <c r="D1034" s="35" t="s">
        <v>790</v>
      </c>
      <c r="E1034" s="35" t="s">
        <v>791</v>
      </c>
      <c r="F1034" s="35">
        <v>0</v>
      </c>
      <c r="G1034" s="76">
        <v>12</v>
      </c>
      <c r="H1034" s="22">
        <v>8.6001999999999992</v>
      </c>
      <c r="I1034" s="22">
        <v>0</v>
      </c>
      <c r="J1034" s="22">
        <v>0.10194</v>
      </c>
      <c r="K1034" s="22">
        <v>0</v>
      </c>
      <c r="L1034" s="22">
        <v>6.3699999999999993E-2</v>
      </c>
      <c r="M1034" s="22">
        <v>0</v>
      </c>
      <c r="N1034" s="22">
        <v>0.34079999999999999</v>
      </c>
      <c r="O1034" s="22">
        <v>6.3E-2</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c r="AN1034" s="22">
        <v>0</v>
      </c>
      <c r="AO1034" s="22">
        <v>0</v>
      </c>
      <c r="AP1034" s="22">
        <v>0</v>
      </c>
    </row>
    <row r="1035" spans="1:42" x14ac:dyDescent="0.2">
      <c r="A1035" s="15"/>
      <c r="B1035" s="84"/>
      <c r="C1035" s="35" t="s">
        <v>792</v>
      </c>
      <c r="D1035" s="35" t="s">
        <v>793</v>
      </c>
      <c r="E1035" s="35" t="s">
        <v>794</v>
      </c>
      <c r="F1035" s="35">
        <v>0</v>
      </c>
      <c r="G1035" s="77">
        <v>13</v>
      </c>
      <c r="H1035" s="22">
        <v>8.6001999999999992</v>
      </c>
      <c r="I1035" s="22">
        <v>0</v>
      </c>
      <c r="J1035" s="22">
        <v>0.10194</v>
      </c>
      <c r="K1035" s="22">
        <v>0</v>
      </c>
      <c r="L1035" s="22">
        <v>6.3699999999999993E-2</v>
      </c>
      <c r="M1035" s="22">
        <v>0</v>
      </c>
      <c r="N1035" s="22">
        <v>0.34079999999999999</v>
      </c>
      <c r="O1035" s="22">
        <v>6.3E-2</v>
      </c>
      <c r="P1035" s="22">
        <v>0</v>
      </c>
      <c r="Q1035" s="22">
        <v>0</v>
      </c>
      <c r="R1035" s="22">
        <v>0</v>
      </c>
      <c r="S1035" s="22">
        <v>0</v>
      </c>
      <c r="T1035" s="22">
        <v>0</v>
      </c>
      <c r="U1035" s="22">
        <v>0</v>
      </c>
      <c r="V1035" s="22">
        <v>3.15E-2</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c r="AN1035" s="22">
        <v>0</v>
      </c>
      <c r="AO1035" s="22">
        <v>0</v>
      </c>
      <c r="AP1035" s="22">
        <v>0</v>
      </c>
    </row>
    <row r="1036" spans="1:42" x14ac:dyDescent="0.2">
      <c r="A1036" s="15"/>
      <c r="B1036" s="84"/>
      <c r="C1036" s="35" t="s">
        <v>795</v>
      </c>
      <c r="D1036" s="35" t="s">
        <v>796</v>
      </c>
      <c r="E1036" s="35" t="s">
        <v>797</v>
      </c>
      <c r="F1036" s="35">
        <v>0</v>
      </c>
      <c r="G1036" s="77">
        <v>14</v>
      </c>
      <c r="H1036" s="22">
        <v>8.6001999999999992</v>
      </c>
      <c r="I1036" s="22">
        <v>0</v>
      </c>
      <c r="J1036" s="22">
        <v>0.10194</v>
      </c>
      <c r="K1036" s="22">
        <v>0</v>
      </c>
      <c r="L1036" s="22">
        <v>6.3699999999999993E-2</v>
      </c>
      <c r="M1036" s="22">
        <v>0</v>
      </c>
      <c r="N1036" s="22">
        <v>0</v>
      </c>
      <c r="O1036" s="22">
        <v>6.3E-2</v>
      </c>
      <c r="P1036" s="22">
        <v>1.235682119205298</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c r="AN1036" s="22">
        <v>0</v>
      </c>
      <c r="AO1036" s="22">
        <v>0</v>
      </c>
      <c r="AP1036" s="22">
        <v>0</v>
      </c>
    </row>
    <row r="1037" spans="1:42" x14ac:dyDescent="0.2">
      <c r="A1037" s="15"/>
      <c r="B1037" s="84"/>
      <c r="C1037" s="35">
        <v>0</v>
      </c>
      <c r="D1037" s="35">
        <v>0</v>
      </c>
      <c r="E1037" s="35">
        <v>0</v>
      </c>
      <c r="F1037" s="35">
        <v>0</v>
      </c>
      <c r="G1037" s="77">
        <v>15</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v>0</v>
      </c>
      <c r="Z1037" s="22">
        <v>0</v>
      </c>
      <c r="AA1037" s="22">
        <v>0</v>
      </c>
      <c r="AB1037" s="22">
        <v>0</v>
      </c>
      <c r="AC1037" s="22">
        <v>0</v>
      </c>
      <c r="AD1037" s="22">
        <v>0</v>
      </c>
      <c r="AE1037" s="22">
        <v>0</v>
      </c>
      <c r="AF1037" s="22">
        <v>0</v>
      </c>
      <c r="AG1037" s="22">
        <v>0</v>
      </c>
      <c r="AH1037" s="22">
        <v>0</v>
      </c>
      <c r="AI1037" s="22">
        <v>0</v>
      </c>
      <c r="AJ1037" s="22">
        <v>0</v>
      </c>
      <c r="AK1037" s="22">
        <v>0</v>
      </c>
      <c r="AL1037" s="22">
        <v>0</v>
      </c>
      <c r="AM1037" s="22">
        <v>0</v>
      </c>
      <c r="AN1037" s="22">
        <v>0</v>
      </c>
      <c r="AO1037" s="22">
        <v>0</v>
      </c>
      <c r="AP1037" s="22">
        <v>0</v>
      </c>
    </row>
    <row r="1038" spans="1:42" x14ac:dyDescent="0.2">
      <c r="A1038" s="15"/>
      <c r="B1038" s="84"/>
      <c r="C1038" s="35" t="s">
        <v>798</v>
      </c>
      <c r="D1038" s="35" t="s">
        <v>799</v>
      </c>
      <c r="E1038" s="35" t="s">
        <v>800</v>
      </c>
      <c r="F1038" s="35">
        <v>0</v>
      </c>
      <c r="G1038" s="76">
        <v>16</v>
      </c>
      <c r="H1038" s="22">
        <v>45.369799999999998</v>
      </c>
      <c r="I1038" s="22">
        <v>0</v>
      </c>
      <c r="J1038" s="22">
        <v>7.2999999999999995E-2</v>
      </c>
      <c r="K1038" s="22">
        <v>0</v>
      </c>
      <c r="L1038" s="22">
        <v>4.5599999999999995E-2</v>
      </c>
      <c r="M1038" s="22">
        <v>0</v>
      </c>
      <c r="N1038" s="22">
        <v>0.26960000000000001</v>
      </c>
      <c r="O1038" s="22">
        <v>8.4900000000000003E-2</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c r="AN1038" s="22">
        <v>0</v>
      </c>
      <c r="AO1038" s="22">
        <v>0</v>
      </c>
      <c r="AP1038" s="22">
        <v>0</v>
      </c>
    </row>
    <row r="1039" spans="1:42" x14ac:dyDescent="0.2">
      <c r="A1039" s="15"/>
      <c r="B1039" s="84"/>
      <c r="C1039" s="35" t="s">
        <v>801</v>
      </c>
      <c r="D1039" s="35" t="s">
        <v>802</v>
      </c>
      <c r="E1039" s="35" t="s">
        <v>803</v>
      </c>
      <c r="F1039" s="35">
        <v>0</v>
      </c>
      <c r="G1039" s="77">
        <v>17</v>
      </c>
      <c r="H1039" s="22">
        <v>45.369799999999998</v>
      </c>
      <c r="I1039" s="22">
        <v>0</v>
      </c>
      <c r="J1039" s="22">
        <v>7.2999999999999995E-2</v>
      </c>
      <c r="K1039" s="22">
        <v>0</v>
      </c>
      <c r="L1039" s="22">
        <v>4.5599999999999995E-2</v>
      </c>
      <c r="M1039" s="22">
        <v>0</v>
      </c>
      <c r="N1039" s="22">
        <v>0.26960000000000001</v>
      </c>
      <c r="O1039" s="22">
        <v>8.4900000000000003E-2</v>
      </c>
      <c r="P1039" s="22">
        <v>0</v>
      </c>
      <c r="Q1039" s="22">
        <v>0</v>
      </c>
      <c r="R1039" s="22">
        <v>0</v>
      </c>
      <c r="S1039" s="22">
        <v>0</v>
      </c>
      <c r="T1039" s="22">
        <v>0</v>
      </c>
      <c r="U1039" s="22">
        <v>0</v>
      </c>
      <c r="V1039" s="22">
        <v>4.2500000000000003E-2</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c r="AN1039" s="22">
        <v>0</v>
      </c>
      <c r="AO1039" s="22">
        <v>0</v>
      </c>
      <c r="AP1039" s="22">
        <v>0</v>
      </c>
    </row>
    <row r="1040" spans="1:42" x14ac:dyDescent="0.2">
      <c r="A1040" s="15"/>
      <c r="B1040" s="84"/>
      <c r="C1040" s="35" t="s">
        <v>804</v>
      </c>
      <c r="D1040" s="35" t="s">
        <v>805</v>
      </c>
      <c r="E1040" s="35" t="s">
        <v>806</v>
      </c>
      <c r="F1040" s="35">
        <v>0</v>
      </c>
      <c r="G1040" s="77">
        <v>18</v>
      </c>
      <c r="H1040" s="22">
        <v>8.6001999999999992</v>
      </c>
      <c r="I1040" s="22">
        <v>0</v>
      </c>
      <c r="J1040" s="22">
        <v>0.10194</v>
      </c>
      <c r="K1040" s="22">
        <v>0</v>
      </c>
      <c r="L1040" s="22">
        <v>6.3699999999999993E-2</v>
      </c>
      <c r="M1040" s="22">
        <v>0</v>
      </c>
      <c r="N1040" s="22">
        <v>0.34079999999999999</v>
      </c>
      <c r="O1040" s="22">
        <v>6.3E-2</v>
      </c>
      <c r="P1040" s="22">
        <v>0</v>
      </c>
      <c r="Q1040" s="22">
        <v>0</v>
      </c>
      <c r="R1040" s="22">
        <v>0</v>
      </c>
      <c r="S1040" s="22">
        <v>0</v>
      </c>
      <c r="T1040" s="22">
        <v>0</v>
      </c>
      <c r="U1040" s="22">
        <v>0</v>
      </c>
      <c r="V1040" s="22">
        <v>0</v>
      </c>
      <c r="W1040" s="22">
        <v>0</v>
      </c>
      <c r="X1040" s="22">
        <v>0</v>
      </c>
      <c r="Y1040" s="22">
        <v>0</v>
      </c>
      <c r="Z1040" s="22">
        <v>0</v>
      </c>
      <c r="AA1040" s="22">
        <v>0</v>
      </c>
      <c r="AB1040" s="22" t="s">
        <v>36</v>
      </c>
      <c r="AC1040" s="22" t="s">
        <v>36</v>
      </c>
      <c r="AD1040" s="22" t="s">
        <v>36</v>
      </c>
      <c r="AE1040" s="22" t="s">
        <v>36</v>
      </c>
      <c r="AF1040" s="22" t="s">
        <v>36</v>
      </c>
      <c r="AG1040" s="22" t="s">
        <v>36</v>
      </c>
      <c r="AH1040" s="22" t="s">
        <v>36</v>
      </c>
      <c r="AI1040" s="22" t="s">
        <v>36</v>
      </c>
      <c r="AJ1040" s="22" t="s">
        <v>36</v>
      </c>
      <c r="AK1040" s="22" t="s">
        <v>36</v>
      </c>
      <c r="AL1040" s="22" t="s">
        <v>36</v>
      </c>
      <c r="AM1040" s="22" t="s">
        <v>36</v>
      </c>
      <c r="AN1040" s="22" t="s">
        <v>36</v>
      </c>
      <c r="AO1040" s="22" t="s">
        <v>36</v>
      </c>
      <c r="AP1040" s="22" t="s">
        <v>36</v>
      </c>
    </row>
    <row r="1041" spans="1:42" x14ac:dyDescent="0.2">
      <c r="A1041" s="15"/>
      <c r="B1041" s="84"/>
      <c r="C1041" s="35" t="s">
        <v>807</v>
      </c>
      <c r="D1041" s="35" t="s">
        <v>808</v>
      </c>
      <c r="E1041" s="35" t="s">
        <v>809</v>
      </c>
      <c r="F1041" s="35">
        <v>0</v>
      </c>
      <c r="G1041" s="77">
        <v>19</v>
      </c>
      <c r="H1041" s="22">
        <v>45.369799999999998</v>
      </c>
      <c r="I1041" s="22">
        <v>0</v>
      </c>
      <c r="J1041" s="22">
        <v>7.2999999999999995E-2</v>
      </c>
      <c r="K1041" s="22">
        <v>0</v>
      </c>
      <c r="L1041" s="22">
        <v>4.5599999999999995E-2</v>
      </c>
      <c r="M1041" s="22">
        <v>0</v>
      </c>
      <c r="N1041" s="22">
        <v>0</v>
      </c>
      <c r="O1041" s="22">
        <v>8.4900000000000003E-2</v>
      </c>
      <c r="P1041" s="22">
        <v>0.97752317880794704</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c r="AN1041" s="22">
        <v>0</v>
      </c>
      <c r="AO1041" s="22">
        <v>0</v>
      </c>
      <c r="AP1041" s="22">
        <v>0</v>
      </c>
    </row>
    <row r="1042" spans="1:42" x14ac:dyDescent="0.2">
      <c r="A1042" s="15"/>
      <c r="B1042" s="84"/>
      <c r="C1042" s="35">
        <v>0</v>
      </c>
      <c r="D1042" s="35">
        <v>0</v>
      </c>
      <c r="E1042" s="35">
        <v>0</v>
      </c>
      <c r="F1042" s="35">
        <v>0</v>
      </c>
      <c r="G1042" s="76">
        <v>20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v>0</v>
      </c>
      <c r="Z1042" s="22">
        <v>0</v>
      </c>
      <c r="AA1042" s="22">
        <v>0</v>
      </c>
      <c r="AB1042" s="22">
        <v>0</v>
      </c>
      <c r="AC1042" s="22">
        <v>0</v>
      </c>
      <c r="AD1042" s="22">
        <v>0</v>
      </c>
      <c r="AE1042" s="22">
        <v>0</v>
      </c>
      <c r="AF1042" s="22">
        <v>0</v>
      </c>
      <c r="AG1042" s="22">
        <v>0</v>
      </c>
      <c r="AH1042" s="22">
        <v>0</v>
      </c>
      <c r="AI1042" s="22">
        <v>0</v>
      </c>
      <c r="AJ1042" s="22">
        <v>0</v>
      </c>
      <c r="AK1042" s="22">
        <v>0</v>
      </c>
      <c r="AL1042" s="22">
        <v>0</v>
      </c>
      <c r="AM1042" s="22">
        <v>0</v>
      </c>
      <c r="AN1042" s="22">
        <v>0</v>
      </c>
      <c r="AO1042" s="22">
        <v>0</v>
      </c>
      <c r="AP1042" s="22">
        <v>0</v>
      </c>
    </row>
    <row r="1043" spans="1:42" x14ac:dyDescent="0.2">
      <c r="A1043" s="15"/>
      <c r="B1043" s="84"/>
      <c r="C1043" s="35" t="s">
        <v>810</v>
      </c>
      <c r="D1043" s="35" t="s">
        <v>811</v>
      </c>
      <c r="E1043" s="35">
        <v>0</v>
      </c>
      <c r="F1043" s="35">
        <v>0</v>
      </c>
      <c r="G1043" s="77">
        <v>21</v>
      </c>
      <c r="H1043" s="22">
        <v>0</v>
      </c>
      <c r="I1043" s="22">
        <v>2.725E-2</v>
      </c>
      <c r="J1043" s="22">
        <v>0</v>
      </c>
      <c r="K1043" s="22">
        <v>0</v>
      </c>
      <c r="L1043" s="22">
        <v>0</v>
      </c>
      <c r="M1043" s="22">
        <v>0</v>
      </c>
      <c r="N1043" s="22">
        <v>0.2011</v>
      </c>
      <c r="O1043" s="22">
        <v>6.5799999999999997E-2</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c r="AN1043" s="22">
        <v>0</v>
      </c>
      <c r="AO1043" s="22">
        <v>0</v>
      </c>
      <c r="AP1043" s="22">
        <v>0</v>
      </c>
    </row>
    <row r="1044" spans="1:42" x14ac:dyDescent="0.2">
      <c r="A1044" s="15"/>
      <c r="B1044" s="84"/>
      <c r="C1044" s="35" t="s">
        <v>812</v>
      </c>
      <c r="D1044" s="35" t="s">
        <v>813</v>
      </c>
      <c r="E1044" s="35">
        <v>0</v>
      </c>
      <c r="F1044" s="35">
        <v>0</v>
      </c>
      <c r="G1044" s="77">
        <v>22</v>
      </c>
      <c r="H1044" s="22">
        <v>0</v>
      </c>
      <c r="I1044" s="22">
        <v>2.725E-2</v>
      </c>
      <c r="J1044" s="22">
        <v>0</v>
      </c>
      <c r="K1044" s="22">
        <v>0</v>
      </c>
      <c r="L1044" s="22">
        <v>0</v>
      </c>
      <c r="M1044" s="22">
        <v>0</v>
      </c>
      <c r="N1044" s="22">
        <v>0.2011</v>
      </c>
      <c r="O1044" s="22">
        <v>6.5799999999999997E-2</v>
      </c>
      <c r="P1044" s="22">
        <v>0</v>
      </c>
      <c r="Q1044" s="22">
        <v>0</v>
      </c>
      <c r="R1044" s="22">
        <v>0</v>
      </c>
      <c r="S1044" s="22">
        <v>0</v>
      </c>
      <c r="T1044" s="22">
        <v>0</v>
      </c>
      <c r="U1044" s="22">
        <v>0</v>
      </c>
      <c r="V1044" s="22">
        <v>3.2899999999999999E-2</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c r="AN1044" s="22">
        <v>0</v>
      </c>
      <c r="AO1044" s="22">
        <v>0</v>
      </c>
      <c r="AP1044" s="22">
        <v>0</v>
      </c>
    </row>
    <row r="1045" spans="1:42" x14ac:dyDescent="0.2">
      <c r="A1045" s="15"/>
      <c r="B1045" s="84"/>
      <c r="C1045" s="35" t="s">
        <v>814</v>
      </c>
      <c r="D1045" s="35" t="s">
        <v>815</v>
      </c>
      <c r="E1045" s="35">
        <v>0</v>
      </c>
      <c r="F1045" s="35">
        <v>0</v>
      </c>
      <c r="G1045" s="77">
        <v>23</v>
      </c>
      <c r="H1045" s="22">
        <v>0</v>
      </c>
      <c r="I1045" s="22">
        <v>2.495E-2</v>
      </c>
      <c r="J1045" s="22">
        <v>0</v>
      </c>
      <c r="K1045" s="22">
        <v>0</v>
      </c>
      <c r="L1045" s="22">
        <v>0</v>
      </c>
      <c r="M1045" s="22">
        <v>0</v>
      </c>
      <c r="N1045" s="22">
        <v>0.17369999999999999</v>
      </c>
      <c r="O1045" s="22">
        <v>2.7400000000000001E-2</v>
      </c>
      <c r="P1045" s="22">
        <v>0</v>
      </c>
      <c r="Q1045" s="22">
        <v>0</v>
      </c>
      <c r="R1045" s="22">
        <v>0</v>
      </c>
      <c r="S1045" s="22">
        <v>0</v>
      </c>
      <c r="T1045" s="22">
        <v>0</v>
      </c>
      <c r="U1045" s="22">
        <v>0</v>
      </c>
      <c r="V1045" s="22">
        <v>0</v>
      </c>
      <c r="W1045" s="22">
        <v>0</v>
      </c>
      <c r="X1045" s="22">
        <v>0</v>
      </c>
      <c r="Y1045" s="22">
        <v>0</v>
      </c>
      <c r="Z1045" s="22">
        <v>0</v>
      </c>
      <c r="AA1045" s="22">
        <v>0</v>
      </c>
      <c r="AB1045" s="22" t="s">
        <v>36</v>
      </c>
      <c r="AC1045" s="22" t="s">
        <v>36</v>
      </c>
      <c r="AD1045" s="22" t="s">
        <v>36</v>
      </c>
      <c r="AE1045" s="22" t="s">
        <v>36</v>
      </c>
      <c r="AF1045" s="22" t="s">
        <v>36</v>
      </c>
      <c r="AG1045" s="22" t="s">
        <v>36</v>
      </c>
      <c r="AH1045" s="22" t="s">
        <v>36</v>
      </c>
      <c r="AI1045" s="22" t="s">
        <v>36</v>
      </c>
      <c r="AJ1045" s="22" t="s">
        <v>36</v>
      </c>
      <c r="AK1045" s="22" t="s">
        <v>36</v>
      </c>
      <c r="AL1045" s="22" t="s">
        <v>36</v>
      </c>
      <c r="AM1045" s="22" t="s">
        <v>36</v>
      </c>
      <c r="AN1045" s="22" t="s">
        <v>36</v>
      </c>
      <c r="AO1045" s="22" t="s">
        <v>36</v>
      </c>
      <c r="AP1045" s="22" t="s">
        <v>36</v>
      </c>
    </row>
    <row r="1046" spans="1:42" x14ac:dyDescent="0.2">
      <c r="A1046" s="15"/>
      <c r="B1046" s="84"/>
      <c r="C1046" s="35" t="s">
        <v>816</v>
      </c>
      <c r="D1046" s="35" t="s">
        <v>817</v>
      </c>
      <c r="E1046" s="35">
        <v>0</v>
      </c>
      <c r="F1046" s="35">
        <v>0</v>
      </c>
      <c r="G1046" s="76">
        <v>24</v>
      </c>
      <c r="H1046" s="22">
        <v>0</v>
      </c>
      <c r="I1046" s="22">
        <v>2.495E-2</v>
      </c>
      <c r="J1046" s="22">
        <v>0</v>
      </c>
      <c r="K1046" s="22">
        <v>0</v>
      </c>
      <c r="L1046" s="22">
        <v>0</v>
      </c>
      <c r="M1046" s="22">
        <v>0</v>
      </c>
      <c r="N1046" s="22">
        <v>0.17369999999999999</v>
      </c>
      <c r="O1046" s="22">
        <v>2.7400000000000001E-2</v>
      </c>
      <c r="P1046" s="22">
        <v>0</v>
      </c>
      <c r="Q1046" s="22">
        <v>0</v>
      </c>
      <c r="R1046" s="22">
        <v>0</v>
      </c>
      <c r="S1046" s="22">
        <v>0</v>
      </c>
      <c r="T1046" s="22">
        <v>0</v>
      </c>
      <c r="U1046" s="22">
        <v>0</v>
      </c>
      <c r="V1046" s="22">
        <v>1.37E-2</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c r="AN1046" s="22">
        <v>0</v>
      </c>
      <c r="AO1046" s="22">
        <v>0</v>
      </c>
      <c r="AP1046" s="22">
        <v>0</v>
      </c>
    </row>
    <row r="1047" spans="1:42" x14ac:dyDescent="0.2">
      <c r="A1047" s="15"/>
      <c r="B1047" s="84"/>
      <c r="C1047" s="35">
        <v>0</v>
      </c>
      <c r="D1047" s="35">
        <v>0</v>
      </c>
      <c r="E1047" s="35">
        <v>0</v>
      </c>
      <c r="F1047" s="35">
        <v>0</v>
      </c>
      <c r="G1047" s="77">
        <v>25</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0</v>
      </c>
      <c r="Z1047" s="22">
        <v>0</v>
      </c>
      <c r="AA1047" s="22">
        <v>0</v>
      </c>
      <c r="AB1047" s="22">
        <v>0</v>
      </c>
      <c r="AC1047" s="22">
        <v>0</v>
      </c>
      <c r="AD1047" s="22">
        <v>0</v>
      </c>
      <c r="AE1047" s="22">
        <v>0</v>
      </c>
      <c r="AF1047" s="22">
        <v>0</v>
      </c>
      <c r="AG1047" s="22">
        <v>0</v>
      </c>
      <c r="AH1047" s="22">
        <v>0</v>
      </c>
      <c r="AI1047" s="22">
        <v>0</v>
      </c>
      <c r="AJ1047" s="22">
        <v>0</v>
      </c>
      <c r="AK1047" s="22">
        <v>0</v>
      </c>
      <c r="AL1047" s="22">
        <v>0</v>
      </c>
      <c r="AM1047" s="22">
        <v>0</v>
      </c>
      <c r="AN1047" s="22">
        <v>0</v>
      </c>
      <c r="AO1047" s="22">
        <v>0</v>
      </c>
      <c r="AP1047" s="22">
        <v>0</v>
      </c>
    </row>
    <row r="1048" spans="1:42" x14ac:dyDescent="0.2">
      <c r="A1048" s="15"/>
      <c r="B1048" s="84"/>
      <c r="C1048" s="35" t="s">
        <v>818</v>
      </c>
      <c r="D1048" s="35" t="s">
        <v>819</v>
      </c>
      <c r="E1048" s="35" t="s">
        <v>820</v>
      </c>
      <c r="F1048" s="35">
        <v>0</v>
      </c>
      <c r="G1048" s="77">
        <v>26</v>
      </c>
      <c r="H1048" s="22">
        <v>8.6001999999999992</v>
      </c>
      <c r="I1048" s="22">
        <v>0</v>
      </c>
      <c r="J1048" s="22">
        <v>0</v>
      </c>
      <c r="K1048" s="22">
        <v>0</v>
      </c>
      <c r="L1048" s="22">
        <v>0</v>
      </c>
      <c r="M1048" s="22">
        <v>0</v>
      </c>
      <c r="N1048" s="22">
        <v>0.34079999999999999</v>
      </c>
      <c r="O1048" s="22">
        <v>6.3E-2</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c r="AN1048" s="22">
        <v>0</v>
      </c>
      <c r="AO1048" s="22">
        <v>0</v>
      </c>
      <c r="AP1048" s="22">
        <v>0</v>
      </c>
    </row>
    <row r="1049" spans="1:42" x14ac:dyDescent="0.2">
      <c r="A1049" s="15"/>
      <c r="B1049" s="84"/>
      <c r="C1049" s="35" t="s">
        <v>821</v>
      </c>
      <c r="D1049" s="35" t="s">
        <v>822</v>
      </c>
      <c r="E1049" s="35" t="s">
        <v>823</v>
      </c>
      <c r="F1049" s="35">
        <v>0</v>
      </c>
      <c r="G1049" s="77">
        <v>27</v>
      </c>
      <c r="H1049" s="22">
        <v>8.6001999999999992</v>
      </c>
      <c r="I1049" s="22">
        <v>0</v>
      </c>
      <c r="J1049" s="22">
        <v>0</v>
      </c>
      <c r="K1049" s="22">
        <v>0</v>
      </c>
      <c r="L1049" s="22">
        <v>0</v>
      </c>
      <c r="M1049" s="22">
        <v>0</v>
      </c>
      <c r="N1049" s="22">
        <v>0.34079999999999999</v>
      </c>
      <c r="O1049" s="22">
        <v>6.3E-2</v>
      </c>
      <c r="P1049" s="22">
        <v>0</v>
      </c>
      <c r="Q1049" s="22">
        <v>0</v>
      </c>
      <c r="R1049" s="22">
        <v>0</v>
      </c>
      <c r="S1049" s="22">
        <v>0</v>
      </c>
      <c r="T1049" s="22">
        <v>0</v>
      </c>
      <c r="U1049" s="22">
        <v>0</v>
      </c>
      <c r="V1049" s="22">
        <v>3.15E-2</v>
      </c>
      <c r="W1049" s="22">
        <v>0</v>
      </c>
      <c r="X1049" s="22">
        <v>0</v>
      </c>
      <c r="Y1049" s="22">
        <v>0</v>
      </c>
      <c r="Z1049" s="22">
        <v>0</v>
      </c>
      <c r="AA1049" s="22">
        <v>0</v>
      </c>
      <c r="AB1049" s="22" t="s">
        <v>36</v>
      </c>
      <c r="AC1049" s="22" t="s">
        <v>36</v>
      </c>
      <c r="AD1049" s="22" t="s">
        <v>36</v>
      </c>
      <c r="AE1049" s="22" t="s">
        <v>36</v>
      </c>
      <c r="AF1049" s="22" t="s">
        <v>36</v>
      </c>
      <c r="AG1049" s="22" t="s">
        <v>36</v>
      </c>
      <c r="AH1049" s="22" t="s">
        <v>36</v>
      </c>
      <c r="AI1049" s="22" t="s">
        <v>36</v>
      </c>
      <c r="AJ1049" s="22" t="s">
        <v>36</v>
      </c>
      <c r="AK1049" s="22" t="s">
        <v>36</v>
      </c>
      <c r="AL1049" s="22" t="s">
        <v>36</v>
      </c>
      <c r="AM1049" s="22" t="s">
        <v>36</v>
      </c>
      <c r="AN1049" s="22" t="s">
        <v>36</v>
      </c>
      <c r="AO1049" s="22" t="s">
        <v>36</v>
      </c>
      <c r="AP1049" s="22" t="s">
        <v>36</v>
      </c>
    </row>
    <row r="1050" spans="1:42" x14ac:dyDescent="0.2">
      <c r="A1050" s="15"/>
      <c r="B1050" s="84"/>
      <c r="C1050" s="35" t="s">
        <v>824</v>
      </c>
      <c r="D1050" s="35" t="s">
        <v>825</v>
      </c>
      <c r="E1050" s="35" t="s">
        <v>826</v>
      </c>
      <c r="F1050" s="35">
        <v>0</v>
      </c>
      <c r="G1050" s="76">
        <v>28</v>
      </c>
      <c r="H1050" s="22">
        <v>0</v>
      </c>
      <c r="I1050" s="22">
        <v>0</v>
      </c>
      <c r="J1050" s="22">
        <v>0</v>
      </c>
      <c r="K1050" s="22">
        <v>0</v>
      </c>
      <c r="L1050" s="22">
        <v>0</v>
      </c>
      <c r="M1050" s="22">
        <v>0</v>
      </c>
      <c r="N1050" s="22">
        <v>0.26960000000000001</v>
      </c>
      <c r="O1050" s="22">
        <v>8.4900000000000003E-2</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c r="AN1050" s="22">
        <v>0</v>
      </c>
      <c r="AO1050" s="22">
        <v>0</v>
      </c>
      <c r="AP1050" s="22">
        <v>0</v>
      </c>
    </row>
    <row r="1051" spans="1:42" x14ac:dyDescent="0.2">
      <c r="A1051" s="15"/>
      <c r="B1051" s="84"/>
      <c r="C1051" s="35" t="s">
        <v>827</v>
      </c>
      <c r="D1051" s="35" t="s">
        <v>828</v>
      </c>
      <c r="E1051" s="35" t="s">
        <v>829</v>
      </c>
      <c r="F1051" s="35">
        <v>0</v>
      </c>
      <c r="G1051" s="77">
        <v>29</v>
      </c>
      <c r="H1051" s="22">
        <v>0</v>
      </c>
      <c r="I1051" s="22">
        <v>0</v>
      </c>
      <c r="J1051" s="22">
        <v>0</v>
      </c>
      <c r="K1051" s="22">
        <v>0</v>
      </c>
      <c r="L1051" s="22">
        <v>0</v>
      </c>
      <c r="M1051" s="22">
        <v>0</v>
      </c>
      <c r="N1051" s="22">
        <v>0.26960000000000001</v>
      </c>
      <c r="O1051" s="22">
        <v>8.4900000000000003E-2</v>
      </c>
      <c r="P1051" s="22">
        <v>0</v>
      </c>
      <c r="Q1051" s="22">
        <v>0</v>
      </c>
      <c r="R1051" s="22">
        <v>0</v>
      </c>
      <c r="S1051" s="22">
        <v>0</v>
      </c>
      <c r="T1051" s="22">
        <v>0</v>
      </c>
      <c r="U1051" s="22">
        <v>0</v>
      </c>
      <c r="V1051" s="22">
        <v>4.2500000000000003E-2</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c r="AN1051" s="22">
        <v>0</v>
      </c>
      <c r="AO1051" s="22">
        <v>0</v>
      </c>
      <c r="AP1051" s="22">
        <v>0</v>
      </c>
    </row>
    <row r="1052" spans="1:42" x14ac:dyDescent="0.2">
      <c r="A1052" s="15"/>
      <c r="B1052" s="84"/>
      <c r="C1052" s="35" t="s">
        <v>830</v>
      </c>
      <c r="D1052" s="35" t="s">
        <v>831</v>
      </c>
      <c r="E1052" s="35">
        <v>0</v>
      </c>
      <c r="F1052" s="35">
        <v>0</v>
      </c>
      <c r="G1052" s="77">
        <v>30</v>
      </c>
      <c r="H1052" s="22">
        <v>0</v>
      </c>
      <c r="I1052" s="22">
        <v>0</v>
      </c>
      <c r="J1052" s="22">
        <v>0</v>
      </c>
      <c r="K1052" s="22">
        <v>0</v>
      </c>
      <c r="L1052" s="22">
        <v>0</v>
      </c>
      <c r="M1052" s="22">
        <v>0</v>
      </c>
      <c r="N1052" s="22">
        <v>0.2011</v>
      </c>
      <c r="O1052" s="22">
        <v>6.5799999999999997E-2</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c r="AN1052" s="22">
        <v>0</v>
      </c>
      <c r="AO1052" s="22">
        <v>0</v>
      </c>
      <c r="AP1052" s="22">
        <v>0</v>
      </c>
    </row>
    <row r="1053" spans="1:42" x14ac:dyDescent="0.2">
      <c r="A1053" s="15"/>
      <c r="B1053" s="84"/>
      <c r="C1053" s="35" t="s">
        <v>832</v>
      </c>
      <c r="D1053" s="35" t="s">
        <v>833</v>
      </c>
      <c r="E1053" s="35">
        <v>0</v>
      </c>
      <c r="F1053" s="35">
        <v>0</v>
      </c>
      <c r="G1053" s="77">
        <v>31</v>
      </c>
      <c r="H1053" s="22">
        <v>0</v>
      </c>
      <c r="I1053" s="22">
        <v>0</v>
      </c>
      <c r="J1053" s="22">
        <v>0</v>
      </c>
      <c r="K1053" s="22">
        <v>0</v>
      </c>
      <c r="L1053" s="22">
        <v>0</v>
      </c>
      <c r="M1053" s="22">
        <v>0</v>
      </c>
      <c r="N1053" s="22">
        <v>0.2011</v>
      </c>
      <c r="O1053" s="22">
        <v>6.5799999999999997E-2</v>
      </c>
      <c r="P1053" s="22">
        <v>0</v>
      </c>
      <c r="Q1053" s="22">
        <v>0</v>
      </c>
      <c r="R1053" s="22">
        <v>0</v>
      </c>
      <c r="S1053" s="22">
        <v>0</v>
      </c>
      <c r="T1053" s="22">
        <v>0</v>
      </c>
      <c r="U1053" s="22">
        <v>0</v>
      </c>
      <c r="V1053" s="22">
        <v>3.2899999999999999E-2</v>
      </c>
      <c r="W1053" s="22">
        <v>0</v>
      </c>
      <c r="X1053" s="22">
        <v>0</v>
      </c>
      <c r="Y1053" s="22">
        <v>0</v>
      </c>
      <c r="Z1053" s="22">
        <v>0</v>
      </c>
      <c r="AA1053" s="22">
        <v>0</v>
      </c>
      <c r="AB1053" s="22" t="s">
        <v>36</v>
      </c>
      <c r="AC1053" s="22" t="s">
        <v>36</v>
      </c>
      <c r="AD1053" s="22" t="s">
        <v>36</v>
      </c>
      <c r="AE1053" s="22" t="s">
        <v>36</v>
      </c>
      <c r="AF1053" s="22" t="s">
        <v>36</v>
      </c>
      <c r="AG1053" s="22" t="s">
        <v>36</v>
      </c>
      <c r="AH1053" s="22" t="s">
        <v>36</v>
      </c>
      <c r="AI1053" s="22" t="s">
        <v>36</v>
      </c>
      <c r="AJ1053" s="22" t="s">
        <v>36</v>
      </c>
      <c r="AK1053" s="22" t="s">
        <v>36</v>
      </c>
      <c r="AL1053" s="22" t="s">
        <v>36</v>
      </c>
      <c r="AM1053" s="22" t="s">
        <v>36</v>
      </c>
      <c r="AN1053" s="22" t="s">
        <v>36</v>
      </c>
      <c r="AO1053" s="22" t="s">
        <v>36</v>
      </c>
      <c r="AP1053" s="22" t="s">
        <v>36</v>
      </c>
    </row>
    <row r="1054" spans="1:42" x14ac:dyDescent="0.2">
      <c r="A1054" s="15"/>
      <c r="B1054" s="84"/>
      <c r="C1054" s="35" t="s">
        <v>834</v>
      </c>
      <c r="D1054" s="35" t="s">
        <v>835</v>
      </c>
      <c r="E1054" s="35">
        <v>0</v>
      </c>
      <c r="F1054" s="35">
        <v>0</v>
      </c>
      <c r="G1054" s="76">
        <v>32</v>
      </c>
      <c r="H1054" s="22">
        <v>0</v>
      </c>
      <c r="I1054" s="22">
        <v>0</v>
      </c>
      <c r="J1054" s="22">
        <v>0</v>
      </c>
      <c r="K1054" s="22">
        <v>0</v>
      </c>
      <c r="L1054" s="22">
        <v>0</v>
      </c>
      <c r="M1054" s="22">
        <v>0</v>
      </c>
      <c r="N1054" s="22">
        <v>0.17369999999999999</v>
      </c>
      <c r="O1054" s="22">
        <v>2.7400000000000001E-2</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c r="AN1054" s="22">
        <v>0</v>
      </c>
      <c r="AO1054" s="22">
        <v>0</v>
      </c>
      <c r="AP1054" s="22">
        <v>0</v>
      </c>
    </row>
    <row r="1055" spans="1:42" x14ac:dyDescent="0.2">
      <c r="A1055" s="15"/>
      <c r="B1055" s="84"/>
      <c r="C1055" s="35" t="s">
        <v>836</v>
      </c>
      <c r="D1055" s="35" t="s">
        <v>837</v>
      </c>
      <c r="E1055" s="35">
        <v>0</v>
      </c>
      <c r="F1055" s="35">
        <v>0</v>
      </c>
      <c r="G1055" s="77">
        <v>33</v>
      </c>
      <c r="H1055" s="22">
        <v>0</v>
      </c>
      <c r="I1055" s="22">
        <v>0</v>
      </c>
      <c r="J1055" s="22">
        <v>0</v>
      </c>
      <c r="K1055" s="22">
        <v>0</v>
      </c>
      <c r="L1055" s="22">
        <v>0</v>
      </c>
      <c r="M1055" s="22">
        <v>0</v>
      </c>
      <c r="N1055" s="22">
        <v>0.17369999999999999</v>
      </c>
      <c r="O1055" s="22">
        <v>2.7400000000000001E-2</v>
      </c>
      <c r="P1055" s="22">
        <v>0</v>
      </c>
      <c r="Q1055" s="22">
        <v>0</v>
      </c>
      <c r="R1055" s="22">
        <v>0</v>
      </c>
      <c r="S1055" s="22">
        <v>0</v>
      </c>
      <c r="T1055" s="22">
        <v>0</v>
      </c>
      <c r="U1055" s="22">
        <v>0</v>
      </c>
      <c r="V1055" s="22">
        <v>1.37E-2</v>
      </c>
      <c r="W1055" s="22">
        <v>0</v>
      </c>
      <c r="X1055" s="22">
        <v>0</v>
      </c>
      <c r="Y1055" s="22">
        <v>0</v>
      </c>
      <c r="Z1055" s="22">
        <v>0</v>
      </c>
      <c r="AA1055" s="22">
        <v>0</v>
      </c>
      <c r="AB1055" s="22" t="s">
        <v>36</v>
      </c>
      <c r="AC1055" s="22" t="s">
        <v>36</v>
      </c>
      <c r="AD1055" s="22" t="s">
        <v>36</v>
      </c>
      <c r="AE1055" s="22" t="s">
        <v>36</v>
      </c>
      <c r="AF1055" s="22" t="s">
        <v>36</v>
      </c>
      <c r="AG1055" s="22" t="s">
        <v>36</v>
      </c>
      <c r="AH1055" s="22" t="s">
        <v>36</v>
      </c>
      <c r="AI1055" s="22" t="s">
        <v>36</v>
      </c>
      <c r="AJ1055" s="22" t="s">
        <v>36</v>
      </c>
      <c r="AK1055" s="22" t="s">
        <v>36</v>
      </c>
      <c r="AL1055" s="22" t="s">
        <v>36</v>
      </c>
      <c r="AM1055" s="22" t="s">
        <v>36</v>
      </c>
      <c r="AN1055" s="22" t="s">
        <v>36</v>
      </c>
      <c r="AO1055" s="22" t="s">
        <v>36</v>
      </c>
      <c r="AP1055" s="22" t="s">
        <v>36</v>
      </c>
    </row>
    <row r="1056" spans="1:42" x14ac:dyDescent="0.2">
      <c r="A1056" s="15"/>
      <c r="B1056" s="84"/>
      <c r="C1056" s="35">
        <v>0</v>
      </c>
      <c r="D1056" s="35">
        <v>0</v>
      </c>
      <c r="E1056" s="35">
        <v>0</v>
      </c>
      <c r="F1056" s="35">
        <v>0</v>
      </c>
      <c r="G1056" s="77">
        <v>34</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0</v>
      </c>
      <c r="Y1056" s="22">
        <v>0</v>
      </c>
      <c r="Z1056" s="22">
        <v>0</v>
      </c>
      <c r="AA1056" s="22">
        <v>0</v>
      </c>
      <c r="AB1056" s="22">
        <v>0</v>
      </c>
      <c r="AC1056" s="22">
        <v>0</v>
      </c>
      <c r="AD1056" s="22">
        <v>0</v>
      </c>
      <c r="AE1056" s="22">
        <v>0</v>
      </c>
      <c r="AF1056" s="22">
        <v>0</v>
      </c>
      <c r="AG1056" s="22">
        <v>0</v>
      </c>
      <c r="AH1056" s="22">
        <v>0</v>
      </c>
      <c r="AI1056" s="22">
        <v>0</v>
      </c>
      <c r="AJ1056" s="22">
        <v>0</v>
      </c>
      <c r="AK1056" s="22">
        <v>0</v>
      </c>
      <c r="AL1056" s="22">
        <v>0</v>
      </c>
      <c r="AM1056" s="22">
        <v>0</v>
      </c>
      <c r="AN1056" s="22">
        <v>0</v>
      </c>
      <c r="AO1056" s="22">
        <v>0</v>
      </c>
      <c r="AP1056" s="22">
        <v>0</v>
      </c>
    </row>
    <row r="1057" spans="1:42" hidden="1" outlineLevel="1" x14ac:dyDescent="0.2">
      <c r="A1057" s="15"/>
      <c r="B1057" s="84"/>
      <c r="C1057" s="35">
        <v>0</v>
      </c>
      <c r="D1057" s="35">
        <v>0</v>
      </c>
      <c r="E1057" s="35">
        <v>0</v>
      </c>
      <c r="F1057" s="35">
        <v>0</v>
      </c>
      <c r="G1057" s="77">
        <v>35</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0</v>
      </c>
      <c r="Y1057" s="22">
        <v>0</v>
      </c>
      <c r="Z1057" s="22">
        <v>0</v>
      </c>
      <c r="AA1057" s="22">
        <v>0</v>
      </c>
      <c r="AB1057" s="22">
        <v>0</v>
      </c>
      <c r="AC1057" s="22">
        <v>0</v>
      </c>
      <c r="AD1057" s="22">
        <v>0</v>
      </c>
      <c r="AE1057" s="22">
        <v>0</v>
      </c>
      <c r="AF1057" s="22">
        <v>0</v>
      </c>
      <c r="AG1057" s="22">
        <v>0</v>
      </c>
      <c r="AH1057" s="22">
        <v>0</v>
      </c>
      <c r="AI1057" s="22">
        <v>0</v>
      </c>
      <c r="AJ1057" s="22">
        <v>0</v>
      </c>
      <c r="AK1057" s="22">
        <v>0</v>
      </c>
      <c r="AL1057" s="22">
        <v>0</v>
      </c>
      <c r="AM1057" s="22">
        <v>0</v>
      </c>
      <c r="AN1057" s="22">
        <v>0</v>
      </c>
      <c r="AO1057" s="22">
        <v>0</v>
      </c>
      <c r="AP1057" s="22">
        <v>0</v>
      </c>
    </row>
    <row r="1058" spans="1:42" hidden="1" outlineLevel="1" x14ac:dyDescent="0.2">
      <c r="A1058" s="15"/>
      <c r="B1058" s="84"/>
      <c r="C1058" s="35">
        <v>0</v>
      </c>
      <c r="D1058" s="35">
        <v>0</v>
      </c>
      <c r="E1058" s="35">
        <v>0</v>
      </c>
      <c r="F1058" s="35">
        <v>0</v>
      </c>
      <c r="G1058" s="76">
        <v>36</v>
      </c>
      <c r="H1058" s="22">
        <v>0</v>
      </c>
      <c r="I1058" s="22">
        <v>0</v>
      </c>
      <c r="J1058" s="22">
        <v>0</v>
      </c>
      <c r="K1058" s="22">
        <v>0</v>
      </c>
      <c r="L1058" s="22">
        <v>0</v>
      </c>
      <c r="M1058" s="22">
        <v>0</v>
      </c>
      <c r="N1058" s="22">
        <v>0</v>
      </c>
      <c r="O1058" s="22">
        <v>0</v>
      </c>
      <c r="P1058" s="22">
        <v>0</v>
      </c>
      <c r="Q1058" s="22">
        <v>0</v>
      </c>
      <c r="R1058" s="22">
        <v>0</v>
      </c>
      <c r="S1058" s="22">
        <v>0</v>
      </c>
      <c r="T1058" s="22">
        <v>0</v>
      </c>
      <c r="U1058" s="22">
        <v>0</v>
      </c>
      <c r="V1058" s="22">
        <v>0</v>
      </c>
      <c r="W1058" s="22">
        <v>0</v>
      </c>
      <c r="X1058" s="22">
        <v>0</v>
      </c>
      <c r="Y1058" s="22">
        <v>0</v>
      </c>
      <c r="Z1058" s="22">
        <v>0</v>
      </c>
      <c r="AA1058" s="22">
        <v>0</v>
      </c>
      <c r="AB1058" s="22">
        <v>0</v>
      </c>
      <c r="AC1058" s="22">
        <v>0</v>
      </c>
      <c r="AD1058" s="22">
        <v>0</v>
      </c>
      <c r="AE1058" s="22">
        <v>0</v>
      </c>
      <c r="AF1058" s="22">
        <v>0</v>
      </c>
      <c r="AG1058" s="22">
        <v>0</v>
      </c>
      <c r="AH1058" s="22">
        <v>0</v>
      </c>
      <c r="AI1058" s="22">
        <v>0</v>
      </c>
      <c r="AJ1058" s="22">
        <v>0</v>
      </c>
      <c r="AK1058" s="22">
        <v>0</v>
      </c>
      <c r="AL1058" s="22">
        <v>0</v>
      </c>
      <c r="AM1058" s="22">
        <v>0</v>
      </c>
      <c r="AN1058" s="22">
        <v>0</v>
      </c>
      <c r="AO1058" s="22">
        <v>0</v>
      </c>
      <c r="AP1058" s="22">
        <v>0</v>
      </c>
    </row>
    <row r="1059" spans="1:42" hidden="1" outlineLevel="1" x14ac:dyDescent="0.2">
      <c r="A1059" s="15"/>
      <c r="B1059" s="84"/>
      <c r="C1059" s="35">
        <v>0</v>
      </c>
      <c r="D1059" s="35">
        <v>0</v>
      </c>
      <c r="E1059" s="35">
        <v>0</v>
      </c>
      <c r="F1059" s="35">
        <v>0</v>
      </c>
      <c r="G1059" s="77">
        <v>37</v>
      </c>
      <c r="H1059" s="22">
        <v>0</v>
      </c>
      <c r="I1059" s="22">
        <v>0</v>
      </c>
      <c r="J1059" s="22">
        <v>0</v>
      </c>
      <c r="K1059" s="22">
        <v>0</v>
      </c>
      <c r="L1059" s="22">
        <v>0</v>
      </c>
      <c r="M1059" s="22">
        <v>0</v>
      </c>
      <c r="N1059" s="22">
        <v>0</v>
      </c>
      <c r="O1059" s="22">
        <v>0</v>
      </c>
      <c r="P1059" s="22">
        <v>0</v>
      </c>
      <c r="Q1059" s="22">
        <v>0</v>
      </c>
      <c r="R1059" s="22">
        <v>0</v>
      </c>
      <c r="S1059" s="22">
        <v>0</v>
      </c>
      <c r="T1059" s="22">
        <v>0</v>
      </c>
      <c r="U1059" s="22">
        <v>0</v>
      </c>
      <c r="V1059" s="22">
        <v>0</v>
      </c>
      <c r="W1059" s="22">
        <v>0</v>
      </c>
      <c r="X1059" s="22">
        <v>0</v>
      </c>
      <c r="Y1059" s="22">
        <v>0</v>
      </c>
      <c r="Z1059" s="22">
        <v>0</v>
      </c>
      <c r="AA1059" s="22">
        <v>0</v>
      </c>
      <c r="AB1059" s="22">
        <v>0</v>
      </c>
      <c r="AC1059" s="22">
        <v>0</v>
      </c>
      <c r="AD1059" s="22">
        <v>0</v>
      </c>
      <c r="AE1059" s="22">
        <v>0</v>
      </c>
      <c r="AF1059" s="22">
        <v>0</v>
      </c>
      <c r="AG1059" s="22">
        <v>0</v>
      </c>
      <c r="AH1059" s="22">
        <v>0</v>
      </c>
      <c r="AI1059" s="22">
        <v>0</v>
      </c>
      <c r="AJ1059" s="22">
        <v>0</v>
      </c>
      <c r="AK1059" s="22">
        <v>0</v>
      </c>
      <c r="AL1059" s="22">
        <v>0</v>
      </c>
      <c r="AM1059" s="22">
        <v>0</v>
      </c>
      <c r="AN1059" s="22">
        <v>0</v>
      </c>
      <c r="AO1059" s="22">
        <v>0</v>
      </c>
      <c r="AP1059" s="22">
        <v>0</v>
      </c>
    </row>
    <row r="1060" spans="1:42" hidden="1" outlineLevel="1" x14ac:dyDescent="0.2">
      <c r="A1060" s="15"/>
      <c r="B1060" s="84"/>
      <c r="C1060" s="35">
        <v>0</v>
      </c>
      <c r="D1060" s="35">
        <v>0</v>
      </c>
      <c r="E1060" s="35">
        <v>0</v>
      </c>
      <c r="F1060" s="35">
        <v>0</v>
      </c>
      <c r="G1060" s="77">
        <v>38</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0</v>
      </c>
      <c r="Y1060" s="22">
        <v>0</v>
      </c>
      <c r="Z1060" s="22">
        <v>0</v>
      </c>
      <c r="AA1060" s="22">
        <v>0</v>
      </c>
      <c r="AB1060" s="22">
        <v>0</v>
      </c>
      <c r="AC1060" s="22">
        <v>0</v>
      </c>
      <c r="AD1060" s="22">
        <v>0</v>
      </c>
      <c r="AE1060" s="22">
        <v>0</v>
      </c>
      <c r="AF1060" s="22">
        <v>0</v>
      </c>
      <c r="AG1060" s="22">
        <v>0</v>
      </c>
      <c r="AH1060" s="22">
        <v>0</v>
      </c>
      <c r="AI1060" s="22">
        <v>0</v>
      </c>
      <c r="AJ1060" s="22">
        <v>0</v>
      </c>
      <c r="AK1060" s="22">
        <v>0</v>
      </c>
      <c r="AL1060" s="22">
        <v>0</v>
      </c>
      <c r="AM1060" s="22">
        <v>0</v>
      </c>
      <c r="AN1060" s="22">
        <v>0</v>
      </c>
      <c r="AO1060" s="22">
        <v>0</v>
      </c>
      <c r="AP1060" s="22">
        <v>0</v>
      </c>
    </row>
    <row r="1061" spans="1:42" hidden="1" outlineLevel="1" x14ac:dyDescent="0.2">
      <c r="A1061" s="15"/>
      <c r="B1061" s="84"/>
      <c r="C1061" s="35">
        <v>0</v>
      </c>
      <c r="D1061" s="35">
        <v>0</v>
      </c>
      <c r="E1061" s="35">
        <v>0</v>
      </c>
      <c r="F1061" s="35">
        <v>0</v>
      </c>
      <c r="G1061" s="77">
        <v>39</v>
      </c>
      <c r="H1061" s="22">
        <v>0</v>
      </c>
      <c r="I1061" s="22">
        <v>0</v>
      </c>
      <c r="J1061" s="22">
        <v>0</v>
      </c>
      <c r="K1061" s="22">
        <v>0</v>
      </c>
      <c r="L1061" s="22">
        <v>0</v>
      </c>
      <c r="M1061" s="22">
        <v>0</v>
      </c>
      <c r="N1061" s="22">
        <v>0</v>
      </c>
      <c r="O1061" s="22">
        <v>0</v>
      </c>
      <c r="P1061" s="22">
        <v>0</v>
      </c>
      <c r="Q1061" s="22">
        <v>0</v>
      </c>
      <c r="R1061" s="22">
        <v>0</v>
      </c>
      <c r="S1061" s="22">
        <v>0</v>
      </c>
      <c r="T1061" s="22">
        <v>0</v>
      </c>
      <c r="U1061" s="22">
        <v>0</v>
      </c>
      <c r="V1061" s="22">
        <v>0</v>
      </c>
      <c r="W1061" s="22">
        <v>0</v>
      </c>
      <c r="X1061" s="22">
        <v>0</v>
      </c>
      <c r="Y1061" s="22">
        <v>0</v>
      </c>
      <c r="Z1061" s="22">
        <v>0</v>
      </c>
      <c r="AA1061" s="22">
        <v>0</v>
      </c>
      <c r="AB1061" s="22">
        <v>0</v>
      </c>
      <c r="AC1061" s="22">
        <v>0</v>
      </c>
      <c r="AD1061" s="22">
        <v>0</v>
      </c>
      <c r="AE1061" s="22">
        <v>0</v>
      </c>
      <c r="AF1061" s="22">
        <v>0</v>
      </c>
      <c r="AG1061" s="22">
        <v>0</v>
      </c>
      <c r="AH1061" s="22">
        <v>0</v>
      </c>
      <c r="AI1061" s="22">
        <v>0</v>
      </c>
      <c r="AJ1061" s="22">
        <v>0</v>
      </c>
      <c r="AK1061" s="22">
        <v>0</v>
      </c>
      <c r="AL1061" s="22">
        <v>0</v>
      </c>
      <c r="AM1061" s="22">
        <v>0</v>
      </c>
      <c r="AN1061" s="22">
        <v>0</v>
      </c>
      <c r="AO1061" s="22">
        <v>0</v>
      </c>
      <c r="AP1061" s="22">
        <v>0</v>
      </c>
    </row>
    <row r="1062" spans="1:42" hidden="1" outlineLevel="1" x14ac:dyDescent="0.2">
      <c r="A1062" s="15"/>
      <c r="B1062" s="84"/>
      <c r="C1062" s="35">
        <v>0</v>
      </c>
      <c r="D1062" s="35">
        <v>0</v>
      </c>
      <c r="E1062" s="35">
        <v>0</v>
      </c>
      <c r="F1062" s="35">
        <v>0</v>
      </c>
      <c r="G1062" s="76">
        <v>40</v>
      </c>
      <c r="H1062" s="22">
        <v>0</v>
      </c>
      <c r="I1062" s="22">
        <v>0</v>
      </c>
      <c r="J1062" s="22">
        <v>0</v>
      </c>
      <c r="K1062" s="22">
        <v>0</v>
      </c>
      <c r="L1062" s="22">
        <v>0</v>
      </c>
      <c r="M1062" s="22">
        <v>0</v>
      </c>
      <c r="N1062" s="22">
        <v>0</v>
      </c>
      <c r="O1062" s="22">
        <v>0</v>
      </c>
      <c r="P1062" s="22">
        <v>0</v>
      </c>
      <c r="Q1062" s="22">
        <v>0</v>
      </c>
      <c r="R1062" s="22">
        <v>0</v>
      </c>
      <c r="S1062" s="22">
        <v>0</v>
      </c>
      <c r="T1062" s="22">
        <v>0</v>
      </c>
      <c r="U1062" s="22">
        <v>0</v>
      </c>
      <c r="V1062" s="22">
        <v>0</v>
      </c>
      <c r="W1062" s="22">
        <v>0</v>
      </c>
      <c r="X1062" s="22">
        <v>0</v>
      </c>
      <c r="Y1062" s="22">
        <v>0</v>
      </c>
      <c r="Z1062" s="22">
        <v>0</v>
      </c>
      <c r="AA1062" s="22">
        <v>0</v>
      </c>
      <c r="AB1062" s="22">
        <v>0</v>
      </c>
      <c r="AC1062" s="22">
        <v>0</v>
      </c>
      <c r="AD1062" s="22">
        <v>0</v>
      </c>
      <c r="AE1062" s="22">
        <v>0</v>
      </c>
      <c r="AF1062" s="22">
        <v>0</v>
      </c>
      <c r="AG1062" s="22">
        <v>0</v>
      </c>
      <c r="AH1062" s="22">
        <v>0</v>
      </c>
      <c r="AI1062" s="22">
        <v>0</v>
      </c>
      <c r="AJ1062" s="22">
        <v>0</v>
      </c>
      <c r="AK1062" s="22">
        <v>0</v>
      </c>
      <c r="AL1062" s="22">
        <v>0</v>
      </c>
      <c r="AM1062" s="22">
        <v>0</v>
      </c>
      <c r="AN1062" s="22">
        <v>0</v>
      </c>
      <c r="AO1062" s="22">
        <v>0</v>
      </c>
      <c r="AP1062" s="22">
        <v>0</v>
      </c>
    </row>
    <row r="1063" spans="1:42" hidden="1" outlineLevel="1" x14ac:dyDescent="0.2">
      <c r="A1063" s="15"/>
      <c r="B1063" s="84"/>
      <c r="C1063" s="35">
        <v>0</v>
      </c>
      <c r="D1063" s="35">
        <v>0</v>
      </c>
      <c r="E1063" s="35">
        <v>0</v>
      </c>
      <c r="F1063" s="35">
        <v>0</v>
      </c>
      <c r="G1063" s="77">
        <v>41</v>
      </c>
      <c r="H1063" s="22">
        <v>0</v>
      </c>
      <c r="I1063" s="22">
        <v>0</v>
      </c>
      <c r="J1063" s="22">
        <v>0</v>
      </c>
      <c r="K1063" s="22">
        <v>0</v>
      </c>
      <c r="L1063" s="22">
        <v>0</v>
      </c>
      <c r="M1063" s="22">
        <v>0</v>
      </c>
      <c r="N1063" s="22">
        <v>0</v>
      </c>
      <c r="O1063" s="22">
        <v>0</v>
      </c>
      <c r="P1063" s="22">
        <v>0</v>
      </c>
      <c r="Q1063" s="22">
        <v>0</v>
      </c>
      <c r="R1063" s="22">
        <v>0</v>
      </c>
      <c r="S1063" s="22">
        <v>0</v>
      </c>
      <c r="T1063" s="22">
        <v>0</v>
      </c>
      <c r="U1063" s="22">
        <v>0</v>
      </c>
      <c r="V1063" s="22">
        <v>0</v>
      </c>
      <c r="W1063" s="22">
        <v>0</v>
      </c>
      <c r="X1063" s="22">
        <v>0</v>
      </c>
      <c r="Y1063" s="22">
        <v>0</v>
      </c>
      <c r="Z1063" s="22">
        <v>0</v>
      </c>
      <c r="AA1063" s="22">
        <v>0</v>
      </c>
      <c r="AB1063" s="22" t="s">
        <v>36</v>
      </c>
      <c r="AC1063" s="22" t="s">
        <v>36</v>
      </c>
      <c r="AD1063" s="22" t="s">
        <v>36</v>
      </c>
      <c r="AE1063" s="22" t="s">
        <v>36</v>
      </c>
      <c r="AF1063" s="22" t="s">
        <v>36</v>
      </c>
      <c r="AG1063" s="22" t="s">
        <v>36</v>
      </c>
      <c r="AH1063" s="22" t="s">
        <v>36</v>
      </c>
      <c r="AI1063" s="22" t="s">
        <v>36</v>
      </c>
      <c r="AJ1063" s="22" t="s">
        <v>36</v>
      </c>
      <c r="AK1063" s="22" t="s">
        <v>36</v>
      </c>
      <c r="AL1063" s="22" t="s">
        <v>36</v>
      </c>
      <c r="AM1063" s="22" t="s">
        <v>36</v>
      </c>
      <c r="AN1063" s="22" t="s">
        <v>36</v>
      </c>
      <c r="AO1063" s="22" t="s">
        <v>36</v>
      </c>
      <c r="AP1063" s="22" t="s">
        <v>36</v>
      </c>
    </row>
    <row r="1064" spans="1:42" hidden="1" outlineLevel="1" x14ac:dyDescent="0.2">
      <c r="A1064" s="15"/>
      <c r="B1064" s="84"/>
      <c r="C1064" s="35">
        <v>0</v>
      </c>
      <c r="D1064" s="35">
        <v>0</v>
      </c>
      <c r="E1064" s="35">
        <v>0</v>
      </c>
      <c r="F1064" s="35">
        <v>0</v>
      </c>
      <c r="G1064" s="77">
        <v>42</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0</v>
      </c>
      <c r="W1064" s="22">
        <v>0</v>
      </c>
      <c r="X1064" s="22">
        <v>0</v>
      </c>
      <c r="Y1064" s="22">
        <v>0</v>
      </c>
      <c r="Z1064" s="22">
        <v>0</v>
      </c>
      <c r="AA1064" s="22">
        <v>0</v>
      </c>
      <c r="AB1064" s="22">
        <v>0</v>
      </c>
      <c r="AC1064" s="22">
        <v>0</v>
      </c>
      <c r="AD1064" s="22">
        <v>0</v>
      </c>
      <c r="AE1064" s="22">
        <v>0</v>
      </c>
      <c r="AF1064" s="22">
        <v>0</v>
      </c>
      <c r="AG1064" s="22">
        <v>0</v>
      </c>
      <c r="AH1064" s="22">
        <v>0</v>
      </c>
      <c r="AI1064" s="22">
        <v>0</v>
      </c>
      <c r="AJ1064" s="22">
        <v>0</v>
      </c>
      <c r="AK1064" s="22">
        <v>0</v>
      </c>
      <c r="AL1064" s="22">
        <v>0</v>
      </c>
      <c r="AM1064" s="22">
        <v>0</v>
      </c>
      <c r="AN1064" s="22">
        <v>0</v>
      </c>
      <c r="AO1064" s="22">
        <v>0</v>
      </c>
      <c r="AP1064" s="22">
        <v>0</v>
      </c>
    </row>
    <row r="1065" spans="1:42" hidden="1" outlineLevel="1" x14ac:dyDescent="0.2">
      <c r="A1065" s="15"/>
      <c r="B1065" s="84"/>
      <c r="C1065" s="35">
        <v>0</v>
      </c>
      <c r="D1065" s="35">
        <v>0</v>
      </c>
      <c r="E1065" s="35">
        <v>0</v>
      </c>
      <c r="F1065" s="35">
        <v>0</v>
      </c>
      <c r="G1065" s="77">
        <v>43</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0</v>
      </c>
      <c r="Z1065" s="22">
        <v>0</v>
      </c>
      <c r="AA1065" s="22">
        <v>0</v>
      </c>
      <c r="AB1065" s="22">
        <v>0</v>
      </c>
      <c r="AC1065" s="22">
        <v>0</v>
      </c>
      <c r="AD1065" s="22">
        <v>0</v>
      </c>
      <c r="AE1065" s="22">
        <v>0</v>
      </c>
      <c r="AF1065" s="22">
        <v>0</v>
      </c>
      <c r="AG1065" s="22">
        <v>0</v>
      </c>
      <c r="AH1065" s="22">
        <v>0</v>
      </c>
      <c r="AI1065" s="22">
        <v>0</v>
      </c>
      <c r="AJ1065" s="22">
        <v>0</v>
      </c>
      <c r="AK1065" s="22">
        <v>0</v>
      </c>
      <c r="AL1065" s="22">
        <v>0</v>
      </c>
      <c r="AM1065" s="22">
        <v>0</v>
      </c>
      <c r="AN1065" s="22">
        <v>0</v>
      </c>
      <c r="AO1065" s="22">
        <v>0</v>
      </c>
      <c r="AP1065" s="22">
        <v>0</v>
      </c>
    </row>
    <row r="1066" spans="1:42" hidden="1" outlineLevel="1" x14ac:dyDescent="0.2">
      <c r="A1066" s="15"/>
      <c r="B1066" s="84"/>
      <c r="C1066" s="35">
        <v>0</v>
      </c>
      <c r="D1066" s="35">
        <v>0</v>
      </c>
      <c r="E1066" s="35">
        <v>0</v>
      </c>
      <c r="F1066" s="35">
        <v>0</v>
      </c>
      <c r="G1066" s="76">
        <v>44</v>
      </c>
      <c r="H1066" s="22">
        <v>0</v>
      </c>
      <c r="I1066" s="22">
        <v>0</v>
      </c>
      <c r="J1066" s="22">
        <v>0</v>
      </c>
      <c r="K1066" s="22">
        <v>0</v>
      </c>
      <c r="L1066" s="22">
        <v>0</v>
      </c>
      <c r="M1066" s="22">
        <v>0</v>
      </c>
      <c r="N1066" s="22">
        <v>0</v>
      </c>
      <c r="O1066" s="22">
        <v>0</v>
      </c>
      <c r="P1066" s="22">
        <v>0</v>
      </c>
      <c r="Q1066" s="22">
        <v>0</v>
      </c>
      <c r="R1066" s="22">
        <v>0</v>
      </c>
      <c r="S1066" s="22">
        <v>0</v>
      </c>
      <c r="T1066" s="22">
        <v>0</v>
      </c>
      <c r="U1066" s="22">
        <v>0</v>
      </c>
      <c r="V1066" s="22">
        <v>0</v>
      </c>
      <c r="W1066" s="22">
        <v>0</v>
      </c>
      <c r="X1066" s="22">
        <v>0</v>
      </c>
      <c r="Y1066" s="22">
        <v>0</v>
      </c>
      <c r="Z1066" s="22">
        <v>0</v>
      </c>
      <c r="AA1066" s="22">
        <v>0</v>
      </c>
      <c r="AB1066" s="22" t="s">
        <v>36</v>
      </c>
      <c r="AC1066" s="22" t="s">
        <v>36</v>
      </c>
      <c r="AD1066" s="22" t="s">
        <v>36</v>
      </c>
      <c r="AE1066" s="22" t="s">
        <v>36</v>
      </c>
      <c r="AF1066" s="22" t="s">
        <v>36</v>
      </c>
      <c r="AG1066" s="22" t="s">
        <v>36</v>
      </c>
      <c r="AH1066" s="22" t="s">
        <v>36</v>
      </c>
      <c r="AI1066" s="22" t="s">
        <v>36</v>
      </c>
      <c r="AJ1066" s="22" t="s">
        <v>36</v>
      </c>
      <c r="AK1066" s="22" t="s">
        <v>36</v>
      </c>
      <c r="AL1066" s="22" t="s">
        <v>36</v>
      </c>
      <c r="AM1066" s="22" t="s">
        <v>36</v>
      </c>
      <c r="AN1066" s="22" t="s">
        <v>36</v>
      </c>
      <c r="AO1066" s="22" t="s">
        <v>36</v>
      </c>
      <c r="AP1066" s="22" t="s">
        <v>36</v>
      </c>
    </row>
    <row r="1067" spans="1:42" hidden="1" outlineLevel="1" x14ac:dyDescent="0.2">
      <c r="A1067" s="15"/>
      <c r="B1067" s="84"/>
      <c r="C1067" s="35">
        <v>0</v>
      </c>
      <c r="D1067" s="35">
        <v>0</v>
      </c>
      <c r="E1067" s="35">
        <v>0</v>
      </c>
      <c r="F1067" s="35">
        <v>0</v>
      </c>
      <c r="G1067" s="77">
        <v>45</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0</v>
      </c>
      <c r="Z1067" s="22">
        <v>0</v>
      </c>
      <c r="AA1067" s="22">
        <v>0</v>
      </c>
      <c r="AB1067" s="22">
        <v>0</v>
      </c>
      <c r="AC1067" s="22">
        <v>0</v>
      </c>
      <c r="AD1067" s="22">
        <v>0</v>
      </c>
      <c r="AE1067" s="22">
        <v>0</v>
      </c>
      <c r="AF1067" s="22">
        <v>0</v>
      </c>
      <c r="AG1067" s="22">
        <v>0</v>
      </c>
      <c r="AH1067" s="22">
        <v>0</v>
      </c>
      <c r="AI1067" s="22">
        <v>0</v>
      </c>
      <c r="AJ1067" s="22">
        <v>0</v>
      </c>
      <c r="AK1067" s="22">
        <v>0</v>
      </c>
      <c r="AL1067" s="22">
        <v>0</v>
      </c>
      <c r="AM1067" s="22">
        <v>0</v>
      </c>
      <c r="AN1067" s="22">
        <v>0</v>
      </c>
      <c r="AO1067" s="22">
        <v>0</v>
      </c>
      <c r="AP1067" s="22">
        <v>0</v>
      </c>
    </row>
    <row r="1068" spans="1:42" hidden="1" outlineLevel="1" x14ac:dyDescent="0.2">
      <c r="A1068" s="15"/>
      <c r="B1068" s="84"/>
      <c r="C1068" s="35">
        <v>0</v>
      </c>
      <c r="D1068" s="35">
        <v>0</v>
      </c>
      <c r="E1068" s="35">
        <v>0</v>
      </c>
      <c r="F1068" s="35">
        <v>0</v>
      </c>
      <c r="G1068" s="77">
        <v>46</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0</v>
      </c>
      <c r="AA1068" s="22">
        <v>0</v>
      </c>
      <c r="AB1068" s="22" t="s">
        <v>36</v>
      </c>
      <c r="AC1068" s="22" t="s">
        <v>36</v>
      </c>
      <c r="AD1068" s="22" t="s">
        <v>36</v>
      </c>
      <c r="AE1068" s="22" t="s">
        <v>36</v>
      </c>
      <c r="AF1068" s="22" t="s">
        <v>36</v>
      </c>
      <c r="AG1068" s="22" t="s">
        <v>36</v>
      </c>
      <c r="AH1068" s="22" t="s">
        <v>36</v>
      </c>
      <c r="AI1068" s="22" t="s">
        <v>36</v>
      </c>
      <c r="AJ1068" s="22" t="s">
        <v>36</v>
      </c>
      <c r="AK1068" s="22" t="s">
        <v>36</v>
      </c>
      <c r="AL1068" s="22" t="s">
        <v>36</v>
      </c>
      <c r="AM1068" s="22" t="s">
        <v>36</v>
      </c>
      <c r="AN1068" s="22" t="s">
        <v>36</v>
      </c>
      <c r="AO1068" s="22" t="s">
        <v>36</v>
      </c>
      <c r="AP1068" s="22" t="s">
        <v>36</v>
      </c>
    </row>
    <row r="1069" spans="1:42" hidden="1" outlineLevel="1" x14ac:dyDescent="0.2">
      <c r="A1069" s="15"/>
      <c r="B1069" s="84"/>
      <c r="C1069" s="35">
        <v>0</v>
      </c>
      <c r="D1069" s="35">
        <v>0</v>
      </c>
      <c r="E1069" s="35">
        <v>0</v>
      </c>
      <c r="F1069" s="35">
        <v>0</v>
      </c>
      <c r="G1069" s="77">
        <v>47</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0</v>
      </c>
      <c r="Z1069" s="22">
        <v>0</v>
      </c>
      <c r="AA1069" s="22">
        <v>0</v>
      </c>
      <c r="AB1069" s="22" t="s">
        <v>36</v>
      </c>
      <c r="AC1069" s="22" t="s">
        <v>36</v>
      </c>
      <c r="AD1069" s="22" t="s">
        <v>36</v>
      </c>
      <c r="AE1069" s="22" t="s">
        <v>36</v>
      </c>
      <c r="AF1069" s="22" t="s">
        <v>36</v>
      </c>
      <c r="AG1069" s="22" t="s">
        <v>36</v>
      </c>
      <c r="AH1069" s="22" t="s">
        <v>36</v>
      </c>
      <c r="AI1069" s="22" t="s">
        <v>36</v>
      </c>
      <c r="AJ1069" s="22" t="s">
        <v>36</v>
      </c>
      <c r="AK1069" s="22" t="s">
        <v>36</v>
      </c>
      <c r="AL1069" s="22" t="s">
        <v>36</v>
      </c>
      <c r="AM1069" s="22" t="s">
        <v>36</v>
      </c>
      <c r="AN1069" s="22" t="s">
        <v>36</v>
      </c>
      <c r="AO1069" s="22" t="s">
        <v>36</v>
      </c>
      <c r="AP1069" s="22" t="s">
        <v>36</v>
      </c>
    </row>
    <row r="1070" spans="1:42" hidden="1" outlineLevel="1" x14ac:dyDescent="0.2">
      <c r="A1070" s="15"/>
      <c r="B1070" s="84"/>
      <c r="C1070" s="35">
        <v>0</v>
      </c>
      <c r="D1070" s="35">
        <v>0</v>
      </c>
      <c r="E1070" s="35">
        <v>0</v>
      </c>
      <c r="F1070" s="35">
        <v>0</v>
      </c>
      <c r="G1070" s="76">
        <v>48</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0</v>
      </c>
      <c r="Z1070" s="22">
        <v>0</v>
      </c>
      <c r="AA1070" s="22">
        <v>0</v>
      </c>
      <c r="AB1070" s="22" t="s">
        <v>36</v>
      </c>
      <c r="AC1070" s="22" t="s">
        <v>36</v>
      </c>
      <c r="AD1070" s="22" t="s">
        <v>36</v>
      </c>
      <c r="AE1070" s="22" t="s">
        <v>36</v>
      </c>
      <c r="AF1070" s="22" t="s">
        <v>36</v>
      </c>
      <c r="AG1070" s="22" t="s">
        <v>36</v>
      </c>
      <c r="AH1070" s="22" t="s">
        <v>36</v>
      </c>
      <c r="AI1070" s="22" t="s">
        <v>36</v>
      </c>
      <c r="AJ1070" s="22" t="s">
        <v>36</v>
      </c>
      <c r="AK1070" s="22" t="s">
        <v>36</v>
      </c>
      <c r="AL1070" s="22" t="s">
        <v>36</v>
      </c>
      <c r="AM1070" s="22" t="s">
        <v>36</v>
      </c>
      <c r="AN1070" s="22" t="s">
        <v>36</v>
      </c>
      <c r="AO1070" s="22" t="s">
        <v>36</v>
      </c>
      <c r="AP1070" s="22" t="s">
        <v>36</v>
      </c>
    </row>
    <row r="1071" spans="1:42" hidden="1" outlineLevel="1" x14ac:dyDescent="0.2">
      <c r="A1071" s="15"/>
      <c r="B1071" s="84"/>
      <c r="C1071" s="35">
        <v>0</v>
      </c>
      <c r="D1071" s="35">
        <v>0</v>
      </c>
      <c r="E1071" s="35">
        <v>0</v>
      </c>
      <c r="F1071" s="35">
        <v>0</v>
      </c>
      <c r="G1071" s="77">
        <v>49</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0</v>
      </c>
      <c r="Z1071" s="22">
        <v>0</v>
      </c>
      <c r="AA1071" s="22">
        <v>0</v>
      </c>
      <c r="AB1071" s="22" t="s">
        <v>36</v>
      </c>
      <c r="AC1071" s="22" t="s">
        <v>36</v>
      </c>
      <c r="AD1071" s="22" t="s">
        <v>36</v>
      </c>
      <c r="AE1071" s="22" t="s">
        <v>36</v>
      </c>
      <c r="AF1071" s="22" t="s">
        <v>36</v>
      </c>
      <c r="AG1071" s="22" t="s">
        <v>36</v>
      </c>
      <c r="AH1071" s="22" t="s">
        <v>36</v>
      </c>
      <c r="AI1071" s="22" t="s">
        <v>36</v>
      </c>
      <c r="AJ1071" s="22" t="s">
        <v>36</v>
      </c>
      <c r="AK1071" s="22" t="s">
        <v>36</v>
      </c>
      <c r="AL1071" s="22" t="s">
        <v>36</v>
      </c>
      <c r="AM1071" s="22" t="s">
        <v>36</v>
      </c>
      <c r="AN1071" s="22" t="s">
        <v>36</v>
      </c>
      <c r="AO1071" s="22" t="s">
        <v>36</v>
      </c>
      <c r="AP1071" s="22" t="s">
        <v>36</v>
      </c>
    </row>
    <row r="1072" spans="1:42" hidden="1" outlineLevel="1" x14ac:dyDescent="0.2">
      <c r="A1072" s="15"/>
      <c r="B1072" s="84"/>
      <c r="C1072" s="35">
        <v>0</v>
      </c>
      <c r="D1072" s="35">
        <v>0</v>
      </c>
      <c r="E1072" s="35">
        <v>0</v>
      </c>
      <c r="F1072" s="35">
        <v>0</v>
      </c>
      <c r="G1072" s="77">
        <v>50</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0</v>
      </c>
      <c r="Z1072" s="22">
        <v>0</v>
      </c>
      <c r="AA1072" s="22">
        <v>0</v>
      </c>
      <c r="AB1072" s="22" t="s">
        <v>36</v>
      </c>
      <c r="AC1072" s="22" t="s">
        <v>36</v>
      </c>
      <c r="AD1072" s="22" t="s">
        <v>36</v>
      </c>
      <c r="AE1072" s="22" t="s">
        <v>36</v>
      </c>
      <c r="AF1072" s="22" t="s">
        <v>36</v>
      </c>
      <c r="AG1072" s="22" t="s">
        <v>36</v>
      </c>
      <c r="AH1072" s="22" t="s">
        <v>36</v>
      </c>
      <c r="AI1072" s="22" t="s">
        <v>36</v>
      </c>
      <c r="AJ1072" s="22" t="s">
        <v>36</v>
      </c>
      <c r="AK1072" s="22" t="s">
        <v>36</v>
      </c>
      <c r="AL1072" s="22" t="s">
        <v>36</v>
      </c>
      <c r="AM1072" s="22" t="s">
        <v>36</v>
      </c>
      <c r="AN1072" s="22" t="s">
        <v>36</v>
      </c>
      <c r="AO1072" s="22" t="s">
        <v>36</v>
      </c>
      <c r="AP1072" s="22" t="s">
        <v>36</v>
      </c>
    </row>
    <row r="1073" spans="1:42" hidden="1" outlineLevel="1" x14ac:dyDescent="0.2">
      <c r="A1073" s="15"/>
      <c r="B1073" s="84"/>
      <c r="C1073" s="35">
        <v>0</v>
      </c>
      <c r="D1073" s="35">
        <v>0</v>
      </c>
      <c r="E1073" s="35">
        <v>0</v>
      </c>
      <c r="F1073" s="35">
        <v>0</v>
      </c>
      <c r="G1073" s="77">
        <v>51</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0</v>
      </c>
      <c r="Z1073" s="22">
        <v>0</v>
      </c>
      <c r="AA1073" s="22">
        <v>0</v>
      </c>
      <c r="AB1073" s="22" t="s">
        <v>36</v>
      </c>
      <c r="AC1073" s="22" t="s">
        <v>36</v>
      </c>
      <c r="AD1073" s="22" t="s">
        <v>36</v>
      </c>
      <c r="AE1073" s="22" t="s">
        <v>36</v>
      </c>
      <c r="AF1073" s="22" t="s">
        <v>36</v>
      </c>
      <c r="AG1073" s="22" t="s">
        <v>36</v>
      </c>
      <c r="AH1073" s="22" t="s">
        <v>36</v>
      </c>
      <c r="AI1073" s="22" t="s">
        <v>36</v>
      </c>
      <c r="AJ1073" s="22" t="s">
        <v>36</v>
      </c>
      <c r="AK1073" s="22" t="s">
        <v>36</v>
      </c>
      <c r="AL1073" s="22" t="s">
        <v>36</v>
      </c>
      <c r="AM1073" s="22" t="s">
        <v>36</v>
      </c>
      <c r="AN1073" s="22" t="s">
        <v>36</v>
      </c>
      <c r="AO1073" s="22" t="s">
        <v>36</v>
      </c>
      <c r="AP1073" s="22" t="s">
        <v>36</v>
      </c>
    </row>
    <row r="1074" spans="1:42" hidden="1" outlineLevel="1" x14ac:dyDescent="0.2">
      <c r="A1074" s="15"/>
      <c r="B1074" s="84"/>
      <c r="C1074" s="35">
        <v>0</v>
      </c>
      <c r="D1074" s="35">
        <v>0</v>
      </c>
      <c r="E1074" s="35">
        <v>0</v>
      </c>
      <c r="F1074" s="35">
        <v>0</v>
      </c>
      <c r="G1074" s="76">
        <v>52</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0</v>
      </c>
      <c r="Z1074" s="22">
        <v>0</v>
      </c>
      <c r="AA1074" s="22">
        <v>0</v>
      </c>
      <c r="AB1074" s="22" t="s">
        <v>36</v>
      </c>
      <c r="AC1074" s="22" t="s">
        <v>36</v>
      </c>
      <c r="AD1074" s="22" t="s">
        <v>36</v>
      </c>
      <c r="AE1074" s="22" t="s">
        <v>36</v>
      </c>
      <c r="AF1074" s="22" t="s">
        <v>36</v>
      </c>
      <c r="AG1074" s="22" t="s">
        <v>36</v>
      </c>
      <c r="AH1074" s="22" t="s">
        <v>36</v>
      </c>
      <c r="AI1074" s="22" t="s">
        <v>36</v>
      </c>
      <c r="AJ1074" s="22" t="s">
        <v>36</v>
      </c>
      <c r="AK1074" s="22" t="s">
        <v>36</v>
      </c>
      <c r="AL1074" s="22" t="s">
        <v>36</v>
      </c>
      <c r="AM1074" s="22" t="s">
        <v>36</v>
      </c>
      <c r="AN1074" s="22" t="s">
        <v>36</v>
      </c>
      <c r="AO1074" s="22" t="s">
        <v>36</v>
      </c>
      <c r="AP1074" s="22" t="s">
        <v>36</v>
      </c>
    </row>
    <row r="1075" spans="1:42" hidden="1" outlineLevel="1" x14ac:dyDescent="0.2">
      <c r="A1075" s="15"/>
      <c r="B1075" s="84"/>
      <c r="C1075" s="35">
        <v>0</v>
      </c>
      <c r="D1075" s="35">
        <v>0</v>
      </c>
      <c r="E1075" s="35">
        <v>0</v>
      </c>
      <c r="F1075" s="35">
        <v>0</v>
      </c>
      <c r="G1075" s="77">
        <v>53</v>
      </c>
      <c r="H1075" s="22">
        <v>0</v>
      </c>
      <c r="I1075" s="22">
        <v>0</v>
      </c>
      <c r="J1075" s="22">
        <v>0</v>
      </c>
      <c r="K1075" s="22">
        <v>0</v>
      </c>
      <c r="L1075" s="22">
        <v>0</v>
      </c>
      <c r="M1075" s="22">
        <v>0</v>
      </c>
      <c r="N1075" s="22">
        <v>0</v>
      </c>
      <c r="O1075" s="22">
        <v>0</v>
      </c>
      <c r="P1075" s="22">
        <v>0</v>
      </c>
      <c r="Q1075" s="22">
        <v>0</v>
      </c>
      <c r="R1075" s="22">
        <v>0</v>
      </c>
      <c r="S1075" s="22">
        <v>0</v>
      </c>
      <c r="T1075" s="22">
        <v>0</v>
      </c>
      <c r="U1075" s="22">
        <v>0</v>
      </c>
      <c r="V1075" s="22">
        <v>0</v>
      </c>
      <c r="W1075" s="22">
        <v>0</v>
      </c>
      <c r="X1075" s="22">
        <v>0</v>
      </c>
      <c r="Y1075" s="22">
        <v>0</v>
      </c>
      <c r="Z1075" s="22">
        <v>0</v>
      </c>
      <c r="AA1075" s="22">
        <v>0</v>
      </c>
      <c r="AB1075" s="22" t="s">
        <v>36</v>
      </c>
      <c r="AC1075" s="22" t="s">
        <v>36</v>
      </c>
      <c r="AD1075" s="22" t="s">
        <v>36</v>
      </c>
      <c r="AE1075" s="22" t="s">
        <v>36</v>
      </c>
      <c r="AF1075" s="22" t="s">
        <v>36</v>
      </c>
      <c r="AG1075" s="22" t="s">
        <v>36</v>
      </c>
      <c r="AH1075" s="22" t="s">
        <v>36</v>
      </c>
      <c r="AI1075" s="22" t="s">
        <v>36</v>
      </c>
      <c r="AJ1075" s="22" t="s">
        <v>36</v>
      </c>
      <c r="AK1075" s="22" t="s">
        <v>36</v>
      </c>
      <c r="AL1075" s="22" t="s">
        <v>36</v>
      </c>
      <c r="AM1075" s="22" t="s">
        <v>36</v>
      </c>
      <c r="AN1075" s="22" t="s">
        <v>36</v>
      </c>
      <c r="AO1075" s="22" t="s">
        <v>36</v>
      </c>
      <c r="AP1075" s="22" t="s">
        <v>36</v>
      </c>
    </row>
    <row r="1076" spans="1:42" hidden="1" outlineLevel="1" x14ac:dyDescent="0.2">
      <c r="A1076" s="15"/>
      <c r="B1076" s="84"/>
      <c r="C1076" s="35">
        <v>0</v>
      </c>
      <c r="D1076" s="35">
        <v>0</v>
      </c>
      <c r="E1076" s="35">
        <v>0</v>
      </c>
      <c r="F1076" s="35">
        <v>0</v>
      </c>
      <c r="G1076" s="77">
        <v>54</v>
      </c>
      <c r="H1076" s="22">
        <v>0</v>
      </c>
      <c r="I1076" s="22">
        <v>0</v>
      </c>
      <c r="J1076" s="22">
        <v>0</v>
      </c>
      <c r="K1076" s="22">
        <v>0</v>
      </c>
      <c r="L1076" s="22">
        <v>0</v>
      </c>
      <c r="M1076" s="22">
        <v>0</v>
      </c>
      <c r="N1076" s="22">
        <v>0</v>
      </c>
      <c r="O1076" s="22">
        <v>0</v>
      </c>
      <c r="P1076" s="22">
        <v>0</v>
      </c>
      <c r="Q1076" s="22">
        <v>0</v>
      </c>
      <c r="R1076" s="22">
        <v>0</v>
      </c>
      <c r="S1076" s="22">
        <v>0</v>
      </c>
      <c r="T1076" s="22">
        <v>0</v>
      </c>
      <c r="U1076" s="22">
        <v>0</v>
      </c>
      <c r="V1076" s="22">
        <v>0</v>
      </c>
      <c r="W1076" s="22">
        <v>0</v>
      </c>
      <c r="X1076" s="22">
        <v>0</v>
      </c>
      <c r="Y1076" s="22">
        <v>0</v>
      </c>
      <c r="Z1076" s="22">
        <v>0</v>
      </c>
      <c r="AA1076" s="22">
        <v>0</v>
      </c>
      <c r="AB1076" s="22" t="s">
        <v>36</v>
      </c>
      <c r="AC1076" s="22" t="s">
        <v>36</v>
      </c>
      <c r="AD1076" s="22" t="s">
        <v>36</v>
      </c>
      <c r="AE1076" s="22" t="s">
        <v>36</v>
      </c>
      <c r="AF1076" s="22" t="s">
        <v>36</v>
      </c>
      <c r="AG1076" s="22" t="s">
        <v>36</v>
      </c>
      <c r="AH1076" s="22" t="s">
        <v>36</v>
      </c>
      <c r="AI1076" s="22" t="s">
        <v>36</v>
      </c>
      <c r="AJ1076" s="22" t="s">
        <v>36</v>
      </c>
      <c r="AK1076" s="22" t="s">
        <v>36</v>
      </c>
      <c r="AL1076" s="22" t="s">
        <v>36</v>
      </c>
      <c r="AM1076" s="22" t="s">
        <v>36</v>
      </c>
      <c r="AN1076" s="22" t="s">
        <v>36</v>
      </c>
      <c r="AO1076" s="22" t="s">
        <v>36</v>
      </c>
      <c r="AP1076" s="22" t="s">
        <v>36</v>
      </c>
    </row>
    <row r="1077" spans="1:42" hidden="1" outlineLevel="1" x14ac:dyDescent="0.2">
      <c r="A1077" s="15"/>
      <c r="B1077" s="84"/>
      <c r="C1077" s="35">
        <v>0</v>
      </c>
      <c r="D1077" s="35">
        <v>0</v>
      </c>
      <c r="E1077" s="35">
        <v>0</v>
      </c>
      <c r="F1077" s="35">
        <v>0</v>
      </c>
      <c r="G1077" s="77">
        <v>55</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0</v>
      </c>
      <c r="Y1077" s="22">
        <v>0</v>
      </c>
      <c r="Z1077" s="22">
        <v>0</v>
      </c>
      <c r="AA1077" s="22">
        <v>0</v>
      </c>
      <c r="AB1077" s="22" t="s">
        <v>36</v>
      </c>
      <c r="AC1077" s="22" t="s">
        <v>36</v>
      </c>
      <c r="AD1077" s="22" t="s">
        <v>36</v>
      </c>
      <c r="AE1077" s="22" t="s">
        <v>36</v>
      </c>
      <c r="AF1077" s="22" t="s">
        <v>36</v>
      </c>
      <c r="AG1077" s="22" t="s">
        <v>36</v>
      </c>
      <c r="AH1077" s="22" t="s">
        <v>36</v>
      </c>
      <c r="AI1077" s="22" t="s">
        <v>36</v>
      </c>
      <c r="AJ1077" s="22" t="s">
        <v>36</v>
      </c>
      <c r="AK1077" s="22" t="s">
        <v>36</v>
      </c>
      <c r="AL1077" s="22" t="s">
        <v>36</v>
      </c>
      <c r="AM1077" s="22" t="s">
        <v>36</v>
      </c>
      <c r="AN1077" s="22" t="s">
        <v>36</v>
      </c>
      <c r="AO1077" s="22" t="s">
        <v>36</v>
      </c>
      <c r="AP1077" s="22" t="s">
        <v>36</v>
      </c>
    </row>
    <row r="1078" spans="1:42" hidden="1" outlineLevel="1" x14ac:dyDescent="0.2">
      <c r="A1078" s="15"/>
      <c r="B1078" s="84"/>
      <c r="C1078" s="35">
        <v>0</v>
      </c>
      <c r="D1078" s="35">
        <v>0</v>
      </c>
      <c r="E1078" s="35">
        <v>0</v>
      </c>
      <c r="F1078" s="35">
        <v>0</v>
      </c>
      <c r="G1078" s="76">
        <v>56</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0</v>
      </c>
      <c r="Z1078" s="22">
        <v>0</v>
      </c>
      <c r="AA1078" s="22">
        <v>0</v>
      </c>
      <c r="AB1078" s="22" t="s">
        <v>36</v>
      </c>
      <c r="AC1078" s="22" t="s">
        <v>36</v>
      </c>
      <c r="AD1078" s="22" t="s">
        <v>36</v>
      </c>
      <c r="AE1078" s="22" t="s">
        <v>36</v>
      </c>
      <c r="AF1078" s="22" t="s">
        <v>36</v>
      </c>
      <c r="AG1078" s="22" t="s">
        <v>36</v>
      </c>
      <c r="AH1078" s="22" t="s">
        <v>36</v>
      </c>
      <c r="AI1078" s="22" t="s">
        <v>36</v>
      </c>
      <c r="AJ1078" s="22" t="s">
        <v>36</v>
      </c>
      <c r="AK1078" s="22" t="s">
        <v>36</v>
      </c>
      <c r="AL1078" s="22" t="s">
        <v>36</v>
      </c>
      <c r="AM1078" s="22" t="s">
        <v>36</v>
      </c>
      <c r="AN1078" s="22" t="s">
        <v>36</v>
      </c>
      <c r="AO1078" s="22" t="s">
        <v>36</v>
      </c>
      <c r="AP1078" s="22" t="s">
        <v>36</v>
      </c>
    </row>
    <row r="1079" spans="1:42" hidden="1" outlineLevel="1" x14ac:dyDescent="0.2">
      <c r="A1079" s="15"/>
      <c r="B1079" s="84"/>
      <c r="C1079" s="35">
        <v>0</v>
      </c>
      <c r="D1079" s="35">
        <v>0</v>
      </c>
      <c r="E1079" s="35">
        <v>0</v>
      </c>
      <c r="F1079" s="35">
        <v>0</v>
      </c>
      <c r="G1079" s="77">
        <v>57</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0</v>
      </c>
      <c r="X1079" s="22">
        <v>0</v>
      </c>
      <c r="Y1079" s="22">
        <v>0</v>
      </c>
      <c r="Z1079" s="22">
        <v>0</v>
      </c>
      <c r="AA1079" s="22">
        <v>0</v>
      </c>
      <c r="AB1079" s="22" t="s">
        <v>36</v>
      </c>
      <c r="AC1079" s="22" t="s">
        <v>36</v>
      </c>
      <c r="AD1079" s="22" t="s">
        <v>36</v>
      </c>
      <c r="AE1079" s="22" t="s">
        <v>36</v>
      </c>
      <c r="AF1079" s="22" t="s">
        <v>36</v>
      </c>
      <c r="AG1079" s="22" t="s">
        <v>36</v>
      </c>
      <c r="AH1079" s="22" t="s">
        <v>36</v>
      </c>
      <c r="AI1079" s="22" t="s">
        <v>36</v>
      </c>
      <c r="AJ1079" s="22" t="s">
        <v>36</v>
      </c>
      <c r="AK1079" s="22" t="s">
        <v>36</v>
      </c>
      <c r="AL1079" s="22" t="s">
        <v>36</v>
      </c>
      <c r="AM1079" s="22" t="s">
        <v>36</v>
      </c>
      <c r="AN1079" s="22" t="s">
        <v>36</v>
      </c>
      <c r="AO1079" s="22" t="s">
        <v>36</v>
      </c>
      <c r="AP1079" s="22" t="s">
        <v>36</v>
      </c>
    </row>
    <row r="1080" spans="1:42" hidden="1" outlineLevel="1" x14ac:dyDescent="0.2">
      <c r="A1080" s="15"/>
      <c r="B1080" s="84"/>
      <c r="C1080" s="35">
        <v>0</v>
      </c>
      <c r="D1080" s="35">
        <v>0</v>
      </c>
      <c r="E1080" s="35">
        <v>0</v>
      </c>
      <c r="F1080" s="35">
        <v>0</v>
      </c>
      <c r="G1080" s="77">
        <v>58</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0</v>
      </c>
      <c r="X1080" s="22">
        <v>0</v>
      </c>
      <c r="Y1080" s="22">
        <v>0</v>
      </c>
      <c r="Z1080" s="22">
        <v>0</v>
      </c>
      <c r="AA1080" s="22">
        <v>0</v>
      </c>
      <c r="AB1080" s="22" t="s">
        <v>36</v>
      </c>
      <c r="AC1080" s="22" t="s">
        <v>36</v>
      </c>
      <c r="AD1080" s="22" t="s">
        <v>36</v>
      </c>
      <c r="AE1080" s="22" t="s">
        <v>36</v>
      </c>
      <c r="AF1080" s="22" t="s">
        <v>36</v>
      </c>
      <c r="AG1080" s="22" t="s">
        <v>36</v>
      </c>
      <c r="AH1080" s="22" t="s">
        <v>36</v>
      </c>
      <c r="AI1080" s="22" t="s">
        <v>36</v>
      </c>
      <c r="AJ1080" s="22" t="s">
        <v>36</v>
      </c>
      <c r="AK1080" s="22" t="s">
        <v>36</v>
      </c>
      <c r="AL1080" s="22" t="s">
        <v>36</v>
      </c>
      <c r="AM1080" s="22" t="s">
        <v>36</v>
      </c>
      <c r="AN1080" s="22" t="s">
        <v>36</v>
      </c>
      <c r="AO1080" s="22" t="s">
        <v>36</v>
      </c>
      <c r="AP1080" s="22" t="s">
        <v>36</v>
      </c>
    </row>
    <row r="1081" spans="1:42" hidden="1" outlineLevel="1" x14ac:dyDescent="0.2">
      <c r="A1081" s="15"/>
      <c r="B1081" s="84"/>
      <c r="C1081" s="35">
        <v>0</v>
      </c>
      <c r="D1081" s="35">
        <v>0</v>
      </c>
      <c r="E1081" s="35">
        <v>0</v>
      </c>
      <c r="F1081" s="35">
        <v>0</v>
      </c>
      <c r="G1081" s="77">
        <v>59</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0</v>
      </c>
      <c r="Y1081" s="22">
        <v>0</v>
      </c>
      <c r="Z1081" s="22">
        <v>0</v>
      </c>
      <c r="AA1081" s="22">
        <v>0</v>
      </c>
      <c r="AB1081" s="22" t="s">
        <v>36</v>
      </c>
      <c r="AC1081" s="22" t="s">
        <v>36</v>
      </c>
      <c r="AD1081" s="22" t="s">
        <v>36</v>
      </c>
      <c r="AE1081" s="22" t="s">
        <v>36</v>
      </c>
      <c r="AF1081" s="22" t="s">
        <v>36</v>
      </c>
      <c r="AG1081" s="22" t="s">
        <v>36</v>
      </c>
      <c r="AH1081" s="22" t="s">
        <v>36</v>
      </c>
      <c r="AI1081" s="22" t="s">
        <v>36</v>
      </c>
      <c r="AJ1081" s="22" t="s">
        <v>36</v>
      </c>
      <c r="AK1081" s="22" t="s">
        <v>36</v>
      </c>
      <c r="AL1081" s="22" t="s">
        <v>36</v>
      </c>
      <c r="AM1081" s="22" t="s">
        <v>36</v>
      </c>
      <c r="AN1081" s="22" t="s">
        <v>36</v>
      </c>
      <c r="AO1081" s="22" t="s">
        <v>36</v>
      </c>
      <c r="AP1081" s="22" t="s">
        <v>36</v>
      </c>
    </row>
    <row r="1082" spans="1:42" hidden="1" outlineLevel="1" x14ac:dyDescent="0.2">
      <c r="A1082" s="15"/>
      <c r="B1082" s="84"/>
      <c r="C1082" s="35">
        <v>0</v>
      </c>
      <c r="D1082" s="35">
        <v>0</v>
      </c>
      <c r="E1082" s="35">
        <v>0</v>
      </c>
      <c r="F1082" s="35">
        <v>0</v>
      </c>
      <c r="G1082" s="76">
        <v>60</v>
      </c>
      <c r="H1082" s="22">
        <v>0</v>
      </c>
      <c r="I1082" s="22">
        <v>0</v>
      </c>
      <c r="J1082" s="22">
        <v>0</v>
      </c>
      <c r="K1082" s="22">
        <v>0</v>
      </c>
      <c r="L1082" s="22">
        <v>0</v>
      </c>
      <c r="M1082" s="22">
        <v>0</v>
      </c>
      <c r="N1082" s="22">
        <v>0</v>
      </c>
      <c r="O1082" s="22">
        <v>0</v>
      </c>
      <c r="P1082" s="22">
        <v>0</v>
      </c>
      <c r="Q1082" s="22">
        <v>0</v>
      </c>
      <c r="R1082" s="22">
        <v>0</v>
      </c>
      <c r="S1082" s="22">
        <v>0</v>
      </c>
      <c r="T1082" s="22">
        <v>0</v>
      </c>
      <c r="U1082" s="22">
        <v>0</v>
      </c>
      <c r="V1082" s="22">
        <v>0</v>
      </c>
      <c r="W1082" s="22">
        <v>0</v>
      </c>
      <c r="X1082" s="22">
        <v>0</v>
      </c>
      <c r="Y1082" s="22">
        <v>0</v>
      </c>
      <c r="Z1082" s="22">
        <v>0</v>
      </c>
      <c r="AA1082" s="22">
        <v>0</v>
      </c>
      <c r="AB1082" s="22" t="s">
        <v>36</v>
      </c>
      <c r="AC1082" s="22" t="s">
        <v>36</v>
      </c>
      <c r="AD1082" s="22" t="s">
        <v>36</v>
      </c>
      <c r="AE1082" s="22" t="s">
        <v>36</v>
      </c>
      <c r="AF1082" s="22" t="s">
        <v>36</v>
      </c>
      <c r="AG1082" s="22" t="s">
        <v>36</v>
      </c>
      <c r="AH1082" s="22" t="s">
        <v>36</v>
      </c>
      <c r="AI1082" s="22" t="s">
        <v>36</v>
      </c>
      <c r="AJ1082" s="22" t="s">
        <v>36</v>
      </c>
      <c r="AK1082" s="22" t="s">
        <v>36</v>
      </c>
      <c r="AL1082" s="22" t="s">
        <v>36</v>
      </c>
      <c r="AM1082" s="22" t="s">
        <v>36</v>
      </c>
      <c r="AN1082" s="22" t="s">
        <v>36</v>
      </c>
      <c r="AO1082" s="22" t="s">
        <v>36</v>
      </c>
      <c r="AP1082" s="22" t="s">
        <v>36</v>
      </c>
    </row>
    <row r="1083" spans="1:42" hidden="1" outlineLevel="1" x14ac:dyDescent="0.2">
      <c r="A1083" s="15"/>
      <c r="B1083" s="84"/>
      <c r="C1083" s="35">
        <v>0</v>
      </c>
      <c r="D1083" s="35">
        <v>0</v>
      </c>
      <c r="E1083" s="35">
        <v>0</v>
      </c>
      <c r="F1083" s="35">
        <v>0</v>
      </c>
      <c r="G1083" s="77">
        <v>61</v>
      </c>
      <c r="H1083" s="22">
        <v>0</v>
      </c>
      <c r="I1083" s="22">
        <v>0</v>
      </c>
      <c r="J1083" s="22">
        <v>0</v>
      </c>
      <c r="K1083" s="22">
        <v>0</v>
      </c>
      <c r="L1083" s="22">
        <v>0</v>
      </c>
      <c r="M1083" s="22">
        <v>0</v>
      </c>
      <c r="N1083" s="22">
        <v>0</v>
      </c>
      <c r="O1083" s="22">
        <v>0</v>
      </c>
      <c r="P1083" s="22">
        <v>0</v>
      </c>
      <c r="Q1083" s="22">
        <v>0</v>
      </c>
      <c r="R1083" s="22">
        <v>0</v>
      </c>
      <c r="S1083" s="22">
        <v>0</v>
      </c>
      <c r="T1083" s="22">
        <v>0</v>
      </c>
      <c r="U1083" s="22">
        <v>0</v>
      </c>
      <c r="V1083" s="22">
        <v>0</v>
      </c>
      <c r="W1083" s="22">
        <v>0</v>
      </c>
      <c r="X1083" s="22">
        <v>0</v>
      </c>
      <c r="Y1083" s="22">
        <v>0</v>
      </c>
      <c r="Z1083" s="22">
        <v>0</v>
      </c>
      <c r="AA1083" s="22">
        <v>0</v>
      </c>
      <c r="AB1083" s="22" t="s">
        <v>36</v>
      </c>
      <c r="AC1083" s="22" t="s">
        <v>36</v>
      </c>
      <c r="AD1083" s="22" t="s">
        <v>36</v>
      </c>
      <c r="AE1083" s="22" t="s">
        <v>36</v>
      </c>
      <c r="AF1083" s="22" t="s">
        <v>36</v>
      </c>
      <c r="AG1083" s="22" t="s">
        <v>36</v>
      </c>
      <c r="AH1083" s="22" t="s">
        <v>36</v>
      </c>
      <c r="AI1083" s="22" t="s">
        <v>36</v>
      </c>
      <c r="AJ1083" s="22" t="s">
        <v>36</v>
      </c>
      <c r="AK1083" s="22" t="s">
        <v>36</v>
      </c>
      <c r="AL1083" s="22" t="s">
        <v>36</v>
      </c>
      <c r="AM1083" s="22" t="s">
        <v>36</v>
      </c>
      <c r="AN1083" s="22" t="s">
        <v>36</v>
      </c>
      <c r="AO1083" s="22" t="s">
        <v>36</v>
      </c>
      <c r="AP1083" s="22" t="s">
        <v>36</v>
      </c>
    </row>
    <row r="1084" spans="1:42" hidden="1" outlineLevel="1" x14ac:dyDescent="0.2">
      <c r="A1084" s="15"/>
      <c r="B1084" s="84"/>
      <c r="C1084" s="35">
        <v>0</v>
      </c>
      <c r="D1084" s="35">
        <v>0</v>
      </c>
      <c r="E1084" s="35">
        <v>0</v>
      </c>
      <c r="F1084" s="35">
        <v>0</v>
      </c>
      <c r="G1084" s="77">
        <v>62</v>
      </c>
      <c r="H1084" s="22">
        <v>0</v>
      </c>
      <c r="I1084" s="22">
        <v>0</v>
      </c>
      <c r="J1084" s="22">
        <v>0</v>
      </c>
      <c r="K1084" s="22">
        <v>0</v>
      </c>
      <c r="L1084" s="22">
        <v>0</v>
      </c>
      <c r="M1084" s="22">
        <v>0</v>
      </c>
      <c r="N1084" s="22">
        <v>0</v>
      </c>
      <c r="O1084" s="22">
        <v>0</v>
      </c>
      <c r="P1084" s="22">
        <v>0</v>
      </c>
      <c r="Q1084" s="22">
        <v>0</v>
      </c>
      <c r="R1084" s="22">
        <v>0</v>
      </c>
      <c r="S1084" s="22">
        <v>0</v>
      </c>
      <c r="T1084" s="22">
        <v>0</v>
      </c>
      <c r="U1084" s="22">
        <v>0</v>
      </c>
      <c r="V1084" s="22">
        <v>0</v>
      </c>
      <c r="W1084" s="22">
        <v>0</v>
      </c>
      <c r="X1084" s="22">
        <v>0</v>
      </c>
      <c r="Y1084" s="22">
        <v>0</v>
      </c>
      <c r="Z1084" s="22">
        <v>0</v>
      </c>
      <c r="AA1084" s="22">
        <v>0</v>
      </c>
      <c r="AB1084" s="22" t="s">
        <v>36</v>
      </c>
      <c r="AC1084" s="22" t="s">
        <v>36</v>
      </c>
      <c r="AD1084" s="22" t="s">
        <v>36</v>
      </c>
      <c r="AE1084" s="22" t="s">
        <v>36</v>
      </c>
      <c r="AF1084" s="22" t="s">
        <v>36</v>
      </c>
      <c r="AG1084" s="22" t="s">
        <v>36</v>
      </c>
      <c r="AH1084" s="22" t="s">
        <v>36</v>
      </c>
      <c r="AI1084" s="22" t="s">
        <v>36</v>
      </c>
      <c r="AJ1084" s="22" t="s">
        <v>36</v>
      </c>
      <c r="AK1084" s="22" t="s">
        <v>36</v>
      </c>
      <c r="AL1084" s="22" t="s">
        <v>36</v>
      </c>
      <c r="AM1084" s="22" t="s">
        <v>36</v>
      </c>
      <c r="AN1084" s="22" t="s">
        <v>36</v>
      </c>
      <c r="AO1084" s="22" t="s">
        <v>36</v>
      </c>
      <c r="AP1084" s="22" t="s">
        <v>36</v>
      </c>
    </row>
    <row r="1085" spans="1:42" hidden="1" outlineLevel="1" x14ac:dyDescent="0.2">
      <c r="A1085" s="15"/>
      <c r="B1085" s="84"/>
      <c r="C1085" s="35">
        <v>0</v>
      </c>
      <c r="D1085" s="35">
        <v>0</v>
      </c>
      <c r="E1085" s="35">
        <v>0</v>
      </c>
      <c r="F1085" s="35">
        <v>0</v>
      </c>
      <c r="G1085" s="77">
        <v>63</v>
      </c>
      <c r="H1085" s="22">
        <v>0</v>
      </c>
      <c r="I1085" s="22">
        <v>0</v>
      </c>
      <c r="J1085" s="22">
        <v>0</v>
      </c>
      <c r="K1085" s="22">
        <v>0</v>
      </c>
      <c r="L1085" s="22">
        <v>0</v>
      </c>
      <c r="M1085" s="22">
        <v>0</v>
      </c>
      <c r="N1085" s="22">
        <v>0</v>
      </c>
      <c r="O1085" s="22">
        <v>0</v>
      </c>
      <c r="P1085" s="22">
        <v>0</v>
      </c>
      <c r="Q1085" s="22">
        <v>0</v>
      </c>
      <c r="R1085" s="22">
        <v>0</v>
      </c>
      <c r="S1085" s="22">
        <v>0</v>
      </c>
      <c r="T1085" s="22">
        <v>0</v>
      </c>
      <c r="U1085" s="22">
        <v>0</v>
      </c>
      <c r="V1085" s="22">
        <v>0</v>
      </c>
      <c r="W1085" s="22">
        <v>0</v>
      </c>
      <c r="X1085" s="22">
        <v>0</v>
      </c>
      <c r="Y1085" s="22">
        <v>0</v>
      </c>
      <c r="Z1085" s="22">
        <v>0</v>
      </c>
      <c r="AA1085" s="22">
        <v>0</v>
      </c>
      <c r="AB1085" s="22" t="s">
        <v>36</v>
      </c>
      <c r="AC1085" s="22" t="s">
        <v>36</v>
      </c>
      <c r="AD1085" s="22" t="s">
        <v>36</v>
      </c>
      <c r="AE1085" s="22" t="s">
        <v>36</v>
      </c>
      <c r="AF1085" s="22" t="s">
        <v>36</v>
      </c>
      <c r="AG1085" s="22" t="s">
        <v>36</v>
      </c>
      <c r="AH1085" s="22" t="s">
        <v>36</v>
      </c>
      <c r="AI1085" s="22" t="s">
        <v>36</v>
      </c>
      <c r="AJ1085" s="22" t="s">
        <v>36</v>
      </c>
      <c r="AK1085" s="22" t="s">
        <v>36</v>
      </c>
      <c r="AL1085" s="22" t="s">
        <v>36</v>
      </c>
      <c r="AM1085" s="22" t="s">
        <v>36</v>
      </c>
      <c r="AN1085" s="22" t="s">
        <v>36</v>
      </c>
      <c r="AO1085" s="22" t="s">
        <v>36</v>
      </c>
      <c r="AP1085" s="22" t="s">
        <v>36</v>
      </c>
    </row>
    <row r="1086" spans="1:42" hidden="1" outlineLevel="1" x14ac:dyDescent="0.2">
      <c r="A1086" s="15"/>
      <c r="B1086" s="84"/>
      <c r="C1086" s="35">
        <v>0</v>
      </c>
      <c r="D1086" s="35">
        <v>0</v>
      </c>
      <c r="E1086" s="35">
        <v>0</v>
      </c>
      <c r="F1086" s="35">
        <v>0</v>
      </c>
      <c r="G1086" s="76">
        <v>64</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0</v>
      </c>
      <c r="W1086" s="22">
        <v>0</v>
      </c>
      <c r="X1086" s="22">
        <v>0</v>
      </c>
      <c r="Y1086" s="22">
        <v>0</v>
      </c>
      <c r="Z1086" s="22">
        <v>0</v>
      </c>
      <c r="AA1086" s="22">
        <v>0</v>
      </c>
      <c r="AB1086" s="22" t="s">
        <v>36</v>
      </c>
      <c r="AC1086" s="22" t="s">
        <v>36</v>
      </c>
      <c r="AD1086" s="22" t="s">
        <v>36</v>
      </c>
      <c r="AE1086" s="22" t="s">
        <v>36</v>
      </c>
      <c r="AF1086" s="22" t="s">
        <v>36</v>
      </c>
      <c r="AG1086" s="22" t="s">
        <v>36</v>
      </c>
      <c r="AH1086" s="22" t="s">
        <v>36</v>
      </c>
      <c r="AI1086" s="22" t="s">
        <v>36</v>
      </c>
      <c r="AJ1086" s="22" t="s">
        <v>36</v>
      </c>
      <c r="AK1086" s="22" t="s">
        <v>36</v>
      </c>
      <c r="AL1086" s="22" t="s">
        <v>36</v>
      </c>
      <c r="AM1086" s="22" t="s">
        <v>36</v>
      </c>
      <c r="AN1086" s="22" t="s">
        <v>36</v>
      </c>
      <c r="AO1086" s="22" t="s">
        <v>36</v>
      </c>
      <c r="AP1086" s="22" t="s">
        <v>36</v>
      </c>
    </row>
    <row r="1087" spans="1:42" hidden="1" outlineLevel="1" x14ac:dyDescent="0.2">
      <c r="A1087" s="15"/>
      <c r="B1087" s="84"/>
      <c r="C1087" s="35">
        <v>0</v>
      </c>
      <c r="D1087" s="35">
        <v>0</v>
      </c>
      <c r="E1087" s="35">
        <v>0</v>
      </c>
      <c r="F1087" s="35">
        <v>0</v>
      </c>
      <c r="G1087" s="77">
        <v>65</v>
      </c>
      <c r="H1087" s="22">
        <v>0</v>
      </c>
      <c r="I1087" s="22">
        <v>0</v>
      </c>
      <c r="J1087" s="22">
        <v>0</v>
      </c>
      <c r="K1087" s="22">
        <v>0</v>
      </c>
      <c r="L1087" s="22">
        <v>0</v>
      </c>
      <c r="M1087" s="22">
        <v>0</v>
      </c>
      <c r="N1087" s="22">
        <v>0</v>
      </c>
      <c r="O1087" s="22">
        <v>0</v>
      </c>
      <c r="P1087" s="22">
        <v>0</v>
      </c>
      <c r="Q1087" s="22">
        <v>0</v>
      </c>
      <c r="R1087" s="22">
        <v>0</v>
      </c>
      <c r="S1087" s="22">
        <v>0</v>
      </c>
      <c r="T1087" s="22">
        <v>0</v>
      </c>
      <c r="U1087" s="22">
        <v>0</v>
      </c>
      <c r="V1087" s="22">
        <v>0</v>
      </c>
      <c r="W1087" s="22">
        <v>0</v>
      </c>
      <c r="X1087" s="22">
        <v>0</v>
      </c>
      <c r="Y1087" s="22">
        <v>0</v>
      </c>
      <c r="Z1087" s="22">
        <v>0</v>
      </c>
      <c r="AA1087" s="22">
        <v>0</v>
      </c>
      <c r="AB1087" s="22" t="s">
        <v>36</v>
      </c>
      <c r="AC1087" s="22" t="s">
        <v>36</v>
      </c>
      <c r="AD1087" s="22" t="s">
        <v>36</v>
      </c>
      <c r="AE1087" s="22" t="s">
        <v>36</v>
      </c>
      <c r="AF1087" s="22" t="s">
        <v>36</v>
      </c>
      <c r="AG1087" s="22" t="s">
        <v>36</v>
      </c>
      <c r="AH1087" s="22" t="s">
        <v>36</v>
      </c>
      <c r="AI1087" s="22" t="s">
        <v>36</v>
      </c>
      <c r="AJ1087" s="22" t="s">
        <v>36</v>
      </c>
      <c r="AK1087" s="22" t="s">
        <v>36</v>
      </c>
      <c r="AL1087" s="22" t="s">
        <v>36</v>
      </c>
      <c r="AM1087" s="22" t="s">
        <v>36</v>
      </c>
      <c r="AN1087" s="22" t="s">
        <v>36</v>
      </c>
      <c r="AO1087" s="22" t="s">
        <v>36</v>
      </c>
      <c r="AP1087" s="22" t="s">
        <v>36</v>
      </c>
    </row>
    <row r="1088" spans="1:42" hidden="1" outlineLevel="1" x14ac:dyDescent="0.2">
      <c r="A1088" s="15"/>
      <c r="B1088" s="84"/>
      <c r="C1088" s="35">
        <v>0</v>
      </c>
      <c r="D1088" s="35">
        <v>0</v>
      </c>
      <c r="E1088" s="35">
        <v>0</v>
      </c>
      <c r="F1088" s="35">
        <v>0</v>
      </c>
      <c r="G1088" s="77">
        <v>66</v>
      </c>
      <c r="H1088" s="22">
        <v>0</v>
      </c>
      <c r="I1088" s="22">
        <v>0</v>
      </c>
      <c r="J1088" s="22">
        <v>0</v>
      </c>
      <c r="K1088" s="22">
        <v>0</v>
      </c>
      <c r="L1088" s="22">
        <v>0</v>
      </c>
      <c r="M1088" s="22">
        <v>0</v>
      </c>
      <c r="N1088" s="22">
        <v>0</v>
      </c>
      <c r="O1088" s="22">
        <v>0</v>
      </c>
      <c r="P1088" s="22">
        <v>0</v>
      </c>
      <c r="Q1088" s="22">
        <v>0</v>
      </c>
      <c r="R1088" s="22">
        <v>0</v>
      </c>
      <c r="S1088" s="22">
        <v>0</v>
      </c>
      <c r="T1088" s="22">
        <v>0</v>
      </c>
      <c r="U1088" s="22">
        <v>0</v>
      </c>
      <c r="V1088" s="22">
        <v>0</v>
      </c>
      <c r="W1088" s="22">
        <v>0</v>
      </c>
      <c r="X1088" s="22">
        <v>0</v>
      </c>
      <c r="Y1088" s="22">
        <v>0</v>
      </c>
      <c r="Z1088" s="22">
        <v>0</v>
      </c>
      <c r="AA1088" s="22">
        <v>0</v>
      </c>
      <c r="AB1088" s="22" t="s">
        <v>36</v>
      </c>
      <c r="AC1088" s="22" t="s">
        <v>36</v>
      </c>
      <c r="AD1088" s="22" t="s">
        <v>36</v>
      </c>
      <c r="AE1088" s="22" t="s">
        <v>36</v>
      </c>
      <c r="AF1088" s="22" t="s">
        <v>36</v>
      </c>
      <c r="AG1088" s="22" t="s">
        <v>36</v>
      </c>
      <c r="AH1088" s="22" t="s">
        <v>36</v>
      </c>
      <c r="AI1088" s="22" t="s">
        <v>36</v>
      </c>
      <c r="AJ1088" s="22" t="s">
        <v>36</v>
      </c>
      <c r="AK1088" s="22" t="s">
        <v>36</v>
      </c>
      <c r="AL1088" s="22" t="s">
        <v>36</v>
      </c>
      <c r="AM1088" s="22" t="s">
        <v>36</v>
      </c>
      <c r="AN1088" s="22" t="s">
        <v>36</v>
      </c>
      <c r="AO1088" s="22" t="s">
        <v>36</v>
      </c>
      <c r="AP1088" s="22" t="s">
        <v>36</v>
      </c>
    </row>
    <row r="1089" spans="1:43" hidden="1" outlineLevel="1" x14ac:dyDescent="0.2">
      <c r="A1089" s="15"/>
      <c r="B1089" s="84"/>
      <c r="C1089" s="35">
        <v>0</v>
      </c>
      <c r="D1089" s="35">
        <v>0</v>
      </c>
      <c r="E1089" s="35">
        <v>0</v>
      </c>
      <c r="F1089" s="35">
        <v>0</v>
      </c>
      <c r="G1089" s="77">
        <v>67</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0</v>
      </c>
      <c r="Y1089" s="22">
        <v>0</v>
      </c>
      <c r="Z1089" s="22">
        <v>0</v>
      </c>
      <c r="AA1089" s="22">
        <v>0</v>
      </c>
      <c r="AB1089" s="22" t="s">
        <v>36</v>
      </c>
      <c r="AC1089" s="22" t="s">
        <v>36</v>
      </c>
      <c r="AD1089" s="22" t="s">
        <v>36</v>
      </c>
      <c r="AE1089" s="22" t="s">
        <v>36</v>
      </c>
      <c r="AF1089" s="22" t="s">
        <v>36</v>
      </c>
      <c r="AG1089" s="22" t="s">
        <v>36</v>
      </c>
      <c r="AH1089" s="22" t="s">
        <v>36</v>
      </c>
      <c r="AI1089" s="22" t="s">
        <v>36</v>
      </c>
      <c r="AJ1089" s="22" t="s">
        <v>36</v>
      </c>
      <c r="AK1089" s="22" t="s">
        <v>36</v>
      </c>
      <c r="AL1089" s="22" t="s">
        <v>36</v>
      </c>
      <c r="AM1089" s="22" t="s">
        <v>36</v>
      </c>
      <c r="AN1089" s="22" t="s">
        <v>36</v>
      </c>
      <c r="AO1089" s="22" t="s">
        <v>36</v>
      </c>
      <c r="AP1089" s="22" t="s">
        <v>36</v>
      </c>
    </row>
    <row r="1090" spans="1:43" hidden="1" outlineLevel="1" x14ac:dyDescent="0.2">
      <c r="A1090" s="15"/>
      <c r="B1090" s="84"/>
      <c r="C1090" s="35">
        <v>0</v>
      </c>
      <c r="D1090" s="35">
        <v>0</v>
      </c>
      <c r="E1090" s="35">
        <v>0</v>
      </c>
      <c r="F1090" s="35">
        <v>0</v>
      </c>
      <c r="G1090" s="76">
        <v>68</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0</v>
      </c>
      <c r="Y1090" s="22">
        <v>0</v>
      </c>
      <c r="Z1090" s="22">
        <v>0</v>
      </c>
      <c r="AA1090" s="22">
        <v>0</v>
      </c>
      <c r="AB1090" s="22" t="s">
        <v>36</v>
      </c>
      <c r="AC1090" s="22" t="s">
        <v>36</v>
      </c>
      <c r="AD1090" s="22" t="s">
        <v>36</v>
      </c>
      <c r="AE1090" s="22" t="s">
        <v>36</v>
      </c>
      <c r="AF1090" s="22" t="s">
        <v>36</v>
      </c>
      <c r="AG1090" s="22" t="s">
        <v>36</v>
      </c>
      <c r="AH1090" s="22" t="s">
        <v>36</v>
      </c>
      <c r="AI1090" s="22" t="s">
        <v>36</v>
      </c>
      <c r="AJ1090" s="22" t="s">
        <v>36</v>
      </c>
      <c r="AK1090" s="22" t="s">
        <v>36</v>
      </c>
      <c r="AL1090" s="22" t="s">
        <v>36</v>
      </c>
      <c r="AM1090" s="22" t="s">
        <v>36</v>
      </c>
      <c r="AN1090" s="22" t="s">
        <v>36</v>
      </c>
      <c r="AO1090" s="22" t="s">
        <v>36</v>
      </c>
      <c r="AP1090" s="22" t="s">
        <v>36</v>
      </c>
    </row>
    <row r="1091" spans="1:43" hidden="1" outlineLevel="1" x14ac:dyDescent="0.2">
      <c r="A1091" s="15"/>
      <c r="B1091" s="84"/>
      <c r="C1091" s="35">
        <v>0</v>
      </c>
      <c r="D1091" s="35">
        <v>0</v>
      </c>
      <c r="E1091" s="35">
        <v>0</v>
      </c>
      <c r="F1091" s="35">
        <v>0</v>
      </c>
      <c r="G1091" s="77">
        <v>69</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0</v>
      </c>
      <c r="Y1091" s="22">
        <v>0</v>
      </c>
      <c r="Z1091" s="22">
        <v>0</v>
      </c>
      <c r="AA1091" s="22">
        <v>0</v>
      </c>
      <c r="AB1091" s="22" t="s">
        <v>36</v>
      </c>
      <c r="AC1091" s="22" t="s">
        <v>36</v>
      </c>
      <c r="AD1091" s="22" t="s">
        <v>36</v>
      </c>
      <c r="AE1091" s="22" t="s">
        <v>36</v>
      </c>
      <c r="AF1091" s="22" t="s">
        <v>36</v>
      </c>
      <c r="AG1091" s="22" t="s">
        <v>36</v>
      </c>
      <c r="AH1091" s="22" t="s">
        <v>36</v>
      </c>
      <c r="AI1091" s="22" t="s">
        <v>36</v>
      </c>
      <c r="AJ1091" s="22" t="s">
        <v>36</v>
      </c>
      <c r="AK1091" s="22" t="s">
        <v>36</v>
      </c>
      <c r="AL1091" s="22" t="s">
        <v>36</v>
      </c>
      <c r="AM1091" s="22" t="s">
        <v>36</v>
      </c>
      <c r="AN1091" s="22" t="s">
        <v>36</v>
      </c>
      <c r="AO1091" s="22" t="s">
        <v>36</v>
      </c>
      <c r="AP1091" s="22" t="s">
        <v>36</v>
      </c>
    </row>
    <row r="1092" spans="1:43" hidden="1" outlineLevel="1" x14ac:dyDescent="0.2">
      <c r="A1092" s="15"/>
      <c r="B1092" s="84"/>
      <c r="C1092" s="35">
        <v>0</v>
      </c>
      <c r="D1092" s="35">
        <v>0</v>
      </c>
      <c r="E1092" s="35">
        <v>0</v>
      </c>
      <c r="F1092" s="35">
        <v>0</v>
      </c>
      <c r="G1092" s="77">
        <v>70</v>
      </c>
      <c r="H1092" s="22">
        <v>0</v>
      </c>
      <c r="I1092" s="22">
        <v>0</v>
      </c>
      <c r="J1092" s="22">
        <v>0</v>
      </c>
      <c r="K1092" s="22">
        <v>0</v>
      </c>
      <c r="L1092" s="22">
        <v>0</v>
      </c>
      <c r="M1092" s="22">
        <v>0</v>
      </c>
      <c r="N1092" s="22">
        <v>0</v>
      </c>
      <c r="O1092" s="22">
        <v>0</v>
      </c>
      <c r="P1092" s="22">
        <v>0</v>
      </c>
      <c r="Q1092" s="22">
        <v>0</v>
      </c>
      <c r="R1092" s="22">
        <v>0</v>
      </c>
      <c r="S1092" s="22">
        <v>0</v>
      </c>
      <c r="T1092" s="22">
        <v>0</v>
      </c>
      <c r="U1092" s="22">
        <v>0</v>
      </c>
      <c r="V1092" s="22">
        <v>0</v>
      </c>
      <c r="W1092" s="22">
        <v>0</v>
      </c>
      <c r="X1092" s="22">
        <v>0</v>
      </c>
      <c r="Y1092" s="22">
        <v>0</v>
      </c>
      <c r="Z1092" s="22">
        <v>0</v>
      </c>
      <c r="AA1092" s="22">
        <v>0</v>
      </c>
      <c r="AB1092" s="22" t="s">
        <v>36</v>
      </c>
      <c r="AC1092" s="22" t="s">
        <v>36</v>
      </c>
      <c r="AD1092" s="22" t="s">
        <v>36</v>
      </c>
      <c r="AE1092" s="22" t="s">
        <v>36</v>
      </c>
      <c r="AF1092" s="22" t="s">
        <v>36</v>
      </c>
      <c r="AG1092" s="22" t="s">
        <v>36</v>
      </c>
      <c r="AH1092" s="22" t="s">
        <v>36</v>
      </c>
      <c r="AI1092" s="22" t="s">
        <v>36</v>
      </c>
      <c r="AJ1092" s="22" t="s">
        <v>36</v>
      </c>
      <c r="AK1092" s="22" t="s">
        <v>36</v>
      </c>
      <c r="AL1092" s="22" t="s">
        <v>36</v>
      </c>
      <c r="AM1092" s="22" t="s">
        <v>36</v>
      </c>
      <c r="AN1092" s="22" t="s">
        <v>36</v>
      </c>
      <c r="AO1092" s="22" t="s">
        <v>36</v>
      </c>
      <c r="AP1092" s="22" t="s">
        <v>36</v>
      </c>
    </row>
    <row r="1093" spans="1:43" hidden="1" outlineLevel="1" x14ac:dyDescent="0.2">
      <c r="A1093" s="15"/>
      <c r="B1093" s="84"/>
      <c r="C1093" s="35">
        <v>0</v>
      </c>
      <c r="D1093" s="35">
        <v>0</v>
      </c>
      <c r="E1093" s="35">
        <v>0</v>
      </c>
      <c r="F1093" s="35">
        <v>0</v>
      </c>
      <c r="G1093" s="77">
        <v>71</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0</v>
      </c>
      <c r="Y1093" s="22">
        <v>0</v>
      </c>
      <c r="Z1093" s="22">
        <v>0</v>
      </c>
      <c r="AA1093" s="22">
        <v>0</v>
      </c>
      <c r="AB1093" s="22" t="s">
        <v>36</v>
      </c>
      <c r="AC1093" s="22" t="s">
        <v>36</v>
      </c>
      <c r="AD1093" s="22" t="s">
        <v>36</v>
      </c>
      <c r="AE1093" s="22" t="s">
        <v>36</v>
      </c>
      <c r="AF1093" s="22" t="s">
        <v>36</v>
      </c>
      <c r="AG1093" s="22" t="s">
        <v>36</v>
      </c>
      <c r="AH1093" s="22" t="s">
        <v>36</v>
      </c>
      <c r="AI1093" s="22" t="s">
        <v>36</v>
      </c>
      <c r="AJ1093" s="22" t="s">
        <v>36</v>
      </c>
      <c r="AK1093" s="22" t="s">
        <v>36</v>
      </c>
      <c r="AL1093" s="22" t="s">
        <v>36</v>
      </c>
      <c r="AM1093" s="22" t="s">
        <v>36</v>
      </c>
      <c r="AN1093" s="22" t="s">
        <v>36</v>
      </c>
      <c r="AO1093" s="22" t="s">
        <v>36</v>
      </c>
      <c r="AP1093" s="22" t="s">
        <v>36</v>
      </c>
    </row>
    <row r="1094" spans="1:43" hidden="1" outlineLevel="1" x14ac:dyDescent="0.2">
      <c r="A1094" s="15"/>
      <c r="B1094" s="84"/>
      <c r="C1094" s="35">
        <v>0</v>
      </c>
      <c r="D1094" s="35">
        <v>0</v>
      </c>
      <c r="E1094" s="35">
        <v>0</v>
      </c>
      <c r="F1094" s="35">
        <v>0</v>
      </c>
      <c r="G1094" s="76">
        <v>72</v>
      </c>
      <c r="H1094" s="22">
        <v>0</v>
      </c>
      <c r="I1094" s="22">
        <v>0</v>
      </c>
      <c r="J1094" s="22">
        <v>0</v>
      </c>
      <c r="K1094" s="22">
        <v>0</v>
      </c>
      <c r="L1094" s="22">
        <v>0</v>
      </c>
      <c r="M1094" s="22">
        <v>0</v>
      </c>
      <c r="N1094" s="22">
        <v>0</v>
      </c>
      <c r="O1094" s="22">
        <v>0</v>
      </c>
      <c r="P1094" s="22">
        <v>0</v>
      </c>
      <c r="Q1094" s="22">
        <v>0</v>
      </c>
      <c r="R1094" s="22">
        <v>0</v>
      </c>
      <c r="S1094" s="22">
        <v>0</v>
      </c>
      <c r="T1094" s="22">
        <v>0</v>
      </c>
      <c r="U1094" s="22">
        <v>0</v>
      </c>
      <c r="V1094" s="22">
        <v>0</v>
      </c>
      <c r="W1094" s="22">
        <v>0</v>
      </c>
      <c r="X1094" s="22">
        <v>0</v>
      </c>
      <c r="Y1094" s="22">
        <v>0</v>
      </c>
      <c r="Z1094" s="22">
        <v>0</v>
      </c>
      <c r="AA1094" s="22">
        <v>0</v>
      </c>
      <c r="AB1094" s="22" t="s">
        <v>36</v>
      </c>
      <c r="AC1094" s="22" t="s">
        <v>36</v>
      </c>
      <c r="AD1094" s="22" t="s">
        <v>36</v>
      </c>
      <c r="AE1094" s="22" t="s">
        <v>36</v>
      </c>
      <c r="AF1094" s="22" t="s">
        <v>36</v>
      </c>
      <c r="AG1094" s="22" t="s">
        <v>36</v>
      </c>
      <c r="AH1094" s="22" t="s">
        <v>36</v>
      </c>
      <c r="AI1094" s="22" t="s">
        <v>36</v>
      </c>
      <c r="AJ1094" s="22" t="s">
        <v>36</v>
      </c>
      <c r="AK1094" s="22" t="s">
        <v>36</v>
      </c>
      <c r="AL1094" s="22" t="s">
        <v>36</v>
      </c>
      <c r="AM1094" s="22" t="s">
        <v>36</v>
      </c>
      <c r="AN1094" s="22" t="s">
        <v>36</v>
      </c>
      <c r="AO1094" s="22" t="s">
        <v>36</v>
      </c>
      <c r="AP1094" s="22" t="s">
        <v>36</v>
      </c>
    </row>
    <row r="1095" spans="1:43" hidden="1" outlineLevel="1" x14ac:dyDescent="0.2">
      <c r="A1095" s="15"/>
      <c r="B1095" s="84"/>
      <c r="C1095" s="35">
        <v>0</v>
      </c>
      <c r="D1095" s="35">
        <v>0</v>
      </c>
      <c r="E1095" s="35">
        <v>0</v>
      </c>
      <c r="F1095" s="35">
        <v>0</v>
      </c>
      <c r="G1095" s="77">
        <v>73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0</v>
      </c>
      <c r="Z1095" s="22">
        <v>0</v>
      </c>
      <c r="AA1095" s="22">
        <v>0</v>
      </c>
      <c r="AB1095" s="22" t="s">
        <v>36</v>
      </c>
      <c r="AC1095" s="22" t="s">
        <v>36</v>
      </c>
      <c r="AD1095" s="22" t="s">
        <v>36</v>
      </c>
      <c r="AE1095" s="22" t="s">
        <v>36</v>
      </c>
      <c r="AF1095" s="22" t="s">
        <v>36</v>
      </c>
      <c r="AG1095" s="22" t="s">
        <v>36</v>
      </c>
      <c r="AH1095" s="22" t="s">
        <v>36</v>
      </c>
      <c r="AI1095" s="22" t="s">
        <v>36</v>
      </c>
      <c r="AJ1095" s="22" t="s">
        <v>36</v>
      </c>
      <c r="AK1095" s="22" t="s">
        <v>36</v>
      </c>
      <c r="AL1095" s="22" t="s">
        <v>36</v>
      </c>
      <c r="AM1095" s="22" t="s">
        <v>36</v>
      </c>
      <c r="AN1095" s="22" t="s">
        <v>36</v>
      </c>
      <c r="AO1095" s="22" t="s">
        <v>36</v>
      </c>
      <c r="AP1095" s="22" t="s">
        <v>36</v>
      </c>
    </row>
    <row r="1096" spans="1:43" hidden="1" outlineLevel="1" x14ac:dyDescent="0.2">
      <c r="A1096" s="15"/>
      <c r="B1096" s="84"/>
      <c r="C1096" s="35">
        <v>0</v>
      </c>
      <c r="D1096" s="35">
        <v>0</v>
      </c>
      <c r="E1096" s="35">
        <v>0</v>
      </c>
      <c r="F1096" s="35">
        <v>0</v>
      </c>
      <c r="G1096" s="77">
        <v>74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0</v>
      </c>
      <c r="Z1096" s="22">
        <v>0</v>
      </c>
      <c r="AA1096" s="22">
        <v>0</v>
      </c>
      <c r="AB1096" s="22" t="s">
        <v>36</v>
      </c>
      <c r="AC1096" s="22" t="s">
        <v>36</v>
      </c>
      <c r="AD1096" s="22" t="s">
        <v>36</v>
      </c>
      <c r="AE1096" s="22" t="s">
        <v>36</v>
      </c>
      <c r="AF1096" s="22" t="s">
        <v>36</v>
      </c>
      <c r="AG1096" s="22" t="s">
        <v>36</v>
      </c>
      <c r="AH1096" s="22" t="s">
        <v>36</v>
      </c>
      <c r="AI1096" s="22" t="s">
        <v>36</v>
      </c>
      <c r="AJ1096" s="22" t="s">
        <v>36</v>
      </c>
      <c r="AK1096" s="22" t="s">
        <v>36</v>
      </c>
      <c r="AL1096" s="22" t="s">
        <v>36</v>
      </c>
      <c r="AM1096" s="22" t="s">
        <v>36</v>
      </c>
      <c r="AN1096" s="22" t="s">
        <v>36</v>
      </c>
      <c r="AO1096" s="22" t="s">
        <v>36</v>
      </c>
      <c r="AP1096" s="22" t="s">
        <v>36</v>
      </c>
    </row>
    <row r="1097" spans="1:43" collapsed="1" x14ac:dyDescent="0.2">
      <c r="A1097" s="15"/>
      <c r="B1097" s="84"/>
      <c r="C1097" s="82"/>
      <c r="D1097" s="82"/>
      <c r="E1097" s="82"/>
      <c r="F1097" s="82"/>
      <c r="G1097" s="25"/>
      <c r="H1097" s="79"/>
      <c r="I1097" s="79"/>
      <c r="J1097" s="80"/>
      <c r="K1097" s="79"/>
      <c r="L1097" s="79"/>
      <c r="M1097" s="80"/>
      <c r="N1097" s="79"/>
      <c r="O1097" s="79"/>
      <c r="P1097" s="80"/>
      <c r="Q1097" s="79"/>
      <c r="R1097" s="79"/>
      <c r="S1097" s="80"/>
      <c r="T1097" s="79"/>
      <c r="U1097" s="79"/>
      <c r="V1097" s="80"/>
      <c r="W1097" s="79"/>
      <c r="X1097" s="79"/>
      <c r="Y1097" s="80"/>
      <c r="Z1097" s="79"/>
      <c r="AA1097" s="79"/>
      <c r="AB1097" s="79"/>
      <c r="AC1097" s="79"/>
      <c r="AD1097" s="79"/>
      <c r="AE1097" s="79"/>
      <c r="AF1097" s="79"/>
      <c r="AG1097" s="79"/>
      <c r="AH1097" s="79"/>
      <c r="AI1097" s="79"/>
      <c r="AJ1097" s="79"/>
      <c r="AK1097" s="79"/>
      <c r="AL1097" s="79"/>
      <c r="AM1097" s="79"/>
      <c r="AN1097" s="79"/>
      <c r="AO1097" s="79"/>
      <c r="AP1097" s="79"/>
    </row>
    <row r="1098" spans="1:43" ht="42" x14ac:dyDescent="0.2">
      <c r="A1098" s="11"/>
      <c r="B1098" s="134" t="str">
        <f>"TasNetworks "&amp;LEFT($L$3,7)&amp;" network prices"</f>
        <v>TasNetworks 2026–27 network prices</v>
      </c>
      <c r="C1098" s="134"/>
      <c r="D1098" s="105" t="s">
        <v>20</v>
      </c>
      <c r="E1098" s="105" t="s">
        <v>856</v>
      </c>
      <c r="F1098" s="105" t="s">
        <v>36</v>
      </c>
      <c r="G1098" s="66" t="s">
        <v>30</v>
      </c>
      <c r="H1098" s="78" t="s">
        <v>838</v>
      </c>
      <c r="I1098" s="78" t="s">
        <v>839</v>
      </c>
      <c r="J1098" s="78" t="s">
        <v>840</v>
      </c>
      <c r="K1098" s="78" t="s">
        <v>841</v>
      </c>
      <c r="L1098" s="78" t="s">
        <v>842</v>
      </c>
      <c r="M1098" s="78" t="s">
        <v>843</v>
      </c>
      <c r="N1098" s="78" t="s">
        <v>844</v>
      </c>
      <c r="O1098" s="78" t="s">
        <v>845</v>
      </c>
      <c r="P1098" s="78" t="s">
        <v>846</v>
      </c>
      <c r="Q1098" s="78" t="s">
        <v>847</v>
      </c>
      <c r="R1098" s="78" t="s">
        <v>848</v>
      </c>
      <c r="S1098" s="78" t="s">
        <v>849</v>
      </c>
      <c r="T1098" s="78" t="s">
        <v>850</v>
      </c>
      <c r="U1098" s="78" t="s">
        <v>851</v>
      </c>
      <c r="V1098" s="78" t="s">
        <v>852</v>
      </c>
      <c r="W1098" s="78" t="s">
        <v>853</v>
      </c>
      <c r="X1098" s="78" t="s">
        <v>144</v>
      </c>
      <c r="Y1098" s="78" t="s">
        <v>854</v>
      </c>
      <c r="Z1098" s="78" t="s">
        <v>855</v>
      </c>
      <c r="AA1098" s="78">
        <v>0</v>
      </c>
      <c r="AB1098" s="78"/>
      <c r="AC1098" s="78"/>
      <c r="AD1098" s="78"/>
      <c r="AE1098" s="78"/>
      <c r="AF1098" s="78"/>
      <c r="AG1098" s="78"/>
      <c r="AH1098" s="78"/>
      <c r="AI1098" s="78"/>
      <c r="AJ1098" s="78"/>
      <c r="AK1098" s="78"/>
      <c r="AL1098" s="78"/>
      <c r="AM1098" s="78"/>
      <c r="AN1098" s="78"/>
      <c r="AO1098" s="78"/>
      <c r="AP1098" s="78"/>
      <c r="AQ1098" s="78"/>
    </row>
    <row r="1099" spans="1:43" x14ac:dyDescent="0.2">
      <c r="A1099" s="15"/>
      <c r="B1099" s="15"/>
      <c r="C1099" s="81"/>
      <c r="D1099" s="81"/>
      <c r="E1099" s="81"/>
      <c r="F1099" s="81"/>
      <c r="G1099" s="17"/>
      <c r="H1099" s="20" t="s">
        <v>79</v>
      </c>
      <c r="I1099" s="20" t="s">
        <v>80</v>
      </c>
      <c r="J1099" s="20" t="s">
        <v>80</v>
      </c>
      <c r="K1099" s="20" t="s">
        <v>80</v>
      </c>
      <c r="L1099" s="20" t="s">
        <v>80</v>
      </c>
      <c r="M1099" s="20" t="s">
        <v>80</v>
      </c>
      <c r="N1099" s="20" t="s">
        <v>83</v>
      </c>
      <c r="O1099" s="20" t="s">
        <v>83</v>
      </c>
      <c r="P1099" s="20" t="s">
        <v>83</v>
      </c>
      <c r="Q1099" s="20" t="s">
        <v>83</v>
      </c>
      <c r="R1099" s="20" t="s">
        <v>857</v>
      </c>
      <c r="S1099" s="20" t="s">
        <v>83</v>
      </c>
      <c r="T1099" s="20" t="s">
        <v>857</v>
      </c>
      <c r="U1099" s="20" t="s">
        <v>858</v>
      </c>
      <c r="V1099" s="20" t="s">
        <v>80</v>
      </c>
      <c r="W1099" s="20" t="s">
        <v>80</v>
      </c>
      <c r="X1099" s="20" t="s">
        <v>80</v>
      </c>
      <c r="Y1099" s="20" t="s">
        <v>80</v>
      </c>
      <c r="Z1099" s="20" t="s">
        <v>82</v>
      </c>
      <c r="AA1099" s="20" t="s">
        <v>36</v>
      </c>
      <c r="AB1099" s="20"/>
      <c r="AC1099" s="20"/>
      <c r="AD1099" s="20"/>
      <c r="AE1099" s="20"/>
      <c r="AF1099" s="20"/>
      <c r="AG1099" s="20"/>
      <c r="AH1099" s="20"/>
      <c r="AI1099" s="20"/>
      <c r="AJ1099" s="20"/>
      <c r="AK1099" s="20"/>
      <c r="AL1099" s="20"/>
      <c r="AM1099" s="20"/>
      <c r="AN1099" s="20"/>
      <c r="AO1099" s="20"/>
      <c r="AP1099" s="20"/>
    </row>
    <row r="1100" spans="1:43" x14ac:dyDescent="0.2">
      <c r="A1100" s="15"/>
      <c r="B1100" s="15"/>
      <c r="C1100" s="21"/>
      <c r="D1100" s="21"/>
      <c r="E1100" s="21"/>
      <c r="F1100" s="21"/>
      <c r="G1100" s="17"/>
      <c r="H1100" s="36"/>
      <c r="I1100" s="36"/>
      <c r="J1100" s="36"/>
      <c r="K1100" s="36"/>
      <c r="L1100" s="36"/>
      <c r="M1100" s="36"/>
      <c r="N1100" s="36"/>
      <c r="O1100" s="36"/>
      <c r="P1100" s="36"/>
      <c r="Q1100" s="36"/>
      <c r="R1100" s="36"/>
      <c r="S1100" s="36"/>
      <c r="T1100" s="36"/>
      <c r="U1100" s="36"/>
      <c r="V1100" s="36"/>
      <c r="W1100" s="36"/>
      <c r="X1100" s="36"/>
      <c r="Y1100" s="36"/>
      <c r="Z1100" s="36"/>
      <c r="AA1100" s="17"/>
      <c r="AB1100" s="17"/>
      <c r="AC1100" s="17"/>
      <c r="AD1100" s="17"/>
      <c r="AE1100" s="17"/>
      <c r="AF1100" s="17"/>
      <c r="AG1100" s="17"/>
      <c r="AH1100" s="17"/>
      <c r="AI1100" s="17"/>
      <c r="AJ1100" s="17"/>
      <c r="AK1100" s="17"/>
      <c r="AL1100" s="17"/>
      <c r="AM1100" s="17"/>
      <c r="AN1100" s="17"/>
      <c r="AO1100" s="17"/>
      <c r="AP1100" s="17"/>
    </row>
    <row r="1101" spans="1:43" x14ac:dyDescent="0.2">
      <c r="A1101" s="15"/>
      <c r="B1101" s="84"/>
      <c r="C1101" s="35" t="s">
        <v>859</v>
      </c>
      <c r="D1101" s="35" t="s">
        <v>860</v>
      </c>
      <c r="E1101" s="35">
        <v>0</v>
      </c>
      <c r="F1101" s="35">
        <v>0</v>
      </c>
      <c r="G1101" s="76">
        <v>0</v>
      </c>
      <c r="H1101" s="22">
        <v>80.543999999999997</v>
      </c>
      <c r="I1101" s="22">
        <v>0</v>
      </c>
      <c r="J1101" s="22">
        <v>19.86</v>
      </c>
      <c r="K1101" s="22">
        <v>0</v>
      </c>
      <c r="L1101" s="22">
        <v>4.3689999999999998</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c r="AC1101" s="22"/>
      <c r="AD1101" s="22"/>
      <c r="AE1101" s="22"/>
      <c r="AF1101" s="22"/>
      <c r="AG1101" s="22"/>
      <c r="AH1101" s="22"/>
      <c r="AI1101" s="22"/>
      <c r="AJ1101" s="22"/>
      <c r="AK1101" s="22"/>
      <c r="AL1101" s="22"/>
      <c r="AM1101" s="22"/>
      <c r="AN1101" s="22"/>
      <c r="AO1101" s="22"/>
      <c r="AP1101" s="22"/>
    </row>
    <row r="1102" spans="1:43" s="26" customFormat="1" x14ac:dyDescent="0.2">
      <c r="A1102" s="23"/>
      <c r="B1102" s="84"/>
      <c r="C1102" s="35" t="s">
        <v>861</v>
      </c>
      <c r="D1102" s="35" t="s">
        <v>862</v>
      </c>
      <c r="E1102" s="35">
        <v>0</v>
      </c>
      <c r="F1102" s="35">
        <v>0</v>
      </c>
      <c r="G1102" s="77">
        <v>1</v>
      </c>
      <c r="H1102" s="22">
        <v>81.953999999999994</v>
      </c>
      <c r="I1102" s="22">
        <v>0</v>
      </c>
      <c r="J1102" s="22">
        <v>0</v>
      </c>
      <c r="K1102" s="22">
        <v>0</v>
      </c>
      <c r="L1102" s="22">
        <v>0</v>
      </c>
      <c r="M1102" s="22">
        <v>0</v>
      </c>
      <c r="N1102" s="22">
        <v>0</v>
      </c>
      <c r="O1102" s="22">
        <v>34.771999999999998</v>
      </c>
      <c r="P1102" s="22">
        <v>11.579000000000001</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c r="AN1102" s="22">
        <v>0</v>
      </c>
      <c r="AO1102" s="22">
        <v>0</v>
      </c>
      <c r="AP1102" s="22">
        <v>0</v>
      </c>
    </row>
    <row r="1103" spans="1:43" x14ac:dyDescent="0.2">
      <c r="A1103" s="15"/>
      <c r="B1103" s="84"/>
      <c r="C1103" s="35" t="s">
        <v>863</v>
      </c>
      <c r="D1103" s="35" t="s">
        <v>864</v>
      </c>
      <c r="E1103" s="35">
        <v>0</v>
      </c>
      <c r="F1103" s="35">
        <v>0</v>
      </c>
      <c r="G1103" s="77">
        <v>2</v>
      </c>
      <c r="H1103" s="22">
        <v>80.543999999999997</v>
      </c>
      <c r="I1103" s="22">
        <v>0</v>
      </c>
      <c r="J1103" s="22">
        <v>20.853000000000002</v>
      </c>
      <c r="K1103" s="22">
        <v>0</v>
      </c>
      <c r="L1103" s="22">
        <v>3.1279499999999998</v>
      </c>
      <c r="M1103" s="22">
        <v>0.104265</v>
      </c>
      <c r="N1103" s="22">
        <v>0</v>
      </c>
      <c r="O1103" s="22">
        <v>0</v>
      </c>
      <c r="P1103" s="22">
        <v>0</v>
      </c>
      <c r="Q1103" s="22">
        <v>0</v>
      </c>
      <c r="R1103" s="22">
        <v>29.556199999999997</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c r="AN1103" s="22">
        <v>0</v>
      </c>
      <c r="AO1103" s="22">
        <v>0</v>
      </c>
      <c r="AP1103" s="22">
        <v>0</v>
      </c>
    </row>
    <row r="1104" spans="1:43" x14ac:dyDescent="0.2">
      <c r="A1104" s="15"/>
      <c r="B1104" s="84"/>
      <c r="C1104" s="35" t="s">
        <v>865</v>
      </c>
      <c r="D1104" s="35" t="s">
        <v>866</v>
      </c>
      <c r="E1104" s="35">
        <v>0</v>
      </c>
      <c r="F1104" s="35">
        <v>0</v>
      </c>
      <c r="G1104" s="77">
        <v>3</v>
      </c>
      <c r="H1104" s="22">
        <v>73.674000000000007</v>
      </c>
      <c r="I1104" s="22">
        <v>10.001000000000001</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c r="AN1104" s="22">
        <v>0</v>
      </c>
      <c r="AO1104" s="22">
        <v>0</v>
      </c>
      <c r="AP1104" s="22">
        <v>0</v>
      </c>
    </row>
    <row r="1105" spans="1:42" x14ac:dyDescent="0.2">
      <c r="A1105" s="15"/>
      <c r="B1105" s="84"/>
      <c r="C1105" s="35" t="s">
        <v>867</v>
      </c>
      <c r="D1105" s="35" t="s">
        <v>868</v>
      </c>
      <c r="E1105" s="35">
        <v>0</v>
      </c>
      <c r="F1105" s="35">
        <v>0</v>
      </c>
      <c r="G1105" s="76">
        <v>4</v>
      </c>
      <c r="H1105" s="22">
        <v>9.1029999999999998</v>
      </c>
      <c r="I1105" s="22">
        <v>9.197000000000001</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c r="AN1105" s="22">
        <v>0</v>
      </c>
      <c r="AO1105" s="22">
        <v>0</v>
      </c>
      <c r="AP1105" s="22">
        <v>0</v>
      </c>
    </row>
    <row r="1106" spans="1:42" x14ac:dyDescent="0.2">
      <c r="A1106" s="15"/>
      <c r="B1106" s="84"/>
      <c r="C1106" s="35" t="s">
        <v>869</v>
      </c>
      <c r="D1106" s="35" t="s">
        <v>870</v>
      </c>
      <c r="E1106" s="35">
        <v>0</v>
      </c>
      <c r="F1106" s="35">
        <v>0</v>
      </c>
      <c r="G1106" s="77">
        <v>5</v>
      </c>
      <c r="H1106" s="22">
        <v>17.346</v>
      </c>
      <c r="I1106" s="22">
        <v>1.7490000000000001</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c r="AN1106" s="22">
        <v>0</v>
      </c>
      <c r="AO1106" s="22">
        <v>0</v>
      </c>
      <c r="AP1106" s="22">
        <v>0</v>
      </c>
    </row>
    <row r="1107" spans="1:42" x14ac:dyDescent="0.2">
      <c r="A1107" s="15"/>
      <c r="B1107" s="84"/>
      <c r="C1107" s="35" t="s">
        <v>871</v>
      </c>
      <c r="D1107" s="35" t="s">
        <v>872</v>
      </c>
      <c r="E1107" s="35">
        <v>0</v>
      </c>
      <c r="F1107" s="35">
        <v>0</v>
      </c>
      <c r="G1107" s="77">
        <v>6</v>
      </c>
      <c r="H1107" s="22">
        <v>17.346</v>
      </c>
      <c r="I1107" s="22">
        <v>2.024</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c r="AN1107" s="22">
        <v>0</v>
      </c>
      <c r="AO1107" s="22">
        <v>0</v>
      </c>
      <c r="AP1107" s="22">
        <v>0</v>
      </c>
    </row>
    <row r="1108" spans="1:42" x14ac:dyDescent="0.2">
      <c r="A1108" s="15"/>
      <c r="B1108" s="84"/>
      <c r="C1108" s="35">
        <v>0</v>
      </c>
      <c r="D1108" s="35">
        <v>0</v>
      </c>
      <c r="E1108" s="35">
        <v>0</v>
      </c>
      <c r="F1108" s="35">
        <v>0</v>
      </c>
      <c r="G1108" s="77">
        <v>7</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c r="AN1108" s="22">
        <v>0</v>
      </c>
      <c r="AO1108" s="22">
        <v>0</v>
      </c>
      <c r="AP1108" s="22">
        <v>0</v>
      </c>
    </row>
    <row r="1109" spans="1:42" x14ac:dyDescent="0.2">
      <c r="A1109" s="15"/>
      <c r="B1109" s="84"/>
      <c r="C1109" s="35">
        <v>0</v>
      </c>
      <c r="D1109" s="35">
        <v>0</v>
      </c>
      <c r="E1109" s="35">
        <v>0</v>
      </c>
      <c r="F1109" s="35">
        <v>0</v>
      </c>
      <c r="G1109" s="76">
        <v>8</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0</v>
      </c>
      <c r="Y1109" s="22">
        <v>0</v>
      </c>
      <c r="Z1109" s="22">
        <v>0</v>
      </c>
      <c r="AA1109" s="22">
        <v>0</v>
      </c>
      <c r="AB1109" s="22">
        <v>0</v>
      </c>
      <c r="AC1109" s="22">
        <v>0</v>
      </c>
      <c r="AD1109" s="22">
        <v>0</v>
      </c>
      <c r="AE1109" s="22">
        <v>0</v>
      </c>
      <c r="AF1109" s="22">
        <v>0</v>
      </c>
      <c r="AG1109" s="22">
        <v>0</v>
      </c>
      <c r="AH1109" s="22">
        <v>0</v>
      </c>
      <c r="AI1109" s="22">
        <v>0</v>
      </c>
      <c r="AJ1109" s="22">
        <v>0</v>
      </c>
      <c r="AK1109" s="22">
        <v>0</v>
      </c>
      <c r="AL1109" s="22">
        <v>0</v>
      </c>
      <c r="AM1109" s="22">
        <v>0</v>
      </c>
      <c r="AN1109" s="22">
        <v>0</v>
      </c>
      <c r="AO1109" s="22">
        <v>0</v>
      </c>
      <c r="AP1109" s="22">
        <v>0</v>
      </c>
    </row>
    <row r="1110" spans="1:42" x14ac:dyDescent="0.2">
      <c r="A1110" s="15"/>
      <c r="B1110" s="84"/>
      <c r="C1110" s="35">
        <v>0</v>
      </c>
      <c r="D1110" s="35">
        <v>0</v>
      </c>
      <c r="E1110" s="35">
        <v>0</v>
      </c>
      <c r="F1110" s="35">
        <v>0</v>
      </c>
      <c r="G1110" s="77">
        <v>9</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v>0</v>
      </c>
      <c r="Y1110" s="22">
        <v>0</v>
      </c>
      <c r="Z1110" s="22">
        <v>0</v>
      </c>
      <c r="AA1110" s="22">
        <v>0</v>
      </c>
      <c r="AB1110" s="22">
        <v>0</v>
      </c>
      <c r="AC1110" s="22">
        <v>0</v>
      </c>
      <c r="AD1110" s="22">
        <v>0</v>
      </c>
      <c r="AE1110" s="22">
        <v>0</v>
      </c>
      <c r="AF1110" s="22">
        <v>0</v>
      </c>
      <c r="AG1110" s="22">
        <v>0</v>
      </c>
      <c r="AH1110" s="22">
        <v>0</v>
      </c>
      <c r="AI1110" s="22">
        <v>0</v>
      </c>
      <c r="AJ1110" s="22">
        <v>0</v>
      </c>
      <c r="AK1110" s="22">
        <v>0</v>
      </c>
      <c r="AL1110" s="22">
        <v>0</v>
      </c>
      <c r="AM1110" s="22">
        <v>0</v>
      </c>
      <c r="AN1110" s="22">
        <v>0</v>
      </c>
      <c r="AO1110" s="22">
        <v>0</v>
      </c>
      <c r="AP1110" s="22">
        <v>0</v>
      </c>
    </row>
    <row r="1111" spans="1:42" ht="11.25" customHeight="1" x14ac:dyDescent="0.2">
      <c r="A1111" s="15"/>
      <c r="B1111" s="84"/>
      <c r="C1111" s="35" t="s">
        <v>873</v>
      </c>
      <c r="D1111" s="35" t="s">
        <v>874</v>
      </c>
      <c r="E1111" s="35">
        <v>0</v>
      </c>
      <c r="F1111" s="35">
        <v>0</v>
      </c>
      <c r="G1111" s="77">
        <v>10</v>
      </c>
      <c r="H1111" s="22">
        <v>96.355000000000004</v>
      </c>
      <c r="I1111" s="22">
        <v>0</v>
      </c>
      <c r="J1111" s="22">
        <v>19.765999999999998</v>
      </c>
      <c r="K1111" s="22">
        <v>11.643000000000001</v>
      </c>
      <c r="L1111" s="22">
        <v>2.67</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c r="AN1111" s="22">
        <v>0</v>
      </c>
      <c r="AO1111" s="22">
        <v>0</v>
      </c>
      <c r="AP1111" s="22">
        <v>0</v>
      </c>
    </row>
    <row r="1112" spans="1:42" ht="11.25" customHeight="1" x14ac:dyDescent="0.2">
      <c r="A1112" s="15"/>
      <c r="B1112" s="84"/>
      <c r="C1112" s="35" t="s">
        <v>875</v>
      </c>
      <c r="D1112" s="35" t="s">
        <v>876</v>
      </c>
      <c r="E1112" s="35">
        <v>0</v>
      </c>
      <c r="F1112" s="35">
        <v>0</v>
      </c>
      <c r="G1112" s="77">
        <v>11</v>
      </c>
      <c r="H1112" s="22">
        <v>106.569</v>
      </c>
      <c r="I1112" s="22">
        <v>0</v>
      </c>
      <c r="J1112" s="22">
        <v>0</v>
      </c>
      <c r="K1112" s="22">
        <v>0</v>
      </c>
      <c r="L1112" s="22">
        <v>0</v>
      </c>
      <c r="M1112" s="22">
        <v>0</v>
      </c>
      <c r="N1112" s="22">
        <v>0</v>
      </c>
      <c r="O1112" s="22">
        <v>80.836999999999989</v>
      </c>
      <c r="P1112" s="22">
        <v>26.918999999999997</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c r="AN1112" s="22">
        <v>0</v>
      </c>
      <c r="AO1112" s="22">
        <v>0</v>
      </c>
      <c r="AP1112" s="22">
        <v>0</v>
      </c>
    </row>
    <row r="1113" spans="1:42" ht="11.25" customHeight="1" x14ac:dyDescent="0.2">
      <c r="A1113" s="15"/>
      <c r="B1113" s="84"/>
      <c r="C1113" s="35" t="s">
        <v>877</v>
      </c>
      <c r="D1113" s="35" t="s">
        <v>878</v>
      </c>
      <c r="E1113" s="35">
        <v>0</v>
      </c>
      <c r="F1113" s="35">
        <v>0</v>
      </c>
      <c r="G1113" s="76">
        <v>12</v>
      </c>
      <c r="H1113" s="22">
        <v>106.569</v>
      </c>
      <c r="I1113" s="22">
        <v>0</v>
      </c>
      <c r="J1113" s="22">
        <v>0</v>
      </c>
      <c r="K1113" s="22">
        <v>0</v>
      </c>
      <c r="L1113" s="22">
        <v>0</v>
      </c>
      <c r="M1113" s="22">
        <v>0</v>
      </c>
      <c r="N1113" s="22">
        <v>0</v>
      </c>
      <c r="O1113" s="22">
        <v>80.836999999999989</v>
      </c>
      <c r="P1113" s="22">
        <v>26.918999999999997</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c r="AN1113" s="22">
        <v>0</v>
      </c>
      <c r="AO1113" s="22">
        <v>0</v>
      </c>
      <c r="AP1113" s="22">
        <v>0</v>
      </c>
    </row>
    <row r="1114" spans="1:42" ht="11.25" customHeight="1" x14ac:dyDescent="0.2">
      <c r="A1114" s="15"/>
      <c r="B1114" s="84"/>
      <c r="C1114" s="35" t="s">
        <v>879</v>
      </c>
      <c r="D1114" s="35" t="s">
        <v>880</v>
      </c>
      <c r="E1114" s="35">
        <v>0</v>
      </c>
      <c r="F1114" s="35">
        <v>0</v>
      </c>
      <c r="G1114" s="77">
        <v>13</v>
      </c>
      <c r="H1114" s="22">
        <v>73.254000000000005</v>
      </c>
      <c r="I1114" s="22">
        <v>11.891999999999999</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c r="AN1114" s="22">
        <v>0</v>
      </c>
      <c r="AO1114" s="22">
        <v>0</v>
      </c>
      <c r="AP1114" s="22">
        <v>0</v>
      </c>
    </row>
    <row r="1115" spans="1:42" ht="11.25" customHeight="1" x14ac:dyDescent="0.2">
      <c r="A1115" s="15"/>
      <c r="B1115" s="84"/>
      <c r="C1115" s="35">
        <v>0</v>
      </c>
      <c r="D1115" s="35">
        <v>0</v>
      </c>
      <c r="E1115" s="35">
        <v>0</v>
      </c>
      <c r="F1115" s="35">
        <v>0</v>
      </c>
      <c r="G1115" s="77">
        <v>14</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v>0</v>
      </c>
      <c r="Y1115" s="22">
        <v>0</v>
      </c>
      <c r="Z1115" s="22">
        <v>0</v>
      </c>
      <c r="AA1115" s="22">
        <v>0</v>
      </c>
      <c r="AB1115" s="22">
        <v>0</v>
      </c>
      <c r="AC1115" s="22">
        <v>0</v>
      </c>
      <c r="AD1115" s="22">
        <v>0</v>
      </c>
      <c r="AE1115" s="22">
        <v>0</v>
      </c>
      <c r="AF1115" s="22">
        <v>0</v>
      </c>
      <c r="AG1115" s="22">
        <v>0</v>
      </c>
      <c r="AH1115" s="22">
        <v>0</v>
      </c>
      <c r="AI1115" s="22">
        <v>0</v>
      </c>
      <c r="AJ1115" s="22">
        <v>0</v>
      </c>
      <c r="AK1115" s="22">
        <v>0</v>
      </c>
      <c r="AL1115" s="22">
        <v>0</v>
      </c>
      <c r="AM1115" s="22">
        <v>0</v>
      </c>
      <c r="AN1115" s="22">
        <v>0</v>
      </c>
      <c r="AO1115" s="22">
        <v>0</v>
      </c>
      <c r="AP1115" s="22">
        <v>0</v>
      </c>
    </row>
    <row r="1116" spans="1:42" ht="11.25" customHeight="1" x14ac:dyDescent="0.2">
      <c r="A1116" s="15"/>
      <c r="B1116" s="84"/>
      <c r="C1116" s="35" t="s">
        <v>881</v>
      </c>
      <c r="D1116" s="35" t="s">
        <v>882</v>
      </c>
      <c r="E1116" s="35">
        <v>0</v>
      </c>
      <c r="F1116" s="35">
        <v>0</v>
      </c>
      <c r="G1116" s="77">
        <v>15</v>
      </c>
      <c r="H1116" s="22">
        <v>352.60700000000003</v>
      </c>
      <c r="I1116" s="22">
        <v>0</v>
      </c>
      <c r="J1116" s="22">
        <v>15.27</v>
      </c>
      <c r="K1116" s="22">
        <v>9.161999999999999</v>
      </c>
      <c r="L1116" s="22">
        <v>2.29</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c r="AN1116" s="22">
        <v>0</v>
      </c>
      <c r="AO1116" s="22">
        <v>0</v>
      </c>
      <c r="AP1116" s="22">
        <v>0</v>
      </c>
    </row>
    <row r="1117" spans="1:42" ht="11.25" customHeight="1" x14ac:dyDescent="0.2">
      <c r="A1117" s="15"/>
      <c r="B1117" s="84"/>
      <c r="C1117" s="35">
        <v>0</v>
      </c>
      <c r="D1117" s="35">
        <v>0</v>
      </c>
      <c r="E1117" s="35">
        <v>0</v>
      </c>
      <c r="F1117" s="35">
        <v>0</v>
      </c>
      <c r="G1117" s="76">
        <v>16</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0</v>
      </c>
      <c r="Z1117" s="22">
        <v>0</v>
      </c>
      <c r="AA1117" s="22">
        <v>0</v>
      </c>
      <c r="AB1117" s="22">
        <v>0</v>
      </c>
      <c r="AC1117" s="22">
        <v>0</v>
      </c>
      <c r="AD1117" s="22">
        <v>0</v>
      </c>
      <c r="AE1117" s="22">
        <v>0</v>
      </c>
      <c r="AF1117" s="22">
        <v>0</v>
      </c>
      <c r="AG1117" s="22">
        <v>0</v>
      </c>
      <c r="AH1117" s="22">
        <v>0</v>
      </c>
      <c r="AI1117" s="22">
        <v>0</v>
      </c>
      <c r="AJ1117" s="22">
        <v>0</v>
      </c>
      <c r="AK1117" s="22">
        <v>0</v>
      </c>
      <c r="AL1117" s="22">
        <v>0</v>
      </c>
      <c r="AM1117" s="22">
        <v>0</v>
      </c>
      <c r="AN1117" s="22">
        <v>0</v>
      </c>
      <c r="AO1117" s="22">
        <v>0</v>
      </c>
      <c r="AP1117" s="22">
        <v>0</v>
      </c>
    </row>
    <row r="1118" spans="1:42" ht="11.25" customHeight="1" x14ac:dyDescent="0.2">
      <c r="A1118" s="15"/>
      <c r="B1118" s="84"/>
      <c r="C1118" s="35" t="s">
        <v>883</v>
      </c>
      <c r="D1118" s="35" t="s">
        <v>884</v>
      </c>
      <c r="E1118" s="35">
        <v>0</v>
      </c>
      <c r="F1118" s="35">
        <v>0</v>
      </c>
      <c r="G1118" s="77">
        <v>17</v>
      </c>
      <c r="H1118" s="22">
        <v>732.69200000000001</v>
      </c>
      <c r="I1118" s="22">
        <v>0</v>
      </c>
      <c r="J1118" s="22">
        <v>0</v>
      </c>
      <c r="K1118" s="22">
        <v>0</v>
      </c>
      <c r="L1118" s="22">
        <v>0</v>
      </c>
      <c r="M1118" s="22">
        <v>0</v>
      </c>
      <c r="N1118" s="22">
        <v>0</v>
      </c>
      <c r="O1118" s="22">
        <v>60.489999999999995</v>
      </c>
      <c r="P1118" s="22">
        <v>20.143000000000001</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c r="AN1118" s="22">
        <v>0</v>
      </c>
      <c r="AO1118" s="22">
        <v>0</v>
      </c>
      <c r="AP1118" s="22">
        <v>0</v>
      </c>
    </row>
    <row r="1119" spans="1:42" ht="11.25" customHeight="1" x14ac:dyDescent="0.2">
      <c r="A1119" s="15"/>
      <c r="B1119" s="84"/>
      <c r="C1119" s="35" t="s">
        <v>885</v>
      </c>
      <c r="D1119" s="35" t="s">
        <v>886</v>
      </c>
      <c r="E1119" s="35">
        <v>0</v>
      </c>
      <c r="F1119" s="35">
        <v>0</v>
      </c>
      <c r="G1119" s="77">
        <v>18</v>
      </c>
      <c r="H1119" s="22">
        <v>520.11199999999997</v>
      </c>
      <c r="I1119" s="22">
        <v>3.2410000000000001</v>
      </c>
      <c r="J1119" s="22">
        <v>0</v>
      </c>
      <c r="K1119" s="22">
        <v>0</v>
      </c>
      <c r="L1119" s="22">
        <v>0</v>
      </c>
      <c r="M1119" s="22">
        <v>0</v>
      </c>
      <c r="N1119" s="22">
        <v>46.616</v>
      </c>
      <c r="O1119" s="22">
        <v>0</v>
      </c>
      <c r="P1119" s="22">
        <v>0</v>
      </c>
      <c r="Q1119" s="22">
        <v>0</v>
      </c>
      <c r="R1119" s="22">
        <v>0</v>
      </c>
      <c r="S1119" s="22">
        <v>0</v>
      </c>
      <c r="T1119" s="22">
        <v>0</v>
      </c>
      <c r="U1119" s="22">
        <v>0</v>
      </c>
      <c r="V1119" s="22">
        <v>0</v>
      </c>
      <c r="W1119" s="22">
        <v>0</v>
      </c>
      <c r="X1119" s="22">
        <v>0</v>
      </c>
      <c r="Y1119" s="22">
        <v>0</v>
      </c>
      <c r="Z1119" s="22">
        <v>0</v>
      </c>
      <c r="AA1119" s="22">
        <v>0</v>
      </c>
      <c r="AB1119" s="22" t="s">
        <v>36</v>
      </c>
      <c r="AC1119" s="22" t="s">
        <v>36</v>
      </c>
      <c r="AD1119" s="22" t="s">
        <v>36</v>
      </c>
      <c r="AE1119" s="22" t="s">
        <v>36</v>
      </c>
      <c r="AF1119" s="22" t="s">
        <v>36</v>
      </c>
      <c r="AG1119" s="22" t="s">
        <v>36</v>
      </c>
      <c r="AH1119" s="22" t="s">
        <v>36</v>
      </c>
      <c r="AI1119" s="22" t="s">
        <v>36</v>
      </c>
      <c r="AJ1119" s="22" t="s">
        <v>36</v>
      </c>
      <c r="AK1119" s="22" t="s">
        <v>36</v>
      </c>
      <c r="AL1119" s="22" t="s">
        <v>36</v>
      </c>
      <c r="AM1119" s="22" t="s">
        <v>36</v>
      </c>
      <c r="AN1119" s="22" t="s">
        <v>36</v>
      </c>
      <c r="AO1119" s="22" t="s">
        <v>36</v>
      </c>
      <c r="AP1119" s="22" t="s">
        <v>36</v>
      </c>
    </row>
    <row r="1120" spans="1:42" ht="11.25" customHeight="1" x14ac:dyDescent="0.2">
      <c r="A1120" s="15"/>
      <c r="B1120" s="84"/>
      <c r="C1120" s="35" t="s">
        <v>887</v>
      </c>
      <c r="D1120" s="35" t="s">
        <v>888</v>
      </c>
      <c r="E1120" s="35">
        <v>0</v>
      </c>
      <c r="F1120" s="35">
        <v>0</v>
      </c>
      <c r="G1120" s="77">
        <v>19</v>
      </c>
      <c r="H1120" s="22">
        <v>696.96</v>
      </c>
      <c r="I1120" s="22">
        <v>8.170477</v>
      </c>
      <c r="J1120" s="22">
        <v>0</v>
      </c>
      <c r="K1120" s="22">
        <v>0</v>
      </c>
      <c r="L1120" s="22">
        <v>0</v>
      </c>
      <c r="M1120" s="22">
        <v>0</v>
      </c>
      <c r="N1120" s="22">
        <v>0</v>
      </c>
      <c r="O1120" s="22">
        <v>36.633446962499995</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c r="AN1120" s="22">
        <v>0</v>
      </c>
      <c r="AO1120" s="22">
        <v>0</v>
      </c>
      <c r="AP1120" s="22">
        <v>0</v>
      </c>
    </row>
    <row r="1121" spans="1:42" ht="11.25" customHeight="1" x14ac:dyDescent="0.2">
      <c r="A1121" s="15"/>
      <c r="B1121" s="84"/>
      <c r="C1121" s="35" t="s">
        <v>889</v>
      </c>
      <c r="D1121" s="35" t="s">
        <v>890</v>
      </c>
      <c r="E1121" s="35">
        <v>0</v>
      </c>
      <c r="F1121" s="35">
        <v>0</v>
      </c>
      <c r="G1121" s="76">
        <v>20</v>
      </c>
      <c r="H1121" s="22">
        <v>2787.6480000000001</v>
      </c>
      <c r="I1121" s="22">
        <v>8.170477</v>
      </c>
      <c r="J1121" s="22">
        <v>0</v>
      </c>
      <c r="K1121" s="22">
        <v>0</v>
      </c>
      <c r="L1121" s="22">
        <v>0</v>
      </c>
      <c r="M1121" s="22">
        <v>0</v>
      </c>
      <c r="N1121" s="22">
        <v>0</v>
      </c>
      <c r="O1121" s="22">
        <v>36.633446962499995</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c r="AN1121" s="22">
        <v>0</v>
      </c>
      <c r="AO1121" s="22">
        <v>0</v>
      </c>
      <c r="AP1121" s="22">
        <v>0</v>
      </c>
    </row>
    <row r="1122" spans="1:42" ht="11.25" customHeight="1" x14ac:dyDescent="0.2">
      <c r="A1122" s="15"/>
      <c r="B1122" s="84"/>
      <c r="C1122" s="35" t="s">
        <v>891</v>
      </c>
      <c r="D1122" s="35" t="s">
        <v>892</v>
      </c>
      <c r="E1122" s="35">
        <v>0</v>
      </c>
      <c r="F1122" s="35">
        <v>0</v>
      </c>
      <c r="G1122" s="77">
        <v>21</v>
      </c>
      <c r="H1122" s="22">
        <v>7317.5999999999985</v>
      </c>
      <c r="I1122" s="22">
        <v>8.170477</v>
      </c>
      <c r="J1122" s="22">
        <v>0</v>
      </c>
      <c r="K1122" s="22">
        <v>0</v>
      </c>
      <c r="L1122" s="22">
        <v>0</v>
      </c>
      <c r="M1122" s="22">
        <v>0</v>
      </c>
      <c r="N1122" s="22">
        <v>0</v>
      </c>
      <c r="O1122" s="22">
        <v>36.633446962499995</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c r="AN1122" s="22">
        <v>0</v>
      </c>
      <c r="AO1122" s="22">
        <v>0</v>
      </c>
      <c r="AP1122" s="22">
        <v>0</v>
      </c>
    </row>
    <row r="1123" spans="1:42" ht="11.25" customHeight="1" x14ac:dyDescent="0.2">
      <c r="A1123" s="15"/>
      <c r="B1123" s="84"/>
      <c r="C1123" s="35" t="s">
        <v>893</v>
      </c>
      <c r="D1123" s="35" t="s">
        <v>894</v>
      </c>
      <c r="E1123" s="35">
        <v>0</v>
      </c>
      <c r="F1123" s="35">
        <v>0</v>
      </c>
      <c r="G1123" s="77">
        <v>22</v>
      </c>
      <c r="H1123" s="22">
        <v>13938.336000000001</v>
      </c>
      <c r="I1123" s="22">
        <v>8.170477</v>
      </c>
      <c r="J1123" s="22">
        <v>0</v>
      </c>
      <c r="K1123" s="22">
        <v>0</v>
      </c>
      <c r="L1123" s="22">
        <v>0</v>
      </c>
      <c r="M1123" s="22">
        <v>0</v>
      </c>
      <c r="N1123" s="22">
        <v>0</v>
      </c>
      <c r="O1123" s="22">
        <v>36.633446962499995</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c r="AN1123" s="22">
        <v>0</v>
      </c>
      <c r="AO1123" s="22">
        <v>0</v>
      </c>
      <c r="AP1123" s="22">
        <v>0</v>
      </c>
    </row>
    <row r="1124" spans="1:42" ht="11.25" customHeight="1" x14ac:dyDescent="0.2">
      <c r="A1124" s="15"/>
      <c r="B1124" s="84"/>
      <c r="C1124" s="35">
        <v>0</v>
      </c>
      <c r="D1124" s="35">
        <v>0</v>
      </c>
      <c r="E1124" s="35">
        <v>0</v>
      </c>
      <c r="F1124" s="35">
        <v>0</v>
      </c>
      <c r="G1124" s="77">
        <v>23</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v>0</v>
      </c>
      <c r="Y1124" s="22">
        <v>0</v>
      </c>
      <c r="Z1124" s="22">
        <v>0</v>
      </c>
      <c r="AA1124" s="22">
        <v>0</v>
      </c>
      <c r="AB1124" s="22" t="s">
        <v>36</v>
      </c>
      <c r="AC1124" s="22" t="s">
        <v>36</v>
      </c>
      <c r="AD1124" s="22" t="s">
        <v>36</v>
      </c>
      <c r="AE1124" s="22" t="s">
        <v>36</v>
      </c>
      <c r="AF1124" s="22" t="s">
        <v>36</v>
      </c>
      <c r="AG1124" s="22" t="s">
        <v>36</v>
      </c>
      <c r="AH1124" s="22" t="s">
        <v>36</v>
      </c>
      <c r="AI1124" s="22" t="s">
        <v>36</v>
      </c>
      <c r="AJ1124" s="22" t="s">
        <v>36</v>
      </c>
      <c r="AK1124" s="22" t="s">
        <v>36</v>
      </c>
      <c r="AL1124" s="22" t="s">
        <v>36</v>
      </c>
      <c r="AM1124" s="22" t="s">
        <v>36</v>
      </c>
      <c r="AN1124" s="22" t="s">
        <v>36</v>
      </c>
      <c r="AO1124" s="22" t="s">
        <v>36</v>
      </c>
      <c r="AP1124" s="22" t="s">
        <v>36</v>
      </c>
    </row>
    <row r="1125" spans="1:42" ht="11.25" customHeight="1" x14ac:dyDescent="0.2">
      <c r="A1125" s="15"/>
      <c r="B1125" s="84"/>
      <c r="C1125" s="35" t="s">
        <v>895</v>
      </c>
      <c r="D1125" s="35" t="s">
        <v>896</v>
      </c>
      <c r="E1125" s="35">
        <v>0</v>
      </c>
      <c r="F1125" s="35">
        <v>0</v>
      </c>
      <c r="G1125" s="76">
        <v>24</v>
      </c>
      <c r="H1125" s="22">
        <v>4310.9000000000005</v>
      </c>
      <c r="I1125" s="22">
        <v>0</v>
      </c>
      <c r="J1125" s="22">
        <v>1.339</v>
      </c>
      <c r="K1125" s="22">
        <v>0.80300000000000005</v>
      </c>
      <c r="L1125" s="22">
        <v>0.20100000000000001</v>
      </c>
      <c r="M1125" s="22">
        <v>0</v>
      </c>
      <c r="N1125" s="22">
        <v>0</v>
      </c>
      <c r="O1125" s="22">
        <v>0</v>
      </c>
      <c r="P1125" s="22">
        <v>0</v>
      </c>
      <c r="Q1125" s="22">
        <v>13.792</v>
      </c>
      <c r="R1125" s="22">
        <v>68.959999999999994</v>
      </c>
      <c r="S1125" s="22">
        <v>0.501</v>
      </c>
      <c r="T1125" s="22">
        <v>2.5049999999999999</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c r="AN1125" s="22">
        <v>0</v>
      </c>
      <c r="AO1125" s="22">
        <v>0</v>
      </c>
      <c r="AP1125" s="22">
        <v>0</v>
      </c>
    </row>
    <row r="1126" spans="1:42" ht="11.25" customHeight="1" x14ac:dyDescent="0.2">
      <c r="A1126" s="15"/>
      <c r="B1126" s="84"/>
      <c r="C1126" s="35" t="s">
        <v>897</v>
      </c>
      <c r="D1126" s="35" t="s">
        <v>898</v>
      </c>
      <c r="E1126" s="35">
        <v>0</v>
      </c>
      <c r="F1126" s="35">
        <v>0</v>
      </c>
      <c r="G1126" s="77">
        <v>25</v>
      </c>
      <c r="H1126" s="22">
        <v>525.13599999999997</v>
      </c>
      <c r="I1126" s="22">
        <v>0</v>
      </c>
      <c r="J1126" s="22">
        <v>1.4969999999999999</v>
      </c>
      <c r="K1126" s="22">
        <v>0.89900000000000002</v>
      </c>
      <c r="L1126" s="22">
        <v>0.224</v>
      </c>
      <c r="M1126" s="22">
        <v>0</v>
      </c>
      <c r="N1126" s="22">
        <v>0</v>
      </c>
      <c r="O1126" s="22">
        <v>0</v>
      </c>
      <c r="P1126" s="22">
        <v>0</v>
      </c>
      <c r="Q1126" s="22">
        <v>28.087000000000003</v>
      </c>
      <c r="R1126" s="22">
        <v>280.87</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c r="AN1126" s="22">
        <v>0</v>
      </c>
      <c r="AO1126" s="22">
        <v>0</v>
      </c>
      <c r="AP1126" s="22">
        <v>0</v>
      </c>
    </row>
    <row r="1127" spans="1:42" ht="11.25" customHeight="1" x14ac:dyDescent="0.2">
      <c r="A1127" s="15"/>
      <c r="B1127" s="84"/>
      <c r="C1127" s="35" t="s">
        <v>899</v>
      </c>
      <c r="D1127" s="35" t="s">
        <v>900</v>
      </c>
      <c r="E1127" s="35">
        <v>0</v>
      </c>
      <c r="F1127" s="35">
        <v>0</v>
      </c>
      <c r="G1127" s="77">
        <v>26</v>
      </c>
      <c r="H1127" s="22">
        <v>1930.2719999999997</v>
      </c>
      <c r="I1127" s="22">
        <v>6.3237155000000005</v>
      </c>
      <c r="J1127" s="22">
        <v>0</v>
      </c>
      <c r="K1127" s="22">
        <v>0</v>
      </c>
      <c r="L1127" s="22">
        <v>0</v>
      </c>
      <c r="M1127" s="22">
        <v>0</v>
      </c>
      <c r="N1127" s="22">
        <v>0</v>
      </c>
      <c r="O1127" s="22">
        <v>17.527403999999997</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c r="AN1127" s="22">
        <v>0</v>
      </c>
      <c r="AO1127" s="22">
        <v>0</v>
      </c>
      <c r="AP1127" s="22">
        <v>0</v>
      </c>
    </row>
    <row r="1128" spans="1:42" ht="11.25" customHeight="1" x14ac:dyDescent="0.2">
      <c r="A1128" s="15"/>
      <c r="B1128" s="84"/>
      <c r="C1128" s="35" t="s">
        <v>901</v>
      </c>
      <c r="D1128" s="35" t="s">
        <v>902</v>
      </c>
      <c r="E1128" s="35">
        <v>0</v>
      </c>
      <c r="F1128" s="35">
        <v>0</v>
      </c>
      <c r="G1128" s="77">
        <v>27</v>
      </c>
      <c r="H1128" s="22">
        <v>5147.5199999999995</v>
      </c>
      <c r="I1128" s="22">
        <v>6.3237155000000005</v>
      </c>
      <c r="J1128" s="22">
        <v>0</v>
      </c>
      <c r="K1128" s="22">
        <v>0</v>
      </c>
      <c r="L1128" s="22">
        <v>0</v>
      </c>
      <c r="M1128" s="22">
        <v>0</v>
      </c>
      <c r="N1128" s="22">
        <v>0</v>
      </c>
      <c r="O1128" s="22">
        <v>17.527403999999997</v>
      </c>
      <c r="P1128" s="22">
        <v>0</v>
      </c>
      <c r="Q1128" s="22">
        <v>0</v>
      </c>
      <c r="R1128" s="22">
        <v>0</v>
      </c>
      <c r="S1128" s="22">
        <v>0</v>
      </c>
      <c r="T1128" s="22">
        <v>0</v>
      </c>
      <c r="U1128" s="22">
        <v>0</v>
      </c>
      <c r="V1128" s="22">
        <v>0</v>
      </c>
      <c r="W1128" s="22">
        <v>0</v>
      </c>
      <c r="X1128" s="22">
        <v>0</v>
      </c>
      <c r="Y1128" s="22">
        <v>0</v>
      </c>
      <c r="Z1128" s="22">
        <v>0</v>
      </c>
      <c r="AA1128" s="22">
        <v>0</v>
      </c>
      <c r="AB1128" s="22" t="s">
        <v>36</v>
      </c>
      <c r="AC1128" s="22" t="s">
        <v>36</v>
      </c>
      <c r="AD1128" s="22" t="s">
        <v>36</v>
      </c>
      <c r="AE1128" s="22" t="s">
        <v>36</v>
      </c>
      <c r="AF1128" s="22" t="s">
        <v>36</v>
      </c>
      <c r="AG1128" s="22" t="s">
        <v>36</v>
      </c>
      <c r="AH1128" s="22" t="s">
        <v>36</v>
      </c>
      <c r="AI1128" s="22" t="s">
        <v>36</v>
      </c>
      <c r="AJ1128" s="22" t="s">
        <v>36</v>
      </c>
      <c r="AK1128" s="22" t="s">
        <v>36</v>
      </c>
      <c r="AL1128" s="22" t="s">
        <v>36</v>
      </c>
      <c r="AM1128" s="22" t="s">
        <v>36</v>
      </c>
      <c r="AN1128" s="22" t="s">
        <v>36</v>
      </c>
      <c r="AO1128" s="22" t="s">
        <v>36</v>
      </c>
      <c r="AP1128" s="22" t="s">
        <v>36</v>
      </c>
    </row>
    <row r="1129" spans="1:42" x14ac:dyDescent="0.2">
      <c r="A1129" s="15"/>
      <c r="B1129" s="84"/>
      <c r="C1129" s="35">
        <v>0</v>
      </c>
      <c r="D1129" s="35">
        <v>0</v>
      </c>
      <c r="E1129" s="35">
        <v>0</v>
      </c>
      <c r="F1129" s="35">
        <v>0</v>
      </c>
      <c r="G1129" s="76">
        <v>28</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v>0</v>
      </c>
      <c r="Y1129" s="22">
        <v>0</v>
      </c>
      <c r="Z1129" s="22">
        <v>0</v>
      </c>
      <c r="AA1129" s="22">
        <v>0</v>
      </c>
      <c r="AB1129" s="22">
        <v>0</v>
      </c>
      <c r="AC1129" s="22">
        <v>0</v>
      </c>
      <c r="AD1129" s="22">
        <v>0</v>
      </c>
      <c r="AE1129" s="22">
        <v>0</v>
      </c>
      <c r="AF1129" s="22">
        <v>0</v>
      </c>
      <c r="AG1129" s="22">
        <v>0</v>
      </c>
      <c r="AH1129" s="22">
        <v>0</v>
      </c>
      <c r="AI1129" s="22">
        <v>0</v>
      </c>
      <c r="AJ1129" s="22">
        <v>0</v>
      </c>
      <c r="AK1129" s="22">
        <v>0</v>
      </c>
      <c r="AL1129" s="22">
        <v>0</v>
      </c>
      <c r="AM1129" s="22">
        <v>0</v>
      </c>
      <c r="AN1129" s="22">
        <v>0</v>
      </c>
      <c r="AO1129" s="22">
        <v>0</v>
      </c>
      <c r="AP1129" s="22">
        <v>0</v>
      </c>
    </row>
    <row r="1130" spans="1:42" x14ac:dyDescent="0.2">
      <c r="A1130" s="15"/>
      <c r="B1130" s="84"/>
      <c r="C1130" s="35" t="s">
        <v>903</v>
      </c>
      <c r="D1130" s="35" t="s">
        <v>904</v>
      </c>
      <c r="E1130" s="35">
        <v>0</v>
      </c>
      <c r="F1130" s="35">
        <v>0</v>
      </c>
      <c r="G1130" s="77">
        <v>29</v>
      </c>
      <c r="H1130" s="22">
        <v>73.254000000000005</v>
      </c>
      <c r="I1130" s="22">
        <v>13.944000000000001</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c r="AN1130" s="22">
        <v>0</v>
      </c>
      <c r="AO1130" s="22">
        <v>0</v>
      </c>
      <c r="AP1130" s="22">
        <v>0</v>
      </c>
    </row>
    <row r="1131" spans="1:42" x14ac:dyDescent="0.2">
      <c r="A1131" s="15"/>
      <c r="B1131" s="84"/>
      <c r="C1131" s="35" t="s">
        <v>905</v>
      </c>
      <c r="D1131" s="35" t="s">
        <v>906</v>
      </c>
      <c r="E1131" s="35">
        <v>0</v>
      </c>
      <c r="F1131" s="35">
        <v>0</v>
      </c>
      <c r="G1131" s="77">
        <v>30</v>
      </c>
      <c r="H1131" s="22">
        <v>0</v>
      </c>
      <c r="I1131" s="22">
        <v>0</v>
      </c>
      <c r="J1131" s="22">
        <v>0</v>
      </c>
      <c r="K1131" s="22">
        <v>0</v>
      </c>
      <c r="L1131" s="22">
        <v>0</v>
      </c>
      <c r="M1131" s="22">
        <v>0</v>
      </c>
      <c r="N1131" s="22">
        <v>0</v>
      </c>
      <c r="O1131" s="22">
        <v>0</v>
      </c>
      <c r="P1131" s="22">
        <v>0</v>
      </c>
      <c r="Q1131" s="22">
        <v>0</v>
      </c>
      <c r="R1131" s="22">
        <v>0</v>
      </c>
      <c r="S1131" s="22">
        <v>0</v>
      </c>
      <c r="T1131" s="22">
        <v>0</v>
      </c>
      <c r="U1131" s="22">
        <v>0.1535677</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c r="AN1131" s="22">
        <v>0</v>
      </c>
      <c r="AO1131" s="22">
        <v>0</v>
      </c>
      <c r="AP1131" s="22">
        <v>0</v>
      </c>
    </row>
    <row r="1132" spans="1:42" x14ac:dyDescent="0.2">
      <c r="A1132" s="15"/>
      <c r="B1132" s="84"/>
      <c r="C1132" s="35">
        <v>0</v>
      </c>
      <c r="D1132" s="35">
        <v>0</v>
      </c>
      <c r="E1132" s="35">
        <v>0</v>
      </c>
      <c r="F1132" s="35">
        <v>0</v>
      </c>
      <c r="G1132" s="77">
        <v>31</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0</v>
      </c>
      <c r="Z1132" s="22">
        <v>0</v>
      </c>
      <c r="AA1132" s="22">
        <v>0</v>
      </c>
      <c r="AB1132" s="22" t="s">
        <v>36</v>
      </c>
      <c r="AC1132" s="22" t="s">
        <v>36</v>
      </c>
      <c r="AD1132" s="22" t="s">
        <v>36</v>
      </c>
      <c r="AE1132" s="22" t="s">
        <v>36</v>
      </c>
      <c r="AF1132" s="22" t="s">
        <v>36</v>
      </c>
      <c r="AG1132" s="22" t="s">
        <v>36</v>
      </c>
      <c r="AH1132" s="22" t="s">
        <v>36</v>
      </c>
      <c r="AI1132" s="22" t="s">
        <v>36</v>
      </c>
      <c r="AJ1132" s="22" t="s">
        <v>36</v>
      </c>
      <c r="AK1132" s="22" t="s">
        <v>36</v>
      </c>
      <c r="AL1132" s="22" t="s">
        <v>36</v>
      </c>
      <c r="AM1132" s="22" t="s">
        <v>36</v>
      </c>
      <c r="AN1132" s="22" t="s">
        <v>36</v>
      </c>
      <c r="AO1132" s="22" t="s">
        <v>36</v>
      </c>
      <c r="AP1132" s="22" t="s">
        <v>36</v>
      </c>
    </row>
    <row r="1133" spans="1:42" hidden="1" outlineLevel="1" x14ac:dyDescent="0.2">
      <c r="A1133" s="15"/>
      <c r="B1133" s="84"/>
      <c r="C1133" s="35">
        <v>0</v>
      </c>
      <c r="D1133" s="35">
        <v>0</v>
      </c>
      <c r="E1133" s="35">
        <v>0</v>
      </c>
      <c r="F1133" s="35">
        <v>0</v>
      </c>
      <c r="G1133" s="76">
        <v>32</v>
      </c>
      <c r="H1133" s="22">
        <v>0</v>
      </c>
      <c r="I1133" s="22">
        <v>0</v>
      </c>
      <c r="J1133" s="22">
        <v>0</v>
      </c>
      <c r="K1133" s="22">
        <v>0</v>
      </c>
      <c r="L1133" s="22">
        <v>0</v>
      </c>
      <c r="M1133" s="22">
        <v>0</v>
      </c>
      <c r="N1133" s="22">
        <v>0</v>
      </c>
      <c r="O1133" s="22">
        <v>0</v>
      </c>
      <c r="P1133" s="22">
        <v>0</v>
      </c>
      <c r="Q1133" s="22">
        <v>0</v>
      </c>
      <c r="R1133" s="22">
        <v>0</v>
      </c>
      <c r="S1133" s="22">
        <v>0</v>
      </c>
      <c r="T1133" s="22">
        <v>0</v>
      </c>
      <c r="U1133" s="22">
        <v>0</v>
      </c>
      <c r="V1133" s="22">
        <v>0</v>
      </c>
      <c r="W1133" s="22">
        <v>0</v>
      </c>
      <c r="X1133" s="22">
        <v>0</v>
      </c>
      <c r="Y1133" s="22">
        <v>0</v>
      </c>
      <c r="Z1133" s="22">
        <v>0</v>
      </c>
      <c r="AA1133" s="22">
        <v>0</v>
      </c>
      <c r="AB1133" s="22">
        <v>0</v>
      </c>
      <c r="AC1133" s="22">
        <v>0</v>
      </c>
      <c r="AD1133" s="22">
        <v>0</v>
      </c>
      <c r="AE1133" s="22">
        <v>0</v>
      </c>
      <c r="AF1133" s="22">
        <v>0</v>
      </c>
      <c r="AG1133" s="22">
        <v>0</v>
      </c>
      <c r="AH1133" s="22">
        <v>0</v>
      </c>
      <c r="AI1133" s="22">
        <v>0</v>
      </c>
      <c r="AJ1133" s="22">
        <v>0</v>
      </c>
      <c r="AK1133" s="22">
        <v>0</v>
      </c>
      <c r="AL1133" s="22">
        <v>0</v>
      </c>
      <c r="AM1133" s="22">
        <v>0</v>
      </c>
      <c r="AN1133" s="22">
        <v>0</v>
      </c>
      <c r="AO1133" s="22">
        <v>0</v>
      </c>
      <c r="AP1133" s="22">
        <v>0</v>
      </c>
    </row>
    <row r="1134" spans="1:42" hidden="1" outlineLevel="1" x14ac:dyDescent="0.2">
      <c r="A1134" s="15"/>
      <c r="B1134" s="84"/>
      <c r="C1134" s="35">
        <v>0</v>
      </c>
      <c r="D1134" s="35">
        <v>0</v>
      </c>
      <c r="E1134" s="35">
        <v>0</v>
      </c>
      <c r="F1134" s="35">
        <v>0</v>
      </c>
      <c r="G1134" s="77">
        <v>33</v>
      </c>
      <c r="H1134" s="22">
        <v>0</v>
      </c>
      <c r="I1134" s="22">
        <v>0</v>
      </c>
      <c r="J1134" s="22">
        <v>0</v>
      </c>
      <c r="K1134" s="22">
        <v>0</v>
      </c>
      <c r="L1134" s="22">
        <v>0</v>
      </c>
      <c r="M1134" s="22">
        <v>0</v>
      </c>
      <c r="N1134" s="22">
        <v>0</v>
      </c>
      <c r="O1134" s="22">
        <v>0</v>
      </c>
      <c r="P1134" s="22">
        <v>0</v>
      </c>
      <c r="Q1134" s="22">
        <v>0</v>
      </c>
      <c r="R1134" s="22">
        <v>0</v>
      </c>
      <c r="S1134" s="22">
        <v>0</v>
      </c>
      <c r="T1134" s="22">
        <v>0</v>
      </c>
      <c r="U1134" s="22">
        <v>0</v>
      </c>
      <c r="V1134" s="22">
        <v>0</v>
      </c>
      <c r="W1134" s="22">
        <v>0</v>
      </c>
      <c r="X1134" s="22">
        <v>0</v>
      </c>
      <c r="Y1134" s="22">
        <v>0</v>
      </c>
      <c r="Z1134" s="22">
        <v>0</v>
      </c>
      <c r="AA1134" s="22">
        <v>0</v>
      </c>
      <c r="AB1134" s="22" t="s">
        <v>36</v>
      </c>
      <c r="AC1134" s="22" t="s">
        <v>36</v>
      </c>
      <c r="AD1134" s="22" t="s">
        <v>36</v>
      </c>
      <c r="AE1134" s="22" t="s">
        <v>36</v>
      </c>
      <c r="AF1134" s="22" t="s">
        <v>36</v>
      </c>
      <c r="AG1134" s="22" t="s">
        <v>36</v>
      </c>
      <c r="AH1134" s="22" t="s">
        <v>36</v>
      </c>
      <c r="AI1134" s="22" t="s">
        <v>36</v>
      </c>
      <c r="AJ1134" s="22" t="s">
        <v>36</v>
      </c>
      <c r="AK1134" s="22" t="s">
        <v>36</v>
      </c>
      <c r="AL1134" s="22" t="s">
        <v>36</v>
      </c>
      <c r="AM1134" s="22" t="s">
        <v>36</v>
      </c>
      <c r="AN1134" s="22" t="s">
        <v>36</v>
      </c>
      <c r="AO1134" s="22" t="s">
        <v>36</v>
      </c>
      <c r="AP1134" s="22" t="s">
        <v>36</v>
      </c>
    </row>
    <row r="1135" spans="1:42" hidden="1" outlineLevel="1" x14ac:dyDescent="0.2">
      <c r="A1135" s="15"/>
      <c r="B1135" s="84"/>
      <c r="C1135" s="35">
        <v>0</v>
      </c>
      <c r="D1135" s="35">
        <v>0</v>
      </c>
      <c r="E1135" s="35">
        <v>0</v>
      </c>
      <c r="F1135" s="35">
        <v>0</v>
      </c>
      <c r="G1135" s="77">
        <v>34</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0</v>
      </c>
      <c r="Z1135" s="22">
        <v>0</v>
      </c>
      <c r="AA1135" s="22">
        <v>0</v>
      </c>
      <c r="AB1135" s="22">
        <v>0</v>
      </c>
      <c r="AC1135" s="22">
        <v>0</v>
      </c>
      <c r="AD1135" s="22">
        <v>0</v>
      </c>
      <c r="AE1135" s="22">
        <v>0</v>
      </c>
      <c r="AF1135" s="22">
        <v>0</v>
      </c>
      <c r="AG1135" s="22">
        <v>0</v>
      </c>
      <c r="AH1135" s="22">
        <v>0</v>
      </c>
      <c r="AI1135" s="22">
        <v>0</v>
      </c>
      <c r="AJ1135" s="22">
        <v>0</v>
      </c>
      <c r="AK1135" s="22">
        <v>0</v>
      </c>
      <c r="AL1135" s="22">
        <v>0</v>
      </c>
      <c r="AM1135" s="22">
        <v>0</v>
      </c>
      <c r="AN1135" s="22">
        <v>0</v>
      </c>
      <c r="AO1135" s="22">
        <v>0</v>
      </c>
      <c r="AP1135" s="22">
        <v>0</v>
      </c>
    </row>
    <row r="1136" spans="1:42" hidden="1" outlineLevel="1" x14ac:dyDescent="0.2">
      <c r="A1136" s="15"/>
      <c r="B1136" s="84"/>
      <c r="C1136" s="35">
        <v>0</v>
      </c>
      <c r="D1136" s="35">
        <v>0</v>
      </c>
      <c r="E1136" s="35">
        <v>0</v>
      </c>
      <c r="F1136" s="35">
        <v>0</v>
      </c>
      <c r="G1136" s="77">
        <v>35</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0</v>
      </c>
      <c r="Z1136" s="22">
        <v>0</v>
      </c>
      <c r="AA1136" s="22">
        <v>0</v>
      </c>
      <c r="AB1136" s="22">
        <v>0</v>
      </c>
      <c r="AC1136" s="22">
        <v>0</v>
      </c>
      <c r="AD1136" s="22">
        <v>0</v>
      </c>
      <c r="AE1136" s="22">
        <v>0</v>
      </c>
      <c r="AF1136" s="22">
        <v>0</v>
      </c>
      <c r="AG1136" s="22">
        <v>0</v>
      </c>
      <c r="AH1136" s="22">
        <v>0</v>
      </c>
      <c r="AI1136" s="22">
        <v>0</v>
      </c>
      <c r="AJ1136" s="22">
        <v>0</v>
      </c>
      <c r="AK1136" s="22">
        <v>0</v>
      </c>
      <c r="AL1136" s="22">
        <v>0</v>
      </c>
      <c r="AM1136" s="22">
        <v>0</v>
      </c>
      <c r="AN1136" s="22">
        <v>0</v>
      </c>
      <c r="AO1136" s="22">
        <v>0</v>
      </c>
      <c r="AP1136" s="22">
        <v>0</v>
      </c>
    </row>
    <row r="1137" spans="1:42" hidden="1" outlineLevel="1" x14ac:dyDescent="0.2">
      <c r="A1137" s="15"/>
      <c r="B1137" s="84"/>
      <c r="C1137" s="35">
        <v>0</v>
      </c>
      <c r="D1137" s="35">
        <v>0</v>
      </c>
      <c r="E1137" s="35">
        <v>0</v>
      </c>
      <c r="F1137" s="35">
        <v>0</v>
      </c>
      <c r="G1137" s="76">
        <v>36</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0</v>
      </c>
      <c r="Y1137" s="22">
        <v>0</v>
      </c>
      <c r="Z1137" s="22">
        <v>0</v>
      </c>
      <c r="AA1137" s="22">
        <v>0</v>
      </c>
      <c r="AB1137" s="22">
        <v>0</v>
      </c>
      <c r="AC1137" s="22">
        <v>0</v>
      </c>
      <c r="AD1137" s="22">
        <v>0</v>
      </c>
      <c r="AE1137" s="22">
        <v>0</v>
      </c>
      <c r="AF1137" s="22">
        <v>0</v>
      </c>
      <c r="AG1137" s="22">
        <v>0</v>
      </c>
      <c r="AH1137" s="22">
        <v>0</v>
      </c>
      <c r="AI1137" s="22">
        <v>0</v>
      </c>
      <c r="AJ1137" s="22">
        <v>0</v>
      </c>
      <c r="AK1137" s="22">
        <v>0</v>
      </c>
      <c r="AL1137" s="22">
        <v>0</v>
      </c>
      <c r="AM1137" s="22">
        <v>0</v>
      </c>
      <c r="AN1137" s="22">
        <v>0</v>
      </c>
      <c r="AO1137" s="22">
        <v>0</v>
      </c>
      <c r="AP1137" s="22">
        <v>0</v>
      </c>
    </row>
    <row r="1138" spans="1:42" hidden="1" outlineLevel="1" x14ac:dyDescent="0.2">
      <c r="A1138" s="15"/>
      <c r="B1138" s="84"/>
      <c r="C1138" s="35">
        <v>0</v>
      </c>
      <c r="D1138" s="35">
        <v>0</v>
      </c>
      <c r="E1138" s="35">
        <v>0</v>
      </c>
      <c r="F1138" s="35">
        <v>0</v>
      </c>
      <c r="G1138" s="77">
        <v>37</v>
      </c>
      <c r="H1138" s="22">
        <v>0</v>
      </c>
      <c r="I1138" s="22">
        <v>0</v>
      </c>
      <c r="J1138" s="22">
        <v>0</v>
      </c>
      <c r="K1138" s="22">
        <v>0</v>
      </c>
      <c r="L1138" s="22">
        <v>0</v>
      </c>
      <c r="M1138" s="22">
        <v>0</v>
      </c>
      <c r="N1138" s="22">
        <v>0</v>
      </c>
      <c r="O1138" s="22">
        <v>0</v>
      </c>
      <c r="P1138" s="22">
        <v>0</v>
      </c>
      <c r="Q1138" s="22">
        <v>0</v>
      </c>
      <c r="R1138" s="22">
        <v>0</v>
      </c>
      <c r="S1138" s="22">
        <v>0</v>
      </c>
      <c r="T1138" s="22">
        <v>0</v>
      </c>
      <c r="U1138" s="22">
        <v>0</v>
      </c>
      <c r="V1138" s="22">
        <v>0</v>
      </c>
      <c r="W1138" s="22">
        <v>0</v>
      </c>
      <c r="X1138" s="22">
        <v>0</v>
      </c>
      <c r="Y1138" s="22">
        <v>0</v>
      </c>
      <c r="Z1138" s="22">
        <v>0</v>
      </c>
      <c r="AA1138" s="22">
        <v>0</v>
      </c>
      <c r="AB1138" s="22">
        <v>0</v>
      </c>
      <c r="AC1138" s="22">
        <v>0</v>
      </c>
      <c r="AD1138" s="22">
        <v>0</v>
      </c>
      <c r="AE1138" s="22">
        <v>0</v>
      </c>
      <c r="AF1138" s="22">
        <v>0</v>
      </c>
      <c r="AG1138" s="22">
        <v>0</v>
      </c>
      <c r="AH1138" s="22">
        <v>0</v>
      </c>
      <c r="AI1138" s="22">
        <v>0</v>
      </c>
      <c r="AJ1138" s="22">
        <v>0</v>
      </c>
      <c r="AK1138" s="22">
        <v>0</v>
      </c>
      <c r="AL1138" s="22">
        <v>0</v>
      </c>
      <c r="AM1138" s="22">
        <v>0</v>
      </c>
      <c r="AN1138" s="22">
        <v>0</v>
      </c>
      <c r="AO1138" s="22">
        <v>0</v>
      </c>
      <c r="AP1138" s="22">
        <v>0</v>
      </c>
    </row>
    <row r="1139" spans="1:42" hidden="1" outlineLevel="1" x14ac:dyDescent="0.2">
      <c r="A1139" s="15"/>
      <c r="B1139" s="84"/>
      <c r="C1139" s="35">
        <v>0</v>
      </c>
      <c r="D1139" s="35">
        <v>0</v>
      </c>
      <c r="E1139" s="35">
        <v>0</v>
      </c>
      <c r="F1139" s="35">
        <v>0</v>
      </c>
      <c r="G1139" s="77">
        <v>38</v>
      </c>
      <c r="H1139" s="22">
        <v>0</v>
      </c>
      <c r="I1139" s="22">
        <v>0</v>
      </c>
      <c r="J1139" s="22">
        <v>0</v>
      </c>
      <c r="K1139" s="22">
        <v>0</v>
      </c>
      <c r="L1139" s="22">
        <v>0</v>
      </c>
      <c r="M1139" s="22">
        <v>0</v>
      </c>
      <c r="N1139" s="22">
        <v>0</v>
      </c>
      <c r="O1139" s="22">
        <v>0</v>
      </c>
      <c r="P1139" s="22">
        <v>0</v>
      </c>
      <c r="Q1139" s="22">
        <v>0</v>
      </c>
      <c r="R1139" s="22">
        <v>0</v>
      </c>
      <c r="S1139" s="22">
        <v>0</v>
      </c>
      <c r="T1139" s="22">
        <v>0</v>
      </c>
      <c r="U1139" s="22">
        <v>0</v>
      </c>
      <c r="V1139" s="22">
        <v>0</v>
      </c>
      <c r="W1139" s="22">
        <v>0</v>
      </c>
      <c r="X1139" s="22">
        <v>0</v>
      </c>
      <c r="Y1139" s="22">
        <v>0</v>
      </c>
      <c r="Z1139" s="22">
        <v>0</v>
      </c>
      <c r="AA1139" s="22">
        <v>0</v>
      </c>
      <c r="AB1139" s="22">
        <v>0</v>
      </c>
      <c r="AC1139" s="22">
        <v>0</v>
      </c>
      <c r="AD1139" s="22">
        <v>0</v>
      </c>
      <c r="AE1139" s="22">
        <v>0</v>
      </c>
      <c r="AF1139" s="22">
        <v>0</v>
      </c>
      <c r="AG1139" s="22">
        <v>0</v>
      </c>
      <c r="AH1139" s="22">
        <v>0</v>
      </c>
      <c r="AI1139" s="22">
        <v>0</v>
      </c>
      <c r="AJ1139" s="22">
        <v>0</v>
      </c>
      <c r="AK1139" s="22">
        <v>0</v>
      </c>
      <c r="AL1139" s="22">
        <v>0</v>
      </c>
      <c r="AM1139" s="22">
        <v>0</v>
      </c>
      <c r="AN1139" s="22">
        <v>0</v>
      </c>
      <c r="AO1139" s="22">
        <v>0</v>
      </c>
      <c r="AP1139" s="22">
        <v>0</v>
      </c>
    </row>
    <row r="1140" spans="1:42" hidden="1" outlineLevel="1" x14ac:dyDescent="0.2">
      <c r="A1140" s="15"/>
      <c r="B1140" s="84"/>
      <c r="C1140" s="35">
        <v>0</v>
      </c>
      <c r="D1140" s="35">
        <v>0</v>
      </c>
      <c r="E1140" s="35">
        <v>0</v>
      </c>
      <c r="F1140" s="35">
        <v>0</v>
      </c>
      <c r="G1140" s="77">
        <v>39</v>
      </c>
      <c r="H1140" s="22">
        <v>0</v>
      </c>
      <c r="I1140" s="22">
        <v>0</v>
      </c>
      <c r="J1140" s="22">
        <v>0</v>
      </c>
      <c r="K1140" s="22">
        <v>0</v>
      </c>
      <c r="L1140" s="22">
        <v>0</v>
      </c>
      <c r="M1140" s="22">
        <v>0</v>
      </c>
      <c r="N1140" s="22">
        <v>0</v>
      </c>
      <c r="O1140" s="22">
        <v>0</v>
      </c>
      <c r="P1140" s="22">
        <v>0</v>
      </c>
      <c r="Q1140" s="22">
        <v>0</v>
      </c>
      <c r="R1140" s="22">
        <v>0</v>
      </c>
      <c r="S1140" s="22">
        <v>0</v>
      </c>
      <c r="T1140" s="22">
        <v>0</v>
      </c>
      <c r="U1140" s="22">
        <v>0</v>
      </c>
      <c r="V1140" s="22">
        <v>0</v>
      </c>
      <c r="W1140" s="22">
        <v>0</v>
      </c>
      <c r="X1140" s="22">
        <v>0</v>
      </c>
      <c r="Y1140" s="22">
        <v>0</v>
      </c>
      <c r="Z1140" s="22">
        <v>0</v>
      </c>
      <c r="AA1140" s="22">
        <v>0</v>
      </c>
      <c r="AB1140" s="22">
        <v>0</v>
      </c>
      <c r="AC1140" s="22">
        <v>0</v>
      </c>
      <c r="AD1140" s="22">
        <v>0</v>
      </c>
      <c r="AE1140" s="22">
        <v>0</v>
      </c>
      <c r="AF1140" s="22">
        <v>0</v>
      </c>
      <c r="AG1140" s="22">
        <v>0</v>
      </c>
      <c r="AH1140" s="22">
        <v>0</v>
      </c>
      <c r="AI1140" s="22">
        <v>0</v>
      </c>
      <c r="AJ1140" s="22">
        <v>0</v>
      </c>
      <c r="AK1140" s="22">
        <v>0</v>
      </c>
      <c r="AL1140" s="22">
        <v>0</v>
      </c>
      <c r="AM1140" s="22">
        <v>0</v>
      </c>
      <c r="AN1140" s="22">
        <v>0</v>
      </c>
      <c r="AO1140" s="22">
        <v>0</v>
      </c>
      <c r="AP1140" s="22">
        <v>0</v>
      </c>
    </row>
    <row r="1141" spans="1:42" hidden="1" outlineLevel="1" x14ac:dyDescent="0.2">
      <c r="A1141" s="15"/>
      <c r="B1141" s="84"/>
      <c r="C1141" s="35">
        <v>0</v>
      </c>
      <c r="D1141" s="35">
        <v>0</v>
      </c>
      <c r="E1141" s="35">
        <v>0</v>
      </c>
      <c r="F1141" s="35">
        <v>0</v>
      </c>
      <c r="G1141" s="76">
        <v>40</v>
      </c>
      <c r="H1141" s="22">
        <v>0</v>
      </c>
      <c r="I1141" s="22">
        <v>0</v>
      </c>
      <c r="J1141" s="22">
        <v>0</v>
      </c>
      <c r="K1141" s="22">
        <v>0</v>
      </c>
      <c r="L1141" s="22">
        <v>0</v>
      </c>
      <c r="M1141" s="22">
        <v>0</v>
      </c>
      <c r="N1141" s="22">
        <v>0</v>
      </c>
      <c r="O1141" s="22">
        <v>0</v>
      </c>
      <c r="P1141" s="22">
        <v>0</v>
      </c>
      <c r="Q1141" s="22">
        <v>0</v>
      </c>
      <c r="R1141" s="22">
        <v>0</v>
      </c>
      <c r="S1141" s="22">
        <v>0</v>
      </c>
      <c r="T1141" s="22">
        <v>0</v>
      </c>
      <c r="U1141" s="22">
        <v>0</v>
      </c>
      <c r="V1141" s="22">
        <v>0</v>
      </c>
      <c r="W1141" s="22">
        <v>0</v>
      </c>
      <c r="X1141" s="22">
        <v>0</v>
      </c>
      <c r="Y1141" s="22">
        <v>0</v>
      </c>
      <c r="Z1141" s="22">
        <v>0</v>
      </c>
      <c r="AA1141" s="22">
        <v>0</v>
      </c>
      <c r="AB1141" s="22">
        <v>0</v>
      </c>
      <c r="AC1141" s="22">
        <v>0</v>
      </c>
      <c r="AD1141" s="22">
        <v>0</v>
      </c>
      <c r="AE1141" s="22">
        <v>0</v>
      </c>
      <c r="AF1141" s="22">
        <v>0</v>
      </c>
      <c r="AG1141" s="22">
        <v>0</v>
      </c>
      <c r="AH1141" s="22">
        <v>0</v>
      </c>
      <c r="AI1141" s="22">
        <v>0</v>
      </c>
      <c r="AJ1141" s="22">
        <v>0</v>
      </c>
      <c r="AK1141" s="22">
        <v>0</v>
      </c>
      <c r="AL1141" s="22">
        <v>0</v>
      </c>
      <c r="AM1141" s="22">
        <v>0</v>
      </c>
      <c r="AN1141" s="22">
        <v>0</v>
      </c>
      <c r="AO1141" s="22">
        <v>0</v>
      </c>
      <c r="AP1141" s="22">
        <v>0</v>
      </c>
    </row>
    <row r="1142" spans="1:42" hidden="1" outlineLevel="1" x14ac:dyDescent="0.2">
      <c r="A1142" s="15"/>
      <c r="B1142" s="84"/>
      <c r="C1142" s="35">
        <v>0</v>
      </c>
      <c r="D1142" s="35">
        <v>0</v>
      </c>
      <c r="E1142" s="35">
        <v>0</v>
      </c>
      <c r="F1142" s="35">
        <v>0</v>
      </c>
      <c r="G1142" s="77">
        <v>41</v>
      </c>
      <c r="H1142" s="22">
        <v>0</v>
      </c>
      <c r="I1142" s="22">
        <v>0</v>
      </c>
      <c r="J1142" s="22">
        <v>0</v>
      </c>
      <c r="K1142" s="22">
        <v>0</v>
      </c>
      <c r="L1142" s="22">
        <v>0</v>
      </c>
      <c r="M1142" s="22">
        <v>0</v>
      </c>
      <c r="N1142" s="22">
        <v>0</v>
      </c>
      <c r="O1142" s="22">
        <v>0</v>
      </c>
      <c r="P1142" s="22">
        <v>0</v>
      </c>
      <c r="Q1142" s="22">
        <v>0</v>
      </c>
      <c r="R1142" s="22">
        <v>0</v>
      </c>
      <c r="S1142" s="22">
        <v>0</v>
      </c>
      <c r="T1142" s="22">
        <v>0</v>
      </c>
      <c r="U1142" s="22">
        <v>0</v>
      </c>
      <c r="V1142" s="22">
        <v>0</v>
      </c>
      <c r="W1142" s="22">
        <v>0</v>
      </c>
      <c r="X1142" s="22">
        <v>0</v>
      </c>
      <c r="Y1142" s="22">
        <v>0</v>
      </c>
      <c r="Z1142" s="22">
        <v>0</v>
      </c>
      <c r="AA1142" s="22">
        <v>0</v>
      </c>
      <c r="AB1142" s="22" t="s">
        <v>36</v>
      </c>
      <c r="AC1142" s="22" t="s">
        <v>36</v>
      </c>
      <c r="AD1142" s="22" t="s">
        <v>36</v>
      </c>
      <c r="AE1142" s="22" t="s">
        <v>36</v>
      </c>
      <c r="AF1142" s="22" t="s">
        <v>36</v>
      </c>
      <c r="AG1142" s="22" t="s">
        <v>36</v>
      </c>
      <c r="AH1142" s="22" t="s">
        <v>36</v>
      </c>
      <c r="AI1142" s="22" t="s">
        <v>36</v>
      </c>
      <c r="AJ1142" s="22" t="s">
        <v>36</v>
      </c>
      <c r="AK1142" s="22" t="s">
        <v>36</v>
      </c>
      <c r="AL1142" s="22" t="s">
        <v>36</v>
      </c>
      <c r="AM1142" s="22" t="s">
        <v>36</v>
      </c>
      <c r="AN1142" s="22" t="s">
        <v>36</v>
      </c>
      <c r="AO1142" s="22" t="s">
        <v>36</v>
      </c>
      <c r="AP1142" s="22" t="s">
        <v>36</v>
      </c>
    </row>
    <row r="1143" spans="1:42" hidden="1" outlineLevel="1" x14ac:dyDescent="0.2">
      <c r="A1143" s="15"/>
      <c r="B1143" s="84"/>
      <c r="C1143" s="35">
        <v>0</v>
      </c>
      <c r="D1143" s="35">
        <v>0</v>
      </c>
      <c r="E1143" s="35">
        <v>0</v>
      </c>
      <c r="F1143" s="35">
        <v>0</v>
      </c>
      <c r="G1143" s="77">
        <v>42</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0</v>
      </c>
      <c r="W1143" s="22">
        <v>0</v>
      </c>
      <c r="X1143" s="22">
        <v>0</v>
      </c>
      <c r="Y1143" s="22">
        <v>0</v>
      </c>
      <c r="Z1143" s="22">
        <v>0</v>
      </c>
      <c r="AA1143" s="22">
        <v>0</v>
      </c>
      <c r="AB1143" s="22">
        <v>0</v>
      </c>
      <c r="AC1143" s="22">
        <v>0</v>
      </c>
      <c r="AD1143" s="22">
        <v>0</v>
      </c>
      <c r="AE1143" s="22">
        <v>0</v>
      </c>
      <c r="AF1143" s="22">
        <v>0</v>
      </c>
      <c r="AG1143" s="22">
        <v>0</v>
      </c>
      <c r="AH1143" s="22">
        <v>0</v>
      </c>
      <c r="AI1143" s="22">
        <v>0</v>
      </c>
      <c r="AJ1143" s="22">
        <v>0</v>
      </c>
      <c r="AK1143" s="22">
        <v>0</v>
      </c>
      <c r="AL1143" s="22">
        <v>0</v>
      </c>
      <c r="AM1143" s="22">
        <v>0</v>
      </c>
      <c r="AN1143" s="22">
        <v>0</v>
      </c>
      <c r="AO1143" s="22">
        <v>0</v>
      </c>
      <c r="AP1143" s="22">
        <v>0</v>
      </c>
    </row>
    <row r="1144" spans="1:42" hidden="1" outlineLevel="1" x14ac:dyDescent="0.2">
      <c r="A1144" s="15"/>
      <c r="B1144" s="84"/>
      <c r="C1144" s="35">
        <v>0</v>
      </c>
      <c r="D1144" s="35">
        <v>0</v>
      </c>
      <c r="E1144" s="35">
        <v>0</v>
      </c>
      <c r="F1144" s="35">
        <v>0</v>
      </c>
      <c r="G1144" s="77">
        <v>43</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0</v>
      </c>
      <c r="W1144" s="22">
        <v>0</v>
      </c>
      <c r="X1144" s="22">
        <v>0</v>
      </c>
      <c r="Y1144" s="22">
        <v>0</v>
      </c>
      <c r="Z1144" s="22">
        <v>0</v>
      </c>
      <c r="AA1144" s="22">
        <v>0</v>
      </c>
      <c r="AB1144" s="22">
        <v>0</v>
      </c>
      <c r="AC1144" s="22">
        <v>0</v>
      </c>
      <c r="AD1144" s="22">
        <v>0</v>
      </c>
      <c r="AE1144" s="22">
        <v>0</v>
      </c>
      <c r="AF1144" s="22">
        <v>0</v>
      </c>
      <c r="AG1144" s="22">
        <v>0</v>
      </c>
      <c r="AH1144" s="22">
        <v>0</v>
      </c>
      <c r="AI1144" s="22">
        <v>0</v>
      </c>
      <c r="AJ1144" s="22">
        <v>0</v>
      </c>
      <c r="AK1144" s="22">
        <v>0</v>
      </c>
      <c r="AL1144" s="22">
        <v>0</v>
      </c>
      <c r="AM1144" s="22">
        <v>0</v>
      </c>
      <c r="AN1144" s="22">
        <v>0</v>
      </c>
      <c r="AO1144" s="22">
        <v>0</v>
      </c>
      <c r="AP1144" s="22">
        <v>0</v>
      </c>
    </row>
    <row r="1145" spans="1:42" hidden="1" outlineLevel="1" x14ac:dyDescent="0.2">
      <c r="A1145" s="15"/>
      <c r="B1145" s="84"/>
      <c r="C1145" s="35">
        <v>0</v>
      </c>
      <c r="D1145" s="35">
        <v>0</v>
      </c>
      <c r="E1145" s="35">
        <v>0</v>
      </c>
      <c r="F1145" s="35">
        <v>0</v>
      </c>
      <c r="G1145" s="76">
        <v>44</v>
      </c>
      <c r="H1145" s="22">
        <v>0</v>
      </c>
      <c r="I1145" s="22">
        <v>0</v>
      </c>
      <c r="J1145" s="22">
        <v>0</v>
      </c>
      <c r="K1145" s="22">
        <v>0</v>
      </c>
      <c r="L1145" s="22">
        <v>0</v>
      </c>
      <c r="M1145" s="22">
        <v>0</v>
      </c>
      <c r="N1145" s="22">
        <v>0</v>
      </c>
      <c r="O1145" s="22">
        <v>0</v>
      </c>
      <c r="P1145" s="22">
        <v>0</v>
      </c>
      <c r="Q1145" s="22">
        <v>0</v>
      </c>
      <c r="R1145" s="22">
        <v>0</v>
      </c>
      <c r="S1145" s="22">
        <v>0</v>
      </c>
      <c r="T1145" s="22">
        <v>0</v>
      </c>
      <c r="U1145" s="22">
        <v>0</v>
      </c>
      <c r="V1145" s="22">
        <v>0</v>
      </c>
      <c r="W1145" s="22">
        <v>0</v>
      </c>
      <c r="X1145" s="22">
        <v>0</v>
      </c>
      <c r="Y1145" s="22">
        <v>0</v>
      </c>
      <c r="Z1145" s="22">
        <v>0</v>
      </c>
      <c r="AA1145" s="22">
        <v>0</v>
      </c>
      <c r="AB1145" s="22" t="s">
        <v>36</v>
      </c>
      <c r="AC1145" s="22" t="s">
        <v>36</v>
      </c>
      <c r="AD1145" s="22" t="s">
        <v>36</v>
      </c>
      <c r="AE1145" s="22" t="s">
        <v>36</v>
      </c>
      <c r="AF1145" s="22" t="s">
        <v>36</v>
      </c>
      <c r="AG1145" s="22" t="s">
        <v>36</v>
      </c>
      <c r="AH1145" s="22" t="s">
        <v>36</v>
      </c>
      <c r="AI1145" s="22" t="s">
        <v>36</v>
      </c>
      <c r="AJ1145" s="22" t="s">
        <v>36</v>
      </c>
      <c r="AK1145" s="22" t="s">
        <v>36</v>
      </c>
      <c r="AL1145" s="22" t="s">
        <v>36</v>
      </c>
      <c r="AM1145" s="22" t="s">
        <v>36</v>
      </c>
      <c r="AN1145" s="22" t="s">
        <v>36</v>
      </c>
      <c r="AO1145" s="22" t="s">
        <v>36</v>
      </c>
      <c r="AP1145" s="22" t="s">
        <v>36</v>
      </c>
    </row>
    <row r="1146" spans="1:42" hidden="1" outlineLevel="1" x14ac:dyDescent="0.2">
      <c r="A1146" s="15"/>
      <c r="B1146" s="84"/>
      <c r="C1146" s="35">
        <v>0</v>
      </c>
      <c r="D1146" s="35">
        <v>0</v>
      </c>
      <c r="E1146" s="35">
        <v>0</v>
      </c>
      <c r="F1146" s="35">
        <v>0</v>
      </c>
      <c r="G1146" s="77">
        <v>45</v>
      </c>
      <c r="H1146" s="22">
        <v>0</v>
      </c>
      <c r="I1146" s="22">
        <v>0</v>
      </c>
      <c r="J1146" s="22">
        <v>0</v>
      </c>
      <c r="K1146" s="22">
        <v>0</v>
      </c>
      <c r="L1146" s="22">
        <v>0</v>
      </c>
      <c r="M1146" s="22">
        <v>0</v>
      </c>
      <c r="N1146" s="22">
        <v>0</v>
      </c>
      <c r="O1146" s="22">
        <v>0</v>
      </c>
      <c r="P1146" s="22">
        <v>0</v>
      </c>
      <c r="Q1146" s="22">
        <v>0</v>
      </c>
      <c r="R1146" s="22">
        <v>0</v>
      </c>
      <c r="S1146" s="22">
        <v>0</v>
      </c>
      <c r="T1146" s="22">
        <v>0</v>
      </c>
      <c r="U1146" s="22">
        <v>0</v>
      </c>
      <c r="V1146" s="22">
        <v>0</v>
      </c>
      <c r="W1146" s="22">
        <v>0</v>
      </c>
      <c r="X1146" s="22">
        <v>0</v>
      </c>
      <c r="Y1146" s="22">
        <v>0</v>
      </c>
      <c r="Z1146" s="22">
        <v>0</v>
      </c>
      <c r="AA1146" s="22">
        <v>0</v>
      </c>
      <c r="AB1146" s="22">
        <v>0</v>
      </c>
      <c r="AC1146" s="22">
        <v>0</v>
      </c>
      <c r="AD1146" s="22">
        <v>0</v>
      </c>
      <c r="AE1146" s="22">
        <v>0</v>
      </c>
      <c r="AF1146" s="22">
        <v>0</v>
      </c>
      <c r="AG1146" s="22">
        <v>0</v>
      </c>
      <c r="AH1146" s="22">
        <v>0</v>
      </c>
      <c r="AI1146" s="22">
        <v>0</v>
      </c>
      <c r="AJ1146" s="22">
        <v>0</v>
      </c>
      <c r="AK1146" s="22">
        <v>0</v>
      </c>
      <c r="AL1146" s="22">
        <v>0</v>
      </c>
      <c r="AM1146" s="22">
        <v>0</v>
      </c>
      <c r="AN1146" s="22">
        <v>0</v>
      </c>
      <c r="AO1146" s="22">
        <v>0</v>
      </c>
      <c r="AP1146" s="22">
        <v>0</v>
      </c>
    </row>
    <row r="1147" spans="1:42" hidden="1" outlineLevel="1" x14ac:dyDescent="0.2">
      <c r="A1147" s="15"/>
      <c r="B1147" s="84"/>
      <c r="C1147" s="35">
        <v>0</v>
      </c>
      <c r="D1147" s="35">
        <v>0</v>
      </c>
      <c r="E1147" s="35">
        <v>0</v>
      </c>
      <c r="F1147" s="35">
        <v>0</v>
      </c>
      <c r="G1147" s="77">
        <v>46</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0</v>
      </c>
      <c r="Y1147" s="22">
        <v>0</v>
      </c>
      <c r="Z1147" s="22">
        <v>0</v>
      </c>
      <c r="AA1147" s="22">
        <v>0</v>
      </c>
      <c r="AB1147" s="22" t="s">
        <v>36</v>
      </c>
      <c r="AC1147" s="22" t="s">
        <v>36</v>
      </c>
      <c r="AD1147" s="22" t="s">
        <v>36</v>
      </c>
      <c r="AE1147" s="22" t="s">
        <v>36</v>
      </c>
      <c r="AF1147" s="22" t="s">
        <v>36</v>
      </c>
      <c r="AG1147" s="22" t="s">
        <v>36</v>
      </c>
      <c r="AH1147" s="22" t="s">
        <v>36</v>
      </c>
      <c r="AI1147" s="22" t="s">
        <v>36</v>
      </c>
      <c r="AJ1147" s="22" t="s">
        <v>36</v>
      </c>
      <c r="AK1147" s="22" t="s">
        <v>36</v>
      </c>
      <c r="AL1147" s="22" t="s">
        <v>36</v>
      </c>
      <c r="AM1147" s="22" t="s">
        <v>36</v>
      </c>
      <c r="AN1147" s="22" t="s">
        <v>36</v>
      </c>
      <c r="AO1147" s="22" t="s">
        <v>36</v>
      </c>
      <c r="AP1147" s="22" t="s">
        <v>36</v>
      </c>
    </row>
    <row r="1148" spans="1:42" hidden="1" outlineLevel="1" x14ac:dyDescent="0.2">
      <c r="A1148" s="15"/>
      <c r="B1148" s="84"/>
      <c r="C1148" s="35">
        <v>0</v>
      </c>
      <c r="D1148" s="35">
        <v>0</v>
      </c>
      <c r="E1148" s="35">
        <v>0</v>
      </c>
      <c r="F1148" s="35">
        <v>0</v>
      </c>
      <c r="G1148" s="77">
        <v>47</v>
      </c>
      <c r="H1148" s="22">
        <v>0</v>
      </c>
      <c r="I1148" s="22">
        <v>0</v>
      </c>
      <c r="J1148" s="22">
        <v>0</v>
      </c>
      <c r="K1148" s="22">
        <v>0</v>
      </c>
      <c r="L1148" s="22">
        <v>0</v>
      </c>
      <c r="M1148" s="22">
        <v>0</v>
      </c>
      <c r="N1148" s="22">
        <v>0</v>
      </c>
      <c r="O1148" s="22">
        <v>0</v>
      </c>
      <c r="P1148" s="22">
        <v>0</v>
      </c>
      <c r="Q1148" s="22">
        <v>0</v>
      </c>
      <c r="R1148" s="22">
        <v>0</v>
      </c>
      <c r="S1148" s="22">
        <v>0</v>
      </c>
      <c r="T1148" s="22">
        <v>0</v>
      </c>
      <c r="U1148" s="22">
        <v>0</v>
      </c>
      <c r="V1148" s="22">
        <v>0</v>
      </c>
      <c r="W1148" s="22">
        <v>0</v>
      </c>
      <c r="X1148" s="22">
        <v>0</v>
      </c>
      <c r="Y1148" s="22">
        <v>0</v>
      </c>
      <c r="Z1148" s="22">
        <v>0</v>
      </c>
      <c r="AA1148" s="22">
        <v>0</v>
      </c>
      <c r="AB1148" s="22" t="s">
        <v>36</v>
      </c>
      <c r="AC1148" s="22" t="s">
        <v>36</v>
      </c>
      <c r="AD1148" s="22" t="s">
        <v>36</v>
      </c>
      <c r="AE1148" s="22" t="s">
        <v>36</v>
      </c>
      <c r="AF1148" s="22" t="s">
        <v>36</v>
      </c>
      <c r="AG1148" s="22" t="s">
        <v>36</v>
      </c>
      <c r="AH1148" s="22" t="s">
        <v>36</v>
      </c>
      <c r="AI1148" s="22" t="s">
        <v>36</v>
      </c>
      <c r="AJ1148" s="22" t="s">
        <v>36</v>
      </c>
      <c r="AK1148" s="22" t="s">
        <v>36</v>
      </c>
      <c r="AL1148" s="22" t="s">
        <v>36</v>
      </c>
      <c r="AM1148" s="22" t="s">
        <v>36</v>
      </c>
      <c r="AN1148" s="22" t="s">
        <v>36</v>
      </c>
      <c r="AO1148" s="22" t="s">
        <v>36</v>
      </c>
      <c r="AP1148" s="22" t="s">
        <v>36</v>
      </c>
    </row>
    <row r="1149" spans="1:42" hidden="1" outlineLevel="1" x14ac:dyDescent="0.2">
      <c r="A1149" s="15"/>
      <c r="B1149" s="84"/>
      <c r="C1149" s="35">
        <v>0</v>
      </c>
      <c r="D1149" s="35">
        <v>0</v>
      </c>
      <c r="E1149" s="35">
        <v>0</v>
      </c>
      <c r="F1149" s="35">
        <v>0</v>
      </c>
      <c r="G1149" s="76">
        <v>48</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0</v>
      </c>
      <c r="W1149" s="22">
        <v>0</v>
      </c>
      <c r="X1149" s="22">
        <v>0</v>
      </c>
      <c r="Y1149" s="22">
        <v>0</v>
      </c>
      <c r="Z1149" s="22">
        <v>0</v>
      </c>
      <c r="AA1149" s="22">
        <v>0</v>
      </c>
      <c r="AB1149" s="22" t="s">
        <v>36</v>
      </c>
      <c r="AC1149" s="22" t="s">
        <v>36</v>
      </c>
      <c r="AD1149" s="22" t="s">
        <v>36</v>
      </c>
      <c r="AE1149" s="22" t="s">
        <v>36</v>
      </c>
      <c r="AF1149" s="22" t="s">
        <v>36</v>
      </c>
      <c r="AG1149" s="22" t="s">
        <v>36</v>
      </c>
      <c r="AH1149" s="22" t="s">
        <v>36</v>
      </c>
      <c r="AI1149" s="22" t="s">
        <v>36</v>
      </c>
      <c r="AJ1149" s="22" t="s">
        <v>36</v>
      </c>
      <c r="AK1149" s="22" t="s">
        <v>36</v>
      </c>
      <c r="AL1149" s="22" t="s">
        <v>36</v>
      </c>
      <c r="AM1149" s="22" t="s">
        <v>36</v>
      </c>
      <c r="AN1149" s="22" t="s">
        <v>36</v>
      </c>
      <c r="AO1149" s="22" t="s">
        <v>36</v>
      </c>
      <c r="AP1149" s="22" t="s">
        <v>36</v>
      </c>
    </row>
    <row r="1150" spans="1:42" hidden="1" outlineLevel="1" x14ac:dyDescent="0.2">
      <c r="A1150" s="15"/>
      <c r="B1150" s="84"/>
      <c r="C1150" s="35">
        <v>0</v>
      </c>
      <c r="D1150" s="35">
        <v>0</v>
      </c>
      <c r="E1150" s="35">
        <v>0</v>
      </c>
      <c r="F1150" s="35">
        <v>0</v>
      </c>
      <c r="G1150" s="77">
        <v>49</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0</v>
      </c>
      <c r="W1150" s="22">
        <v>0</v>
      </c>
      <c r="X1150" s="22">
        <v>0</v>
      </c>
      <c r="Y1150" s="22">
        <v>0</v>
      </c>
      <c r="Z1150" s="22">
        <v>0</v>
      </c>
      <c r="AA1150" s="22">
        <v>0</v>
      </c>
      <c r="AB1150" s="22" t="s">
        <v>36</v>
      </c>
      <c r="AC1150" s="22" t="s">
        <v>36</v>
      </c>
      <c r="AD1150" s="22" t="s">
        <v>36</v>
      </c>
      <c r="AE1150" s="22" t="s">
        <v>36</v>
      </c>
      <c r="AF1150" s="22" t="s">
        <v>36</v>
      </c>
      <c r="AG1150" s="22" t="s">
        <v>36</v>
      </c>
      <c r="AH1150" s="22" t="s">
        <v>36</v>
      </c>
      <c r="AI1150" s="22" t="s">
        <v>36</v>
      </c>
      <c r="AJ1150" s="22" t="s">
        <v>36</v>
      </c>
      <c r="AK1150" s="22" t="s">
        <v>36</v>
      </c>
      <c r="AL1150" s="22" t="s">
        <v>36</v>
      </c>
      <c r="AM1150" s="22" t="s">
        <v>36</v>
      </c>
      <c r="AN1150" s="22" t="s">
        <v>36</v>
      </c>
      <c r="AO1150" s="22" t="s">
        <v>36</v>
      </c>
      <c r="AP1150" s="22" t="s">
        <v>36</v>
      </c>
    </row>
    <row r="1151" spans="1:42" hidden="1" outlineLevel="1" x14ac:dyDescent="0.2">
      <c r="A1151" s="15"/>
      <c r="B1151" s="84"/>
      <c r="C1151" s="35">
        <v>0</v>
      </c>
      <c r="D1151" s="35">
        <v>0</v>
      </c>
      <c r="E1151" s="35">
        <v>0</v>
      </c>
      <c r="F1151" s="35">
        <v>0</v>
      </c>
      <c r="G1151" s="77">
        <v>50</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0</v>
      </c>
      <c r="W1151" s="22">
        <v>0</v>
      </c>
      <c r="X1151" s="22">
        <v>0</v>
      </c>
      <c r="Y1151" s="22">
        <v>0</v>
      </c>
      <c r="Z1151" s="22">
        <v>0</v>
      </c>
      <c r="AA1151" s="22">
        <v>0</v>
      </c>
      <c r="AB1151" s="22" t="s">
        <v>36</v>
      </c>
      <c r="AC1151" s="22" t="s">
        <v>36</v>
      </c>
      <c r="AD1151" s="22" t="s">
        <v>36</v>
      </c>
      <c r="AE1151" s="22" t="s">
        <v>36</v>
      </c>
      <c r="AF1151" s="22" t="s">
        <v>36</v>
      </c>
      <c r="AG1151" s="22" t="s">
        <v>36</v>
      </c>
      <c r="AH1151" s="22" t="s">
        <v>36</v>
      </c>
      <c r="AI1151" s="22" t="s">
        <v>36</v>
      </c>
      <c r="AJ1151" s="22" t="s">
        <v>36</v>
      </c>
      <c r="AK1151" s="22" t="s">
        <v>36</v>
      </c>
      <c r="AL1151" s="22" t="s">
        <v>36</v>
      </c>
      <c r="AM1151" s="22" t="s">
        <v>36</v>
      </c>
      <c r="AN1151" s="22" t="s">
        <v>36</v>
      </c>
      <c r="AO1151" s="22" t="s">
        <v>36</v>
      </c>
      <c r="AP1151" s="22" t="s">
        <v>36</v>
      </c>
    </row>
    <row r="1152" spans="1:42" hidden="1" outlineLevel="1" x14ac:dyDescent="0.2">
      <c r="A1152" s="15"/>
      <c r="B1152" s="84"/>
      <c r="C1152" s="35">
        <v>0</v>
      </c>
      <c r="D1152" s="35">
        <v>0</v>
      </c>
      <c r="E1152" s="35">
        <v>0</v>
      </c>
      <c r="F1152" s="35">
        <v>0</v>
      </c>
      <c r="G1152" s="77">
        <v>51</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0</v>
      </c>
      <c r="W1152" s="22">
        <v>0</v>
      </c>
      <c r="X1152" s="22">
        <v>0</v>
      </c>
      <c r="Y1152" s="22">
        <v>0</v>
      </c>
      <c r="Z1152" s="22">
        <v>0</v>
      </c>
      <c r="AA1152" s="22">
        <v>0</v>
      </c>
      <c r="AB1152" s="22" t="s">
        <v>36</v>
      </c>
      <c r="AC1152" s="22" t="s">
        <v>36</v>
      </c>
      <c r="AD1152" s="22" t="s">
        <v>36</v>
      </c>
      <c r="AE1152" s="22" t="s">
        <v>36</v>
      </c>
      <c r="AF1152" s="22" t="s">
        <v>36</v>
      </c>
      <c r="AG1152" s="22" t="s">
        <v>36</v>
      </c>
      <c r="AH1152" s="22" t="s">
        <v>36</v>
      </c>
      <c r="AI1152" s="22" t="s">
        <v>36</v>
      </c>
      <c r="AJ1152" s="22" t="s">
        <v>36</v>
      </c>
      <c r="AK1152" s="22" t="s">
        <v>36</v>
      </c>
      <c r="AL1152" s="22" t="s">
        <v>36</v>
      </c>
      <c r="AM1152" s="22" t="s">
        <v>36</v>
      </c>
      <c r="AN1152" s="22" t="s">
        <v>36</v>
      </c>
      <c r="AO1152" s="22" t="s">
        <v>36</v>
      </c>
      <c r="AP1152" s="22" t="s">
        <v>36</v>
      </c>
    </row>
    <row r="1153" spans="1:42" hidden="1" outlineLevel="1" x14ac:dyDescent="0.2">
      <c r="A1153" s="15"/>
      <c r="B1153" s="84"/>
      <c r="C1153" s="35">
        <v>0</v>
      </c>
      <c r="D1153" s="35">
        <v>0</v>
      </c>
      <c r="E1153" s="35">
        <v>0</v>
      </c>
      <c r="F1153" s="35">
        <v>0</v>
      </c>
      <c r="G1153" s="76">
        <v>52</v>
      </c>
      <c r="H1153" s="22">
        <v>0</v>
      </c>
      <c r="I1153" s="22">
        <v>0</v>
      </c>
      <c r="J1153" s="22">
        <v>0</v>
      </c>
      <c r="K1153" s="22">
        <v>0</v>
      </c>
      <c r="L1153" s="22">
        <v>0</v>
      </c>
      <c r="M1153" s="22">
        <v>0</v>
      </c>
      <c r="N1153" s="22">
        <v>0</v>
      </c>
      <c r="O1153" s="22">
        <v>0</v>
      </c>
      <c r="P1153" s="22">
        <v>0</v>
      </c>
      <c r="Q1153" s="22">
        <v>0</v>
      </c>
      <c r="R1153" s="22">
        <v>0</v>
      </c>
      <c r="S1153" s="22">
        <v>0</v>
      </c>
      <c r="T1153" s="22">
        <v>0</v>
      </c>
      <c r="U1153" s="22">
        <v>0</v>
      </c>
      <c r="V1153" s="22">
        <v>0</v>
      </c>
      <c r="W1153" s="22">
        <v>0</v>
      </c>
      <c r="X1153" s="22">
        <v>0</v>
      </c>
      <c r="Y1153" s="22">
        <v>0</v>
      </c>
      <c r="Z1153" s="22">
        <v>0</v>
      </c>
      <c r="AA1153" s="22">
        <v>0</v>
      </c>
      <c r="AB1153" s="22" t="s">
        <v>36</v>
      </c>
      <c r="AC1153" s="22" t="s">
        <v>36</v>
      </c>
      <c r="AD1153" s="22" t="s">
        <v>36</v>
      </c>
      <c r="AE1153" s="22" t="s">
        <v>36</v>
      </c>
      <c r="AF1153" s="22" t="s">
        <v>36</v>
      </c>
      <c r="AG1153" s="22" t="s">
        <v>36</v>
      </c>
      <c r="AH1153" s="22" t="s">
        <v>36</v>
      </c>
      <c r="AI1153" s="22" t="s">
        <v>36</v>
      </c>
      <c r="AJ1153" s="22" t="s">
        <v>36</v>
      </c>
      <c r="AK1153" s="22" t="s">
        <v>36</v>
      </c>
      <c r="AL1153" s="22" t="s">
        <v>36</v>
      </c>
      <c r="AM1153" s="22" t="s">
        <v>36</v>
      </c>
      <c r="AN1153" s="22" t="s">
        <v>36</v>
      </c>
      <c r="AO1153" s="22" t="s">
        <v>36</v>
      </c>
      <c r="AP1153" s="22" t="s">
        <v>36</v>
      </c>
    </row>
    <row r="1154" spans="1:42" hidden="1" outlineLevel="1" x14ac:dyDescent="0.2">
      <c r="A1154" s="15"/>
      <c r="B1154" s="84"/>
      <c r="C1154" s="35">
        <v>0</v>
      </c>
      <c r="D1154" s="35">
        <v>0</v>
      </c>
      <c r="E1154" s="35">
        <v>0</v>
      </c>
      <c r="F1154" s="35">
        <v>0</v>
      </c>
      <c r="G1154" s="77">
        <v>53</v>
      </c>
      <c r="H1154" s="22">
        <v>0</v>
      </c>
      <c r="I1154" s="22">
        <v>0</v>
      </c>
      <c r="J1154" s="22">
        <v>0</v>
      </c>
      <c r="K1154" s="22">
        <v>0</v>
      </c>
      <c r="L1154" s="22">
        <v>0</v>
      </c>
      <c r="M1154" s="22">
        <v>0</v>
      </c>
      <c r="N1154" s="22">
        <v>0</v>
      </c>
      <c r="O1154" s="22">
        <v>0</v>
      </c>
      <c r="P1154" s="22">
        <v>0</v>
      </c>
      <c r="Q1154" s="22">
        <v>0</v>
      </c>
      <c r="R1154" s="22">
        <v>0</v>
      </c>
      <c r="S1154" s="22">
        <v>0</v>
      </c>
      <c r="T1154" s="22">
        <v>0</v>
      </c>
      <c r="U1154" s="22">
        <v>0</v>
      </c>
      <c r="V1154" s="22">
        <v>0</v>
      </c>
      <c r="W1154" s="22">
        <v>0</v>
      </c>
      <c r="X1154" s="22">
        <v>0</v>
      </c>
      <c r="Y1154" s="22">
        <v>0</v>
      </c>
      <c r="Z1154" s="22">
        <v>0</v>
      </c>
      <c r="AA1154" s="22">
        <v>0</v>
      </c>
      <c r="AB1154" s="22" t="s">
        <v>36</v>
      </c>
      <c r="AC1154" s="22" t="s">
        <v>36</v>
      </c>
      <c r="AD1154" s="22" t="s">
        <v>36</v>
      </c>
      <c r="AE1154" s="22" t="s">
        <v>36</v>
      </c>
      <c r="AF1154" s="22" t="s">
        <v>36</v>
      </c>
      <c r="AG1154" s="22" t="s">
        <v>36</v>
      </c>
      <c r="AH1154" s="22" t="s">
        <v>36</v>
      </c>
      <c r="AI1154" s="22" t="s">
        <v>36</v>
      </c>
      <c r="AJ1154" s="22" t="s">
        <v>36</v>
      </c>
      <c r="AK1154" s="22" t="s">
        <v>36</v>
      </c>
      <c r="AL1154" s="22" t="s">
        <v>36</v>
      </c>
      <c r="AM1154" s="22" t="s">
        <v>36</v>
      </c>
      <c r="AN1154" s="22" t="s">
        <v>36</v>
      </c>
      <c r="AO1154" s="22" t="s">
        <v>36</v>
      </c>
      <c r="AP1154" s="22" t="s">
        <v>36</v>
      </c>
    </row>
    <row r="1155" spans="1:42" hidden="1" outlineLevel="1" x14ac:dyDescent="0.2">
      <c r="A1155" s="15"/>
      <c r="B1155" s="84"/>
      <c r="C1155" s="35">
        <v>0</v>
      </c>
      <c r="D1155" s="35">
        <v>0</v>
      </c>
      <c r="E1155" s="35">
        <v>0</v>
      </c>
      <c r="F1155" s="35">
        <v>0</v>
      </c>
      <c r="G1155" s="77">
        <v>54</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0</v>
      </c>
      <c r="Y1155" s="22">
        <v>0</v>
      </c>
      <c r="Z1155" s="22">
        <v>0</v>
      </c>
      <c r="AA1155" s="22">
        <v>0</v>
      </c>
      <c r="AB1155" s="22" t="s">
        <v>36</v>
      </c>
      <c r="AC1155" s="22" t="s">
        <v>36</v>
      </c>
      <c r="AD1155" s="22" t="s">
        <v>36</v>
      </c>
      <c r="AE1155" s="22" t="s">
        <v>36</v>
      </c>
      <c r="AF1155" s="22" t="s">
        <v>36</v>
      </c>
      <c r="AG1155" s="22" t="s">
        <v>36</v>
      </c>
      <c r="AH1155" s="22" t="s">
        <v>36</v>
      </c>
      <c r="AI1155" s="22" t="s">
        <v>36</v>
      </c>
      <c r="AJ1155" s="22" t="s">
        <v>36</v>
      </c>
      <c r="AK1155" s="22" t="s">
        <v>36</v>
      </c>
      <c r="AL1155" s="22" t="s">
        <v>36</v>
      </c>
      <c r="AM1155" s="22" t="s">
        <v>36</v>
      </c>
      <c r="AN1155" s="22" t="s">
        <v>36</v>
      </c>
      <c r="AO1155" s="22" t="s">
        <v>36</v>
      </c>
      <c r="AP1155" s="22" t="s">
        <v>36</v>
      </c>
    </row>
    <row r="1156" spans="1:42" hidden="1" outlineLevel="1" x14ac:dyDescent="0.2">
      <c r="A1156" s="15"/>
      <c r="B1156" s="84"/>
      <c r="C1156" s="35">
        <v>0</v>
      </c>
      <c r="D1156" s="35">
        <v>0</v>
      </c>
      <c r="E1156" s="35">
        <v>0</v>
      </c>
      <c r="F1156" s="35">
        <v>0</v>
      </c>
      <c r="G1156" s="77">
        <v>55</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0</v>
      </c>
      <c r="W1156" s="22">
        <v>0</v>
      </c>
      <c r="X1156" s="22">
        <v>0</v>
      </c>
      <c r="Y1156" s="22">
        <v>0</v>
      </c>
      <c r="Z1156" s="22">
        <v>0</v>
      </c>
      <c r="AA1156" s="22">
        <v>0</v>
      </c>
      <c r="AB1156" s="22" t="s">
        <v>36</v>
      </c>
      <c r="AC1156" s="22" t="s">
        <v>36</v>
      </c>
      <c r="AD1156" s="22" t="s">
        <v>36</v>
      </c>
      <c r="AE1156" s="22" t="s">
        <v>36</v>
      </c>
      <c r="AF1156" s="22" t="s">
        <v>36</v>
      </c>
      <c r="AG1156" s="22" t="s">
        <v>36</v>
      </c>
      <c r="AH1156" s="22" t="s">
        <v>36</v>
      </c>
      <c r="AI1156" s="22" t="s">
        <v>36</v>
      </c>
      <c r="AJ1156" s="22" t="s">
        <v>36</v>
      </c>
      <c r="AK1156" s="22" t="s">
        <v>36</v>
      </c>
      <c r="AL1156" s="22" t="s">
        <v>36</v>
      </c>
      <c r="AM1156" s="22" t="s">
        <v>36</v>
      </c>
      <c r="AN1156" s="22" t="s">
        <v>36</v>
      </c>
      <c r="AO1156" s="22" t="s">
        <v>36</v>
      </c>
      <c r="AP1156" s="22" t="s">
        <v>36</v>
      </c>
    </row>
    <row r="1157" spans="1:42" hidden="1" outlineLevel="1" x14ac:dyDescent="0.2">
      <c r="A1157" s="15"/>
      <c r="B1157" s="84"/>
      <c r="C1157" s="35">
        <v>0</v>
      </c>
      <c r="D1157" s="35">
        <v>0</v>
      </c>
      <c r="E1157" s="35">
        <v>0</v>
      </c>
      <c r="F1157" s="35">
        <v>0</v>
      </c>
      <c r="G1157" s="76">
        <v>56</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0</v>
      </c>
      <c r="Z1157" s="22">
        <v>0</v>
      </c>
      <c r="AA1157" s="22">
        <v>0</v>
      </c>
      <c r="AB1157" s="22" t="s">
        <v>36</v>
      </c>
      <c r="AC1157" s="22" t="s">
        <v>36</v>
      </c>
      <c r="AD1157" s="22" t="s">
        <v>36</v>
      </c>
      <c r="AE1157" s="22" t="s">
        <v>36</v>
      </c>
      <c r="AF1157" s="22" t="s">
        <v>36</v>
      </c>
      <c r="AG1157" s="22" t="s">
        <v>36</v>
      </c>
      <c r="AH1157" s="22" t="s">
        <v>36</v>
      </c>
      <c r="AI1157" s="22" t="s">
        <v>36</v>
      </c>
      <c r="AJ1157" s="22" t="s">
        <v>36</v>
      </c>
      <c r="AK1157" s="22" t="s">
        <v>36</v>
      </c>
      <c r="AL1157" s="22" t="s">
        <v>36</v>
      </c>
      <c r="AM1157" s="22" t="s">
        <v>36</v>
      </c>
      <c r="AN1157" s="22" t="s">
        <v>36</v>
      </c>
      <c r="AO1157" s="22" t="s">
        <v>36</v>
      </c>
      <c r="AP1157" s="22" t="s">
        <v>36</v>
      </c>
    </row>
    <row r="1158" spans="1:42" hidden="1" outlineLevel="1" x14ac:dyDescent="0.2">
      <c r="A1158" s="15"/>
      <c r="B1158" s="84"/>
      <c r="C1158" s="35">
        <v>0</v>
      </c>
      <c r="D1158" s="35">
        <v>0</v>
      </c>
      <c r="E1158" s="35">
        <v>0</v>
      </c>
      <c r="F1158" s="35">
        <v>0</v>
      </c>
      <c r="G1158" s="77">
        <v>57</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0</v>
      </c>
      <c r="Z1158" s="22">
        <v>0</v>
      </c>
      <c r="AA1158" s="22">
        <v>0</v>
      </c>
      <c r="AB1158" s="22" t="s">
        <v>36</v>
      </c>
      <c r="AC1158" s="22" t="s">
        <v>36</v>
      </c>
      <c r="AD1158" s="22" t="s">
        <v>36</v>
      </c>
      <c r="AE1158" s="22" t="s">
        <v>36</v>
      </c>
      <c r="AF1158" s="22" t="s">
        <v>36</v>
      </c>
      <c r="AG1158" s="22" t="s">
        <v>36</v>
      </c>
      <c r="AH1158" s="22" t="s">
        <v>36</v>
      </c>
      <c r="AI1158" s="22" t="s">
        <v>36</v>
      </c>
      <c r="AJ1158" s="22" t="s">
        <v>36</v>
      </c>
      <c r="AK1158" s="22" t="s">
        <v>36</v>
      </c>
      <c r="AL1158" s="22" t="s">
        <v>36</v>
      </c>
      <c r="AM1158" s="22" t="s">
        <v>36</v>
      </c>
      <c r="AN1158" s="22" t="s">
        <v>36</v>
      </c>
      <c r="AO1158" s="22" t="s">
        <v>36</v>
      </c>
      <c r="AP1158" s="22" t="s">
        <v>36</v>
      </c>
    </row>
    <row r="1159" spans="1:42" hidden="1" outlineLevel="1" x14ac:dyDescent="0.2">
      <c r="A1159" s="15"/>
      <c r="B1159" s="84"/>
      <c r="C1159" s="35">
        <v>0</v>
      </c>
      <c r="D1159" s="35">
        <v>0</v>
      </c>
      <c r="E1159" s="35">
        <v>0</v>
      </c>
      <c r="F1159" s="35">
        <v>0</v>
      </c>
      <c r="G1159" s="77">
        <v>58</v>
      </c>
      <c r="H1159" s="22">
        <v>0</v>
      </c>
      <c r="I1159" s="22">
        <v>0</v>
      </c>
      <c r="J1159" s="22">
        <v>0</v>
      </c>
      <c r="K1159" s="22">
        <v>0</v>
      </c>
      <c r="L1159" s="22">
        <v>0</v>
      </c>
      <c r="M1159" s="22">
        <v>0</v>
      </c>
      <c r="N1159" s="22">
        <v>0</v>
      </c>
      <c r="O1159" s="22">
        <v>0</v>
      </c>
      <c r="P1159" s="22">
        <v>0</v>
      </c>
      <c r="Q1159" s="22">
        <v>0</v>
      </c>
      <c r="R1159" s="22">
        <v>0</v>
      </c>
      <c r="S1159" s="22">
        <v>0</v>
      </c>
      <c r="T1159" s="22">
        <v>0</v>
      </c>
      <c r="U1159" s="22">
        <v>0</v>
      </c>
      <c r="V1159" s="22">
        <v>0</v>
      </c>
      <c r="W1159" s="22">
        <v>0</v>
      </c>
      <c r="X1159" s="22">
        <v>0</v>
      </c>
      <c r="Y1159" s="22">
        <v>0</v>
      </c>
      <c r="Z1159" s="22">
        <v>0</v>
      </c>
      <c r="AA1159" s="22">
        <v>0</v>
      </c>
      <c r="AB1159" s="22" t="s">
        <v>36</v>
      </c>
      <c r="AC1159" s="22" t="s">
        <v>36</v>
      </c>
      <c r="AD1159" s="22" t="s">
        <v>36</v>
      </c>
      <c r="AE1159" s="22" t="s">
        <v>36</v>
      </c>
      <c r="AF1159" s="22" t="s">
        <v>36</v>
      </c>
      <c r="AG1159" s="22" t="s">
        <v>36</v>
      </c>
      <c r="AH1159" s="22" t="s">
        <v>36</v>
      </c>
      <c r="AI1159" s="22" t="s">
        <v>36</v>
      </c>
      <c r="AJ1159" s="22" t="s">
        <v>36</v>
      </c>
      <c r="AK1159" s="22" t="s">
        <v>36</v>
      </c>
      <c r="AL1159" s="22" t="s">
        <v>36</v>
      </c>
      <c r="AM1159" s="22" t="s">
        <v>36</v>
      </c>
      <c r="AN1159" s="22" t="s">
        <v>36</v>
      </c>
      <c r="AO1159" s="22" t="s">
        <v>36</v>
      </c>
      <c r="AP1159" s="22" t="s">
        <v>36</v>
      </c>
    </row>
    <row r="1160" spans="1:42" hidden="1" outlineLevel="1" x14ac:dyDescent="0.2">
      <c r="A1160" s="15"/>
      <c r="B1160" s="84"/>
      <c r="C1160" s="35">
        <v>0</v>
      </c>
      <c r="D1160" s="35">
        <v>0</v>
      </c>
      <c r="E1160" s="35">
        <v>0</v>
      </c>
      <c r="F1160" s="35">
        <v>0</v>
      </c>
      <c r="G1160" s="77">
        <v>59</v>
      </c>
      <c r="H1160" s="22">
        <v>0</v>
      </c>
      <c r="I1160" s="22">
        <v>0</v>
      </c>
      <c r="J1160" s="22">
        <v>0</v>
      </c>
      <c r="K1160" s="22">
        <v>0</v>
      </c>
      <c r="L1160" s="22">
        <v>0</v>
      </c>
      <c r="M1160" s="22">
        <v>0</v>
      </c>
      <c r="N1160" s="22">
        <v>0</v>
      </c>
      <c r="O1160" s="22">
        <v>0</v>
      </c>
      <c r="P1160" s="22">
        <v>0</v>
      </c>
      <c r="Q1160" s="22">
        <v>0</v>
      </c>
      <c r="R1160" s="22">
        <v>0</v>
      </c>
      <c r="S1160" s="22">
        <v>0</v>
      </c>
      <c r="T1160" s="22">
        <v>0</v>
      </c>
      <c r="U1160" s="22">
        <v>0</v>
      </c>
      <c r="V1160" s="22">
        <v>0</v>
      </c>
      <c r="W1160" s="22">
        <v>0</v>
      </c>
      <c r="X1160" s="22">
        <v>0</v>
      </c>
      <c r="Y1160" s="22">
        <v>0</v>
      </c>
      <c r="Z1160" s="22">
        <v>0</v>
      </c>
      <c r="AA1160" s="22">
        <v>0</v>
      </c>
      <c r="AB1160" s="22" t="s">
        <v>36</v>
      </c>
      <c r="AC1160" s="22" t="s">
        <v>36</v>
      </c>
      <c r="AD1160" s="22" t="s">
        <v>36</v>
      </c>
      <c r="AE1160" s="22" t="s">
        <v>36</v>
      </c>
      <c r="AF1160" s="22" t="s">
        <v>36</v>
      </c>
      <c r="AG1160" s="22" t="s">
        <v>36</v>
      </c>
      <c r="AH1160" s="22" t="s">
        <v>36</v>
      </c>
      <c r="AI1160" s="22" t="s">
        <v>36</v>
      </c>
      <c r="AJ1160" s="22" t="s">
        <v>36</v>
      </c>
      <c r="AK1160" s="22" t="s">
        <v>36</v>
      </c>
      <c r="AL1160" s="22" t="s">
        <v>36</v>
      </c>
      <c r="AM1160" s="22" t="s">
        <v>36</v>
      </c>
      <c r="AN1160" s="22" t="s">
        <v>36</v>
      </c>
      <c r="AO1160" s="22" t="s">
        <v>36</v>
      </c>
      <c r="AP1160" s="22" t="s">
        <v>36</v>
      </c>
    </row>
    <row r="1161" spans="1:42" hidden="1" outlineLevel="1" x14ac:dyDescent="0.2">
      <c r="A1161" s="15"/>
      <c r="B1161" s="84"/>
      <c r="C1161" s="35">
        <v>0</v>
      </c>
      <c r="D1161" s="35">
        <v>0</v>
      </c>
      <c r="E1161" s="35">
        <v>0</v>
      </c>
      <c r="F1161" s="35">
        <v>0</v>
      </c>
      <c r="G1161" s="76">
        <v>60</v>
      </c>
      <c r="H1161" s="22">
        <v>0</v>
      </c>
      <c r="I1161" s="22">
        <v>0</v>
      </c>
      <c r="J1161" s="22">
        <v>0</v>
      </c>
      <c r="K1161" s="22">
        <v>0</v>
      </c>
      <c r="L1161" s="22">
        <v>0</v>
      </c>
      <c r="M1161" s="22">
        <v>0</v>
      </c>
      <c r="N1161" s="22">
        <v>0</v>
      </c>
      <c r="O1161" s="22">
        <v>0</v>
      </c>
      <c r="P1161" s="22">
        <v>0</v>
      </c>
      <c r="Q1161" s="22">
        <v>0</v>
      </c>
      <c r="R1161" s="22">
        <v>0</v>
      </c>
      <c r="S1161" s="22">
        <v>0</v>
      </c>
      <c r="T1161" s="22">
        <v>0</v>
      </c>
      <c r="U1161" s="22">
        <v>0</v>
      </c>
      <c r="V1161" s="22">
        <v>0</v>
      </c>
      <c r="W1161" s="22">
        <v>0</v>
      </c>
      <c r="X1161" s="22">
        <v>0</v>
      </c>
      <c r="Y1161" s="22">
        <v>0</v>
      </c>
      <c r="Z1161" s="22">
        <v>0</v>
      </c>
      <c r="AA1161" s="22">
        <v>0</v>
      </c>
      <c r="AB1161" s="22" t="s">
        <v>36</v>
      </c>
      <c r="AC1161" s="22" t="s">
        <v>36</v>
      </c>
      <c r="AD1161" s="22" t="s">
        <v>36</v>
      </c>
      <c r="AE1161" s="22" t="s">
        <v>36</v>
      </c>
      <c r="AF1161" s="22" t="s">
        <v>36</v>
      </c>
      <c r="AG1161" s="22" t="s">
        <v>36</v>
      </c>
      <c r="AH1161" s="22" t="s">
        <v>36</v>
      </c>
      <c r="AI1161" s="22" t="s">
        <v>36</v>
      </c>
      <c r="AJ1161" s="22" t="s">
        <v>36</v>
      </c>
      <c r="AK1161" s="22" t="s">
        <v>36</v>
      </c>
      <c r="AL1161" s="22" t="s">
        <v>36</v>
      </c>
      <c r="AM1161" s="22" t="s">
        <v>36</v>
      </c>
      <c r="AN1161" s="22" t="s">
        <v>36</v>
      </c>
      <c r="AO1161" s="22" t="s">
        <v>36</v>
      </c>
      <c r="AP1161" s="22" t="s">
        <v>36</v>
      </c>
    </row>
    <row r="1162" spans="1:42" hidden="1" outlineLevel="1" x14ac:dyDescent="0.2">
      <c r="A1162" s="15"/>
      <c r="B1162" s="84"/>
      <c r="C1162" s="35">
        <v>0</v>
      </c>
      <c r="D1162" s="35">
        <v>0</v>
      </c>
      <c r="E1162" s="35">
        <v>0</v>
      </c>
      <c r="F1162" s="35">
        <v>0</v>
      </c>
      <c r="G1162" s="77">
        <v>61</v>
      </c>
      <c r="H1162" s="22">
        <v>0</v>
      </c>
      <c r="I1162" s="22">
        <v>0</v>
      </c>
      <c r="J1162" s="22">
        <v>0</v>
      </c>
      <c r="K1162" s="22">
        <v>0</v>
      </c>
      <c r="L1162" s="22">
        <v>0</v>
      </c>
      <c r="M1162" s="22">
        <v>0</v>
      </c>
      <c r="N1162" s="22">
        <v>0</v>
      </c>
      <c r="O1162" s="22">
        <v>0</v>
      </c>
      <c r="P1162" s="22">
        <v>0</v>
      </c>
      <c r="Q1162" s="22">
        <v>0</v>
      </c>
      <c r="R1162" s="22">
        <v>0</v>
      </c>
      <c r="S1162" s="22">
        <v>0</v>
      </c>
      <c r="T1162" s="22">
        <v>0</v>
      </c>
      <c r="U1162" s="22">
        <v>0</v>
      </c>
      <c r="V1162" s="22">
        <v>0</v>
      </c>
      <c r="W1162" s="22">
        <v>0</v>
      </c>
      <c r="X1162" s="22">
        <v>0</v>
      </c>
      <c r="Y1162" s="22">
        <v>0</v>
      </c>
      <c r="Z1162" s="22">
        <v>0</v>
      </c>
      <c r="AA1162" s="22">
        <v>0</v>
      </c>
      <c r="AB1162" s="22" t="s">
        <v>36</v>
      </c>
      <c r="AC1162" s="22" t="s">
        <v>36</v>
      </c>
      <c r="AD1162" s="22" t="s">
        <v>36</v>
      </c>
      <c r="AE1162" s="22" t="s">
        <v>36</v>
      </c>
      <c r="AF1162" s="22" t="s">
        <v>36</v>
      </c>
      <c r="AG1162" s="22" t="s">
        <v>36</v>
      </c>
      <c r="AH1162" s="22" t="s">
        <v>36</v>
      </c>
      <c r="AI1162" s="22" t="s">
        <v>36</v>
      </c>
      <c r="AJ1162" s="22" t="s">
        <v>36</v>
      </c>
      <c r="AK1162" s="22" t="s">
        <v>36</v>
      </c>
      <c r="AL1162" s="22" t="s">
        <v>36</v>
      </c>
      <c r="AM1162" s="22" t="s">
        <v>36</v>
      </c>
      <c r="AN1162" s="22" t="s">
        <v>36</v>
      </c>
      <c r="AO1162" s="22" t="s">
        <v>36</v>
      </c>
      <c r="AP1162" s="22" t="s">
        <v>36</v>
      </c>
    </row>
    <row r="1163" spans="1:42" hidden="1" outlineLevel="1" x14ac:dyDescent="0.2">
      <c r="A1163" s="15"/>
      <c r="B1163" s="84"/>
      <c r="C1163" s="35">
        <v>0</v>
      </c>
      <c r="D1163" s="35">
        <v>0</v>
      </c>
      <c r="E1163" s="35">
        <v>0</v>
      </c>
      <c r="F1163" s="35">
        <v>0</v>
      </c>
      <c r="G1163" s="77">
        <v>62</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0</v>
      </c>
      <c r="Y1163" s="22">
        <v>0</v>
      </c>
      <c r="Z1163" s="22">
        <v>0</v>
      </c>
      <c r="AA1163" s="22">
        <v>0</v>
      </c>
      <c r="AB1163" s="22" t="s">
        <v>36</v>
      </c>
      <c r="AC1163" s="22" t="s">
        <v>36</v>
      </c>
      <c r="AD1163" s="22" t="s">
        <v>36</v>
      </c>
      <c r="AE1163" s="22" t="s">
        <v>36</v>
      </c>
      <c r="AF1163" s="22" t="s">
        <v>36</v>
      </c>
      <c r="AG1163" s="22" t="s">
        <v>36</v>
      </c>
      <c r="AH1163" s="22" t="s">
        <v>36</v>
      </c>
      <c r="AI1163" s="22" t="s">
        <v>36</v>
      </c>
      <c r="AJ1163" s="22" t="s">
        <v>36</v>
      </c>
      <c r="AK1163" s="22" t="s">
        <v>36</v>
      </c>
      <c r="AL1163" s="22" t="s">
        <v>36</v>
      </c>
      <c r="AM1163" s="22" t="s">
        <v>36</v>
      </c>
      <c r="AN1163" s="22" t="s">
        <v>36</v>
      </c>
      <c r="AO1163" s="22" t="s">
        <v>36</v>
      </c>
      <c r="AP1163" s="22" t="s">
        <v>36</v>
      </c>
    </row>
    <row r="1164" spans="1:42" hidden="1" outlineLevel="1" x14ac:dyDescent="0.2">
      <c r="A1164" s="15"/>
      <c r="B1164" s="84"/>
      <c r="C1164" s="35">
        <v>0</v>
      </c>
      <c r="D1164" s="35">
        <v>0</v>
      </c>
      <c r="E1164" s="35">
        <v>0</v>
      </c>
      <c r="F1164" s="35">
        <v>0</v>
      </c>
      <c r="G1164" s="77">
        <v>63</v>
      </c>
      <c r="H1164" s="22">
        <v>0</v>
      </c>
      <c r="I1164" s="22">
        <v>0</v>
      </c>
      <c r="J1164" s="22">
        <v>0</v>
      </c>
      <c r="K1164" s="22">
        <v>0</v>
      </c>
      <c r="L1164" s="22">
        <v>0</v>
      </c>
      <c r="M1164" s="22">
        <v>0</v>
      </c>
      <c r="N1164" s="22">
        <v>0</v>
      </c>
      <c r="O1164" s="22">
        <v>0</v>
      </c>
      <c r="P1164" s="22">
        <v>0</v>
      </c>
      <c r="Q1164" s="22">
        <v>0</v>
      </c>
      <c r="R1164" s="22">
        <v>0</v>
      </c>
      <c r="S1164" s="22">
        <v>0</v>
      </c>
      <c r="T1164" s="22">
        <v>0</v>
      </c>
      <c r="U1164" s="22">
        <v>0</v>
      </c>
      <c r="V1164" s="22">
        <v>0</v>
      </c>
      <c r="W1164" s="22">
        <v>0</v>
      </c>
      <c r="X1164" s="22">
        <v>0</v>
      </c>
      <c r="Y1164" s="22">
        <v>0</v>
      </c>
      <c r="Z1164" s="22">
        <v>0</v>
      </c>
      <c r="AA1164" s="22">
        <v>0</v>
      </c>
      <c r="AB1164" s="22" t="s">
        <v>36</v>
      </c>
      <c r="AC1164" s="22" t="s">
        <v>36</v>
      </c>
      <c r="AD1164" s="22" t="s">
        <v>36</v>
      </c>
      <c r="AE1164" s="22" t="s">
        <v>36</v>
      </c>
      <c r="AF1164" s="22" t="s">
        <v>36</v>
      </c>
      <c r="AG1164" s="22" t="s">
        <v>36</v>
      </c>
      <c r="AH1164" s="22" t="s">
        <v>36</v>
      </c>
      <c r="AI1164" s="22" t="s">
        <v>36</v>
      </c>
      <c r="AJ1164" s="22" t="s">
        <v>36</v>
      </c>
      <c r="AK1164" s="22" t="s">
        <v>36</v>
      </c>
      <c r="AL1164" s="22" t="s">
        <v>36</v>
      </c>
      <c r="AM1164" s="22" t="s">
        <v>36</v>
      </c>
      <c r="AN1164" s="22" t="s">
        <v>36</v>
      </c>
      <c r="AO1164" s="22" t="s">
        <v>36</v>
      </c>
      <c r="AP1164" s="22" t="s">
        <v>36</v>
      </c>
    </row>
    <row r="1165" spans="1:42" hidden="1" outlineLevel="1" x14ac:dyDescent="0.2">
      <c r="A1165" s="15"/>
      <c r="B1165" s="84"/>
      <c r="C1165" s="35">
        <v>0</v>
      </c>
      <c r="D1165" s="35">
        <v>0</v>
      </c>
      <c r="E1165" s="35">
        <v>0</v>
      </c>
      <c r="F1165" s="35">
        <v>0</v>
      </c>
      <c r="G1165" s="76">
        <v>64</v>
      </c>
      <c r="H1165" s="22">
        <v>0</v>
      </c>
      <c r="I1165" s="22">
        <v>0</v>
      </c>
      <c r="J1165" s="22">
        <v>0</v>
      </c>
      <c r="K1165" s="22">
        <v>0</v>
      </c>
      <c r="L1165" s="22">
        <v>0</v>
      </c>
      <c r="M1165" s="22">
        <v>0</v>
      </c>
      <c r="N1165" s="22">
        <v>0</v>
      </c>
      <c r="O1165" s="22">
        <v>0</v>
      </c>
      <c r="P1165" s="22">
        <v>0</v>
      </c>
      <c r="Q1165" s="22">
        <v>0</v>
      </c>
      <c r="R1165" s="22">
        <v>0</v>
      </c>
      <c r="S1165" s="22">
        <v>0</v>
      </c>
      <c r="T1165" s="22">
        <v>0</v>
      </c>
      <c r="U1165" s="22">
        <v>0</v>
      </c>
      <c r="V1165" s="22">
        <v>0</v>
      </c>
      <c r="W1165" s="22">
        <v>0</v>
      </c>
      <c r="X1165" s="22">
        <v>0</v>
      </c>
      <c r="Y1165" s="22">
        <v>0</v>
      </c>
      <c r="Z1165" s="22">
        <v>0</v>
      </c>
      <c r="AA1165" s="22">
        <v>0</v>
      </c>
      <c r="AB1165" s="22" t="s">
        <v>36</v>
      </c>
      <c r="AC1165" s="22" t="s">
        <v>36</v>
      </c>
      <c r="AD1165" s="22" t="s">
        <v>36</v>
      </c>
      <c r="AE1165" s="22" t="s">
        <v>36</v>
      </c>
      <c r="AF1165" s="22" t="s">
        <v>36</v>
      </c>
      <c r="AG1165" s="22" t="s">
        <v>36</v>
      </c>
      <c r="AH1165" s="22" t="s">
        <v>36</v>
      </c>
      <c r="AI1165" s="22" t="s">
        <v>36</v>
      </c>
      <c r="AJ1165" s="22" t="s">
        <v>36</v>
      </c>
      <c r="AK1165" s="22" t="s">
        <v>36</v>
      </c>
      <c r="AL1165" s="22" t="s">
        <v>36</v>
      </c>
      <c r="AM1165" s="22" t="s">
        <v>36</v>
      </c>
      <c r="AN1165" s="22" t="s">
        <v>36</v>
      </c>
      <c r="AO1165" s="22" t="s">
        <v>36</v>
      </c>
      <c r="AP1165" s="22" t="s">
        <v>36</v>
      </c>
    </row>
    <row r="1166" spans="1:42" hidden="1" outlineLevel="1" x14ac:dyDescent="0.2">
      <c r="A1166" s="15"/>
      <c r="B1166" s="84"/>
      <c r="C1166" s="35">
        <v>0</v>
      </c>
      <c r="D1166" s="35">
        <v>0</v>
      </c>
      <c r="E1166" s="35">
        <v>0</v>
      </c>
      <c r="F1166" s="35">
        <v>0</v>
      </c>
      <c r="G1166" s="77">
        <v>65</v>
      </c>
      <c r="H1166" s="22">
        <v>0</v>
      </c>
      <c r="I1166" s="22">
        <v>0</v>
      </c>
      <c r="J1166" s="22">
        <v>0</v>
      </c>
      <c r="K1166" s="22">
        <v>0</v>
      </c>
      <c r="L1166" s="22">
        <v>0</v>
      </c>
      <c r="M1166" s="22">
        <v>0</v>
      </c>
      <c r="N1166" s="22">
        <v>0</v>
      </c>
      <c r="O1166" s="22">
        <v>0</v>
      </c>
      <c r="P1166" s="22">
        <v>0</v>
      </c>
      <c r="Q1166" s="22">
        <v>0</v>
      </c>
      <c r="R1166" s="22">
        <v>0</v>
      </c>
      <c r="S1166" s="22">
        <v>0</v>
      </c>
      <c r="T1166" s="22">
        <v>0</v>
      </c>
      <c r="U1166" s="22">
        <v>0</v>
      </c>
      <c r="V1166" s="22">
        <v>0</v>
      </c>
      <c r="W1166" s="22">
        <v>0</v>
      </c>
      <c r="X1166" s="22">
        <v>0</v>
      </c>
      <c r="Y1166" s="22">
        <v>0</v>
      </c>
      <c r="Z1166" s="22">
        <v>0</v>
      </c>
      <c r="AA1166" s="22">
        <v>0</v>
      </c>
      <c r="AB1166" s="22" t="s">
        <v>36</v>
      </c>
      <c r="AC1166" s="22" t="s">
        <v>36</v>
      </c>
      <c r="AD1166" s="22" t="s">
        <v>36</v>
      </c>
      <c r="AE1166" s="22" t="s">
        <v>36</v>
      </c>
      <c r="AF1166" s="22" t="s">
        <v>36</v>
      </c>
      <c r="AG1166" s="22" t="s">
        <v>36</v>
      </c>
      <c r="AH1166" s="22" t="s">
        <v>36</v>
      </c>
      <c r="AI1166" s="22" t="s">
        <v>36</v>
      </c>
      <c r="AJ1166" s="22" t="s">
        <v>36</v>
      </c>
      <c r="AK1166" s="22" t="s">
        <v>36</v>
      </c>
      <c r="AL1166" s="22" t="s">
        <v>36</v>
      </c>
      <c r="AM1166" s="22" t="s">
        <v>36</v>
      </c>
      <c r="AN1166" s="22" t="s">
        <v>36</v>
      </c>
      <c r="AO1166" s="22" t="s">
        <v>36</v>
      </c>
      <c r="AP1166" s="22" t="s">
        <v>36</v>
      </c>
    </row>
    <row r="1167" spans="1:42" hidden="1" outlineLevel="1" x14ac:dyDescent="0.2">
      <c r="A1167" s="15"/>
      <c r="B1167" s="84"/>
      <c r="C1167" s="35">
        <v>0</v>
      </c>
      <c r="D1167" s="35">
        <v>0</v>
      </c>
      <c r="E1167" s="35">
        <v>0</v>
      </c>
      <c r="F1167" s="35">
        <v>0</v>
      </c>
      <c r="G1167" s="77">
        <v>66</v>
      </c>
      <c r="H1167" s="22">
        <v>0</v>
      </c>
      <c r="I1167" s="22">
        <v>0</v>
      </c>
      <c r="J1167" s="22">
        <v>0</v>
      </c>
      <c r="K1167" s="22">
        <v>0</v>
      </c>
      <c r="L1167" s="22">
        <v>0</v>
      </c>
      <c r="M1167" s="22">
        <v>0</v>
      </c>
      <c r="N1167" s="22">
        <v>0</v>
      </c>
      <c r="O1167" s="22">
        <v>0</v>
      </c>
      <c r="P1167" s="22">
        <v>0</v>
      </c>
      <c r="Q1167" s="22">
        <v>0</v>
      </c>
      <c r="R1167" s="22">
        <v>0</v>
      </c>
      <c r="S1167" s="22">
        <v>0</v>
      </c>
      <c r="T1167" s="22">
        <v>0</v>
      </c>
      <c r="U1167" s="22">
        <v>0</v>
      </c>
      <c r="V1167" s="22">
        <v>0</v>
      </c>
      <c r="W1167" s="22">
        <v>0</v>
      </c>
      <c r="X1167" s="22">
        <v>0</v>
      </c>
      <c r="Y1167" s="22">
        <v>0</v>
      </c>
      <c r="Z1167" s="22">
        <v>0</v>
      </c>
      <c r="AA1167" s="22">
        <v>0</v>
      </c>
      <c r="AB1167" s="22" t="s">
        <v>36</v>
      </c>
      <c r="AC1167" s="22" t="s">
        <v>36</v>
      </c>
      <c r="AD1167" s="22" t="s">
        <v>36</v>
      </c>
      <c r="AE1167" s="22" t="s">
        <v>36</v>
      </c>
      <c r="AF1167" s="22" t="s">
        <v>36</v>
      </c>
      <c r="AG1167" s="22" t="s">
        <v>36</v>
      </c>
      <c r="AH1167" s="22" t="s">
        <v>36</v>
      </c>
      <c r="AI1167" s="22" t="s">
        <v>36</v>
      </c>
      <c r="AJ1167" s="22" t="s">
        <v>36</v>
      </c>
      <c r="AK1167" s="22" t="s">
        <v>36</v>
      </c>
      <c r="AL1167" s="22" t="s">
        <v>36</v>
      </c>
      <c r="AM1167" s="22" t="s">
        <v>36</v>
      </c>
      <c r="AN1167" s="22" t="s">
        <v>36</v>
      </c>
      <c r="AO1167" s="22" t="s">
        <v>36</v>
      </c>
      <c r="AP1167" s="22" t="s">
        <v>36</v>
      </c>
    </row>
    <row r="1168" spans="1:42" hidden="1" outlineLevel="1" x14ac:dyDescent="0.2">
      <c r="A1168" s="15"/>
      <c r="B1168" s="84"/>
      <c r="C1168" s="35">
        <v>0</v>
      </c>
      <c r="D1168" s="35">
        <v>0</v>
      </c>
      <c r="E1168" s="35">
        <v>0</v>
      </c>
      <c r="F1168" s="35">
        <v>0</v>
      </c>
      <c r="G1168" s="77">
        <v>67</v>
      </c>
      <c r="H1168" s="22">
        <v>0</v>
      </c>
      <c r="I1168" s="22">
        <v>0</v>
      </c>
      <c r="J1168" s="22">
        <v>0</v>
      </c>
      <c r="K1168" s="22">
        <v>0</v>
      </c>
      <c r="L1168" s="22">
        <v>0</v>
      </c>
      <c r="M1168" s="22">
        <v>0</v>
      </c>
      <c r="N1168" s="22">
        <v>0</v>
      </c>
      <c r="O1168" s="22">
        <v>0</v>
      </c>
      <c r="P1168" s="22">
        <v>0</v>
      </c>
      <c r="Q1168" s="22">
        <v>0</v>
      </c>
      <c r="R1168" s="22">
        <v>0</v>
      </c>
      <c r="S1168" s="22">
        <v>0</v>
      </c>
      <c r="T1168" s="22">
        <v>0</v>
      </c>
      <c r="U1168" s="22">
        <v>0</v>
      </c>
      <c r="V1168" s="22">
        <v>0</v>
      </c>
      <c r="W1168" s="22">
        <v>0</v>
      </c>
      <c r="X1168" s="22">
        <v>0</v>
      </c>
      <c r="Y1168" s="22">
        <v>0</v>
      </c>
      <c r="Z1168" s="22">
        <v>0</v>
      </c>
      <c r="AA1168" s="22">
        <v>0</v>
      </c>
      <c r="AB1168" s="22" t="s">
        <v>36</v>
      </c>
      <c r="AC1168" s="22" t="s">
        <v>36</v>
      </c>
      <c r="AD1168" s="22" t="s">
        <v>36</v>
      </c>
      <c r="AE1168" s="22" t="s">
        <v>36</v>
      </c>
      <c r="AF1168" s="22" t="s">
        <v>36</v>
      </c>
      <c r="AG1168" s="22" t="s">
        <v>36</v>
      </c>
      <c r="AH1168" s="22" t="s">
        <v>36</v>
      </c>
      <c r="AI1168" s="22" t="s">
        <v>36</v>
      </c>
      <c r="AJ1168" s="22" t="s">
        <v>36</v>
      </c>
      <c r="AK1168" s="22" t="s">
        <v>36</v>
      </c>
      <c r="AL1168" s="22" t="s">
        <v>36</v>
      </c>
      <c r="AM1168" s="22" t="s">
        <v>36</v>
      </c>
      <c r="AN1168" s="22" t="s">
        <v>36</v>
      </c>
      <c r="AO1168" s="22" t="s">
        <v>36</v>
      </c>
      <c r="AP1168" s="22" t="s">
        <v>36</v>
      </c>
    </row>
    <row r="1169" spans="1:43" hidden="1" outlineLevel="1" x14ac:dyDescent="0.2">
      <c r="A1169" s="15"/>
      <c r="B1169" s="84"/>
      <c r="C1169" s="35">
        <v>0</v>
      </c>
      <c r="D1169" s="35">
        <v>0</v>
      </c>
      <c r="E1169" s="35">
        <v>0</v>
      </c>
      <c r="F1169" s="35">
        <v>0</v>
      </c>
      <c r="G1169" s="76">
        <v>68</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0</v>
      </c>
      <c r="W1169" s="22">
        <v>0</v>
      </c>
      <c r="X1169" s="22">
        <v>0</v>
      </c>
      <c r="Y1169" s="22">
        <v>0</v>
      </c>
      <c r="Z1169" s="22">
        <v>0</v>
      </c>
      <c r="AA1169" s="22">
        <v>0</v>
      </c>
      <c r="AB1169" s="22" t="s">
        <v>36</v>
      </c>
      <c r="AC1169" s="22" t="s">
        <v>36</v>
      </c>
      <c r="AD1169" s="22" t="s">
        <v>36</v>
      </c>
      <c r="AE1169" s="22" t="s">
        <v>36</v>
      </c>
      <c r="AF1169" s="22" t="s">
        <v>36</v>
      </c>
      <c r="AG1169" s="22" t="s">
        <v>36</v>
      </c>
      <c r="AH1169" s="22" t="s">
        <v>36</v>
      </c>
      <c r="AI1169" s="22" t="s">
        <v>36</v>
      </c>
      <c r="AJ1169" s="22" t="s">
        <v>36</v>
      </c>
      <c r="AK1169" s="22" t="s">
        <v>36</v>
      </c>
      <c r="AL1169" s="22" t="s">
        <v>36</v>
      </c>
      <c r="AM1169" s="22" t="s">
        <v>36</v>
      </c>
      <c r="AN1169" s="22" t="s">
        <v>36</v>
      </c>
      <c r="AO1169" s="22" t="s">
        <v>36</v>
      </c>
      <c r="AP1169" s="22" t="s">
        <v>36</v>
      </c>
    </row>
    <row r="1170" spans="1:43" hidden="1" outlineLevel="1" x14ac:dyDescent="0.2">
      <c r="A1170" s="15"/>
      <c r="B1170" s="84"/>
      <c r="C1170" s="35">
        <v>0</v>
      </c>
      <c r="D1170" s="35">
        <v>0</v>
      </c>
      <c r="E1170" s="35">
        <v>0</v>
      </c>
      <c r="F1170" s="35">
        <v>0</v>
      </c>
      <c r="G1170" s="77">
        <v>69</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0</v>
      </c>
      <c r="W1170" s="22">
        <v>0</v>
      </c>
      <c r="X1170" s="22">
        <v>0</v>
      </c>
      <c r="Y1170" s="22">
        <v>0</v>
      </c>
      <c r="Z1170" s="22">
        <v>0</v>
      </c>
      <c r="AA1170" s="22">
        <v>0</v>
      </c>
      <c r="AB1170" s="22" t="s">
        <v>36</v>
      </c>
      <c r="AC1170" s="22" t="s">
        <v>36</v>
      </c>
      <c r="AD1170" s="22" t="s">
        <v>36</v>
      </c>
      <c r="AE1170" s="22" t="s">
        <v>36</v>
      </c>
      <c r="AF1170" s="22" t="s">
        <v>36</v>
      </c>
      <c r="AG1170" s="22" t="s">
        <v>36</v>
      </c>
      <c r="AH1170" s="22" t="s">
        <v>36</v>
      </c>
      <c r="AI1170" s="22" t="s">
        <v>36</v>
      </c>
      <c r="AJ1170" s="22" t="s">
        <v>36</v>
      </c>
      <c r="AK1170" s="22" t="s">
        <v>36</v>
      </c>
      <c r="AL1170" s="22" t="s">
        <v>36</v>
      </c>
      <c r="AM1170" s="22" t="s">
        <v>36</v>
      </c>
      <c r="AN1170" s="22" t="s">
        <v>36</v>
      </c>
      <c r="AO1170" s="22" t="s">
        <v>36</v>
      </c>
      <c r="AP1170" s="22" t="s">
        <v>36</v>
      </c>
    </row>
    <row r="1171" spans="1:43" hidden="1" outlineLevel="1" x14ac:dyDescent="0.2">
      <c r="A1171" s="15"/>
      <c r="B1171" s="84"/>
      <c r="C1171" s="35">
        <v>0</v>
      </c>
      <c r="D1171" s="35">
        <v>0</v>
      </c>
      <c r="E1171" s="35">
        <v>0</v>
      </c>
      <c r="F1171" s="35">
        <v>0</v>
      </c>
      <c r="G1171" s="77">
        <v>70</v>
      </c>
      <c r="H1171" s="22">
        <v>0</v>
      </c>
      <c r="I1171" s="22">
        <v>0</v>
      </c>
      <c r="J1171" s="22">
        <v>0</v>
      </c>
      <c r="K1171" s="22">
        <v>0</v>
      </c>
      <c r="L1171" s="22">
        <v>0</v>
      </c>
      <c r="M1171" s="22">
        <v>0</v>
      </c>
      <c r="N1171" s="22">
        <v>0</v>
      </c>
      <c r="O1171" s="22">
        <v>0</v>
      </c>
      <c r="P1171" s="22">
        <v>0</v>
      </c>
      <c r="Q1171" s="22">
        <v>0</v>
      </c>
      <c r="R1171" s="22">
        <v>0</v>
      </c>
      <c r="S1171" s="22">
        <v>0</v>
      </c>
      <c r="T1171" s="22">
        <v>0</v>
      </c>
      <c r="U1171" s="22">
        <v>0</v>
      </c>
      <c r="V1171" s="22">
        <v>0</v>
      </c>
      <c r="W1171" s="22">
        <v>0</v>
      </c>
      <c r="X1171" s="22">
        <v>0</v>
      </c>
      <c r="Y1171" s="22">
        <v>0</v>
      </c>
      <c r="Z1171" s="22">
        <v>0</v>
      </c>
      <c r="AA1171" s="22">
        <v>0</v>
      </c>
      <c r="AB1171" s="22" t="s">
        <v>36</v>
      </c>
      <c r="AC1171" s="22" t="s">
        <v>36</v>
      </c>
      <c r="AD1171" s="22" t="s">
        <v>36</v>
      </c>
      <c r="AE1171" s="22" t="s">
        <v>36</v>
      </c>
      <c r="AF1171" s="22" t="s">
        <v>36</v>
      </c>
      <c r="AG1171" s="22" t="s">
        <v>36</v>
      </c>
      <c r="AH1171" s="22" t="s">
        <v>36</v>
      </c>
      <c r="AI1171" s="22" t="s">
        <v>36</v>
      </c>
      <c r="AJ1171" s="22" t="s">
        <v>36</v>
      </c>
      <c r="AK1171" s="22" t="s">
        <v>36</v>
      </c>
      <c r="AL1171" s="22" t="s">
        <v>36</v>
      </c>
      <c r="AM1171" s="22" t="s">
        <v>36</v>
      </c>
      <c r="AN1171" s="22" t="s">
        <v>36</v>
      </c>
      <c r="AO1171" s="22" t="s">
        <v>36</v>
      </c>
      <c r="AP1171" s="22" t="s">
        <v>36</v>
      </c>
    </row>
    <row r="1172" spans="1:43" hidden="1" outlineLevel="1" x14ac:dyDescent="0.2">
      <c r="A1172" s="15"/>
      <c r="B1172" s="84"/>
      <c r="C1172" s="35">
        <v>0</v>
      </c>
      <c r="D1172" s="35">
        <v>0</v>
      </c>
      <c r="E1172" s="35">
        <v>0</v>
      </c>
      <c r="F1172" s="35">
        <v>0</v>
      </c>
      <c r="G1172" s="77">
        <v>71</v>
      </c>
      <c r="H1172" s="22">
        <v>0</v>
      </c>
      <c r="I1172" s="22">
        <v>0</v>
      </c>
      <c r="J1172" s="22">
        <v>0</v>
      </c>
      <c r="K1172" s="22">
        <v>0</v>
      </c>
      <c r="L1172" s="22">
        <v>0</v>
      </c>
      <c r="M1172" s="22">
        <v>0</v>
      </c>
      <c r="N1172" s="22">
        <v>0</v>
      </c>
      <c r="O1172" s="22">
        <v>0</v>
      </c>
      <c r="P1172" s="22">
        <v>0</v>
      </c>
      <c r="Q1172" s="22">
        <v>0</v>
      </c>
      <c r="R1172" s="22">
        <v>0</v>
      </c>
      <c r="S1172" s="22">
        <v>0</v>
      </c>
      <c r="T1172" s="22">
        <v>0</v>
      </c>
      <c r="U1172" s="22">
        <v>0</v>
      </c>
      <c r="V1172" s="22">
        <v>0</v>
      </c>
      <c r="W1172" s="22">
        <v>0</v>
      </c>
      <c r="X1172" s="22">
        <v>0</v>
      </c>
      <c r="Y1172" s="22">
        <v>0</v>
      </c>
      <c r="Z1172" s="22">
        <v>0</v>
      </c>
      <c r="AA1172" s="22">
        <v>0</v>
      </c>
      <c r="AB1172" s="22" t="s">
        <v>36</v>
      </c>
      <c r="AC1172" s="22" t="s">
        <v>36</v>
      </c>
      <c r="AD1172" s="22" t="s">
        <v>36</v>
      </c>
      <c r="AE1172" s="22" t="s">
        <v>36</v>
      </c>
      <c r="AF1172" s="22" t="s">
        <v>36</v>
      </c>
      <c r="AG1172" s="22" t="s">
        <v>36</v>
      </c>
      <c r="AH1172" s="22" t="s">
        <v>36</v>
      </c>
      <c r="AI1172" s="22" t="s">
        <v>36</v>
      </c>
      <c r="AJ1172" s="22" t="s">
        <v>36</v>
      </c>
      <c r="AK1172" s="22" t="s">
        <v>36</v>
      </c>
      <c r="AL1172" s="22" t="s">
        <v>36</v>
      </c>
      <c r="AM1172" s="22" t="s">
        <v>36</v>
      </c>
      <c r="AN1172" s="22" t="s">
        <v>36</v>
      </c>
      <c r="AO1172" s="22" t="s">
        <v>36</v>
      </c>
      <c r="AP1172" s="22" t="s">
        <v>36</v>
      </c>
    </row>
    <row r="1173" spans="1:43" hidden="1" outlineLevel="1" x14ac:dyDescent="0.2">
      <c r="A1173" s="15"/>
      <c r="B1173" s="84"/>
      <c r="C1173" s="35">
        <v>0</v>
      </c>
      <c r="D1173" s="35">
        <v>0</v>
      </c>
      <c r="E1173" s="35">
        <v>0</v>
      </c>
      <c r="F1173" s="35">
        <v>0</v>
      </c>
      <c r="G1173" s="76">
        <v>72</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0</v>
      </c>
      <c r="W1173" s="22">
        <v>0</v>
      </c>
      <c r="X1173" s="22">
        <v>0</v>
      </c>
      <c r="Y1173" s="22">
        <v>0</v>
      </c>
      <c r="Z1173" s="22">
        <v>0</v>
      </c>
      <c r="AA1173" s="22">
        <v>0</v>
      </c>
      <c r="AB1173" s="22" t="s">
        <v>36</v>
      </c>
      <c r="AC1173" s="22" t="s">
        <v>36</v>
      </c>
      <c r="AD1173" s="22" t="s">
        <v>36</v>
      </c>
      <c r="AE1173" s="22" t="s">
        <v>36</v>
      </c>
      <c r="AF1173" s="22" t="s">
        <v>36</v>
      </c>
      <c r="AG1173" s="22" t="s">
        <v>36</v>
      </c>
      <c r="AH1173" s="22" t="s">
        <v>36</v>
      </c>
      <c r="AI1173" s="22" t="s">
        <v>36</v>
      </c>
      <c r="AJ1173" s="22" t="s">
        <v>36</v>
      </c>
      <c r="AK1173" s="22" t="s">
        <v>36</v>
      </c>
      <c r="AL1173" s="22" t="s">
        <v>36</v>
      </c>
      <c r="AM1173" s="22" t="s">
        <v>36</v>
      </c>
      <c r="AN1173" s="22" t="s">
        <v>36</v>
      </c>
      <c r="AO1173" s="22" t="s">
        <v>36</v>
      </c>
      <c r="AP1173" s="22" t="s">
        <v>36</v>
      </c>
    </row>
    <row r="1174" spans="1:43" hidden="1" outlineLevel="1" x14ac:dyDescent="0.2">
      <c r="A1174" s="15"/>
      <c r="B1174" s="84"/>
      <c r="C1174" s="35">
        <v>0</v>
      </c>
      <c r="D1174" s="35">
        <v>0</v>
      </c>
      <c r="E1174" s="35">
        <v>0</v>
      </c>
      <c r="F1174" s="35">
        <v>0</v>
      </c>
      <c r="G1174" s="77">
        <v>73</v>
      </c>
      <c r="H1174" s="22">
        <v>0</v>
      </c>
      <c r="I1174" s="22">
        <v>0</v>
      </c>
      <c r="J1174" s="22">
        <v>0</v>
      </c>
      <c r="K1174" s="22">
        <v>0</v>
      </c>
      <c r="L1174" s="22">
        <v>0</v>
      </c>
      <c r="M1174" s="22">
        <v>0</v>
      </c>
      <c r="N1174" s="22">
        <v>0</v>
      </c>
      <c r="O1174" s="22">
        <v>0</v>
      </c>
      <c r="P1174" s="22">
        <v>0</v>
      </c>
      <c r="Q1174" s="22">
        <v>0</v>
      </c>
      <c r="R1174" s="22">
        <v>0</v>
      </c>
      <c r="S1174" s="22">
        <v>0</v>
      </c>
      <c r="T1174" s="22">
        <v>0</v>
      </c>
      <c r="U1174" s="22">
        <v>0</v>
      </c>
      <c r="V1174" s="22">
        <v>0</v>
      </c>
      <c r="W1174" s="22">
        <v>0</v>
      </c>
      <c r="X1174" s="22">
        <v>0</v>
      </c>
      <c r="Y1174" s="22">
        <v>0</v>
      </c>
      <c r="Z1174" s="22">
        <v>0</v>
      </c>
      <c r="AA1174" s="22">
        <v>0</v>
      </c>
      <c r="AB1174" s="22" t="s">
        <v>36</v>
      </c>
      <c r="AC1174" s="22" t="s">
        <v>36</v>
      </c>
      <c r="AD1174" s="22" t="s">
        <v>36</v>
      </c>
      <c r="AE1174" s="22" t="s">
        <v>36</v>
      </c>
      <c r="AF1174" s="22" t="s">
        <v>36</v>
      </c>
      <c r="AG1174" s="22" t="s">
        <v>36</v>
      </c>
      <c r="AH1174" s="22" t="s">
        <v>36</v>
      </c>
      <c r="AI1174" s="22" t="s">
        <v>36</v>
      </c>
      <c r="AJ1174" s="22" t="s">
        <v>36</v>
      </c>
      <c r="AK1174" s="22" t="s">
        <v>36</v>
      </c>
      <c r="AL1174" s="22" t="s">
        <v>36</v>
      </c>
      <c r="AM1174" s="22" t="s">
        <v>36</v>
      </c>
      <c r="AN1174" s="22" t="s">
        <v>36</v>
      </c>
      <c r="AO1174" s="22" t="s">
        <v>36</v>
      </c>
      <c r="AP1174" s="22" t="s">
        <v>36</v>
      </c>
    </row>
    <row r="1175" spans="1:43" hidden="1" outlineLevel="1" x14ac:dyDescent="0.2">
      <c r="A1175" s="15"/>
      <c r="B1175" s="84"/>
      <c r="C1175" s="35">
        <v>0</v>
      </c>
      <c r="D1175" s="35">
        <v>0</v>
      </c>
      <c r="E1175" s="35">
        <v>0</v>
      </c>
      <c r="F1175" s="35">
        <v>0</v>
      </c>
      <c r="G1175" s="77">
        <v>74</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0</v>
      </c>
      <c r="Z1175" s="22">
        <v>0</v>
      </c>
      <c r="AA1175" s="22">
        <v>0</v>
      </c>
      <c r="AB1175" s="22" t="s">
        <v>36</v>
      </c>
      <c r="AC1175" s="22" t="s">
        <v>36</v>
      </c>
      <c r="AD1175" s="22" t="s">
        <v>36</v>
      </c>
      <c r="AE1175" s="22" t="s">
        <v>36</v>
      </c>
      <c r="AF1175" s="22" t="s">
        <v>36</v>
      </c>
      <c r="AG1175" s="22" t="s">
        <v>36</v>
      </c>
      <c r="AH1175" s="22" t="s">
        <v>36</v>
      </c>
      <c r="AI1175" s="22" t="s">
        <v>36</v>
      </c>
      <c r="AJ1175" s="22" t="s">
        <v>36</v>
      </c>
      <c r="AK1175" s="22" t="s">
        <v>36</v>
      </c>
      <c r="AL1175" s="22" t="s">
        <v>36</v>
      </c>
      <c r="AM1175" s="22" t="s">
        <v>36</v>
      </c>
      <c r="AN1175" s="22" t="s">
        <v>36</v>
      </c>
      <c r="AO1175" s="22" t="s">
        <v>36</v>
      </c>
      <c r="AP1175" s="22" t="s">
        <v>36</v>
      </c>
    </row>
    <row r="1176" spans="1:43" collapsed="1" x14ac:dyDescent="0.2">
      <c r="A1176" s="15"/>
      <c r="B1176" s="84"/>
      <c r="C1176" s="82"/>
      <c r="D1176" s="82"/>
      <c r="E1176" s="82"/>
      <c r="F1176" s="82"/>
      <c r="G1176" s="25"/>
      <c r="H1176" s="79"/>
      <c r="I1176" s="79"/>
      <c r="J1176" s="80"/>
      <c r="K1176" s="79"/>
      <c r="L1176" s="79"/>
      <c r="M1176" s="80"/>
      <c r="N1176" s="79"/>
      <c r="O1176" s="79"/>
      <c r="P1176" s="80"/>
      <c r="Q1176" s="79"/>
      <c r="R1176" s="79"/>
      <c r="S1176" s="80"/>
      <c r="T1176" s="79"/>
      <c r="U1176" s="79"/>
      <c r="V1176" s="80"/>
      <c r="W1176" s="79"/>
      <c r="X1176" s="79"/>
      <c r="Y1176" s="80"/>
      <c r="Z1176" s="79"/>
      <c r="AA1176" s="79"/>
      <c r="AB1176" s="79"/>
      <c r="AC1176" s="79"/>
      <c r="AD1176" s="79"/>
      <c r="AE1176" s="79"/>
      <c r="AF1176" s="79"/>
      <c r="AG1176" s="79"/>
      <c r="AH1176" s="79"/>
      <c r="AI1176" s="79"/>
      <c r="AJ1176" s="79"/>
      <c r="AK1176" s="79"/>
      <c r="AL1176" s="79"/>
      <c r="AM1176" s="79"/>
      <c r="AN1176" s="79"/>
      <c r="AO1176" s="79"/>
      <c r="AP1176" s="79"/>
    </row>
    <row r="1177" spans="1:43" x14ac:dyDescent="0.2">
      <c r="A1177" s="11"/>
      <c r="B1177" s="134" t="str">
        <f>"United Energy "&amp;LEFT($L$3,7)&amp;" network prices"</f>
        <v>United Energy 2026–27 network prices</v>
      </c>
      <c r="C1177" s="134"/>
      <c r="D1177" s="105" t="s">
        <v>20</v>
      </c>
      <c r="E1177" s="105" t="s">
        <v>36</v>
      </c>
      <c r="F1177" s="105" t="s">
        <v>36</v>
      </c>
      <c r="G1177" s="66" t="s">
        <v>30</v>
      </c>
      <c r="H1177" s="78"/>
      <c r="I1177" s="78"/>
      <c r="J1177" s="78"/>
      <c r="K1177" s="78"/>
      <c r="L1177" s="78"/>
      <c r="M1177" s="78"/>
      <c r="N1177" s="78"/>
      <c r="O1177" s="78"/>
      <c r="P1177" s="78"/>
      <c r="Q1177" s="78"/>
      <c r="R1177" s="78"/>
      <c r="S1177" s="78"/>
      <c r="T1177" s="78"/>
      <c r="U1177" s="78"/>
      <c r="V1177" s="78"/>
      <c r="W1177" s="78">
        <v>0</v>
      </c>
      <c r="X1177" s="78">
        <v>0</v>
      </c>
      <c r="Y1177" s="78">
        <v>0</v>
      </c>
      <c r="Z1177" s="78">
        <v>0</v>
      </c>
      <c r="AA1177" s="78">
        <v>0</v>
      </c>
      <c r="AB1177" s="78"/>
      <c r="AC1177" s="78"/>
      <c r="AD1177" s="78"/>
      <c r="AE1177" s="78"/>
      <c r="AF1177" s="78"/>
      <c r="AG1177" s="78"/>
      <c r="AH1177" s="78"/>
      <c r="AI1177" s="78"/>
      <c r="AJ1177" s="78"/>
      <c r="AK1177" s="78"/>
      <c r="AL1177" s="78"/>
      <c r="AM1177" s="78"/>
      <c r="AN1177" s="78"/>
      <c r="AO1177" s="78"/>
      <c r="AP1177" s="78"/>
      <c r="AQ1177" s="78"/>
    </row>
    <row r="1178" spans="1:43" hidden="1" outlineLevel="1" x14ac:dyDescent="0.2">
      <c r="A1178" s="15"/>
      <c r="B1178" s="15"/>
      <c r="C1178" s="81"/>
      <c r="D1178" s="81"/>
      <c r="E1178" s="81"/>
      <c r="F1178" s="81"/>
      <c r="G1178" s="17"/>
      <c r="H1178" s="20"/>
      <c r="I1178" s="20"/>
      <c r="J1178" s="20"/>
      <c r="K1178" s="20"/>
      <c r="L1178" s="20"/>
      <c r="M1178" s="20"/>
      <c r="N1178" s="20"/>
      <c r="O1178" s="20"/>
      <c r="P1178" s="20"/>
      <c r="Q1178" s="20"/>
      <c r="R1178" s="20"/>
      <c r="S1178" s="20"/>
      <c r="T1178" s="20"/>
      <c r="U1178" s="20"/>
      <c r="V1178" s="20"/>
      <c r="W1178" s="20" t="s">
        <v>36</v>
      </c>
      <c r="X1178" s="20" t="s">
        <v>36</v>
      </c>
      <c r="Y1178" s="20" t="s">
        <v>36</v>
      </c>
      <c r="Z1178" s="20" t="s">
        <v>36</v>
      </c>
      <c r="AA1178" s="20" t="s">
        <v>36</v>
      </c>
      <c r="AB1178" s="20"/>
      <c r="AC1178" s="20"/>
      <c r="AD1178" s="20"/>
      <c r="AE1178" s="20"/>
      <c r="AF1178" s="20"/>
      <c r="AG1178" s="20"/>
      <c r="AH1178" s="20"/>
      <c r="AI1178" s="20"/>
      <c r="AJ1178" s="20"/>
      <c r="AK1178" s="20"/>
      <c r="AL1178" s="20"/>
      <c r="AM1178" s="20"/>
      <c r="AN1178" s="20"/>
      <c r="AO1178" s="20"/>
      <c r="AP1178" s="20"/>
    </row>
    <row r="1179" spans="1:43" hidden="1" outlineLevel="1" x14ac:dyDescent="0.2">
      <c r="A1179" s="15"/>
      <c r="B1179" s="15"/>
      <c r="C1179" s="21"/>
      <c r="D1179" s="21"/>
      <c r="E1179" s="21"/>
      <c r="F1179" s="21"/>
      <c r="G1179" s="17"/>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row>
    <row r="1180" spans="1:43" hidden="1" outlineLevel="1" x14ac:dyDescent="0.2">
      <c r="A1180" s="15"/>
      <c r="B1180" s="84"/>
      <c r="C1180" s="35"/>
      <c r="D1180" s="35"/>
      <c r="E1180" s="35"/>
      <c r="F1180" s="35"/>
      <c r="G1180" s="76"/>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c r="AF1180" s="22"/>
      <c r="AG1180" s="22"/>
      <c r="AH1180" s="22"/>
      <c r="AI1180" s="22"/>
      <c r="AJ1180" s="22"/>
      <c r="AK1180" s="22"/>
      <c r="AL1180" s="22"/>
      <c r="AM1180" s="22"/>
      <c r="AN1180" s="22"/>
      <c r="AO1180" s="22"/>
      <c r="AP1180" s="22"/>
    </row>
    <row r="1181" spans="1:43" s="26" customFormat="1" hidden="1" outlineLevel="1" x14ac:dyDescent="0.2">
      <c r="A1181" s="23"/>
      <c r="B1181" s="84"/>
      <c r="C1181" s="35"/>
      <c r="D1181" s="35"/>
      <c r="E1181" s="35"/>
      <c r="F1181" s="35"/>
      <c r="G1181" s="77"/>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c r="AF1181" s="22"/>
      <c r="AG1181" s="22"/>
      <c r="AH1181" s="22"/>
      <c r="AI1181" s="22"/>
      <c r="AJ1181" s="22"/>
      <c r="AK1181" s="22"/>
      <c r="AL1181" s="22"/>
      <c r="AM1181" s="22"/>
      <c r="AN1181" s="22"/>
      <c r="AO1181" s="22"/>
      <c r="AP1181" s="22"/>
    </row>
    <row r="1182" spans="1:43" hidden="1" outlineLevel="1" x14ac:dyDescent="0.2">
      <c r="A1182" s="15"/>
      <c r="B1182" s="84"/>
      <c r="C1182" s="35"/>
      <c r="D1182" s="35"/>
      <c r="E1182" s="35"/>
      <c r="F1182" s="35"/>
      <c r="G1182" s="77"/>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row>
    <row r="1183" spans="1:43" hidden="1" outlineLevel="1" x14ac:dyDescent="0.2">
      <c r="A1183" s="15"/>
      <c r="B1183" s="84"/>
      <c r="C1183" s="35"/>
      <c r="D1183" s="35"/>
      <c r="E1183" s="35"/>
      <c r="F1183" s="35"/>
      <c r="G1183" s="77"/>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c r="AF1183" s="22"/>
      <c r="AG1183" s="22"/>
      <c r="AH1183" s="22"/>
      <c r="AI1183" s="22"/>
      <c r="AJ1183" s="22"/>
      <c r="AK1183" s="22"/>
      <c r="AL1183" s="22"/>
      <c r="AM1183" s="22"/>
      <c r="AN1183" s="22"/>
      <c r="AO1183" s="22"/>
      <c r="AP1183" s="22"/>
    </row>
    <row r="1184" spans="1:43" hidden="1" outlineLevel="1" x14ac:dyDescent="0.2">
      <c r="A1184" s="15"/>
      <c r="B1184" s="84"/>
      <c r="C1184" s="35"/>
      <c r="D1184" s="35"/>
      <c r="E1184" s="35"/>
      <c r="F1184" s="35"/>
      <c r="G1184" s="76"/>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c r="AF1184" s="22"/>
      <c r="AG1184" s="22"/>
      <c r="AH1184" s="22"/>
      <c r="AI1184" s="22"/>
      <c r="AJ1184" s="22"/>
      <c r="AK1184" s="22"/>
      <c r="AL1184" s="22"/>
      <c r="AM1184" s="22"/>
      <c r="AN1184" s="22"/>
      <c r="AO1184" s="22"/>
      <c r="AP1184" s="22"/>
    </row>
    <row r="1185" spans="1:42" ht="11.25" hidden="1" customHeight="1" outlineLevel="1" x14ac:dyDescent="0.2">
      <c r="A1185" s="15"/>
      <c r="B1185" s="84"/>
      <c r="C1185" s="35"/>
      <c r="D1185" s="35"/>
      <c r="E1185" s="35"/>
      <c r="F1185" s="35"/>
      <c r="G1185" s="77"/>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c r="AF1185" s="22"/>
      <c r="AG1185" s="22"/>
      <c r="AH1185" s="22"/>
      <c r="AI1185" s="22"/>
      <c r="AJ1185" s="22"/>
      <c r="AK1185" s="22"/>
      <c r="AL1185" s="22"/>
      <c r="AM1185" s="22"/>
      <c r="AN1185" s="22"/>
      <c r="AO1185" s="22"/>
      <c r="AP1185" s="22"/>
    </row>
    <row r="1186" spans="1:42" ht="11.25" hidden="1" customHeight="1" outlineLevel="1" x14ac:dyDescent="0.2">
      <c r="A1186" s="15"/>
      <c r="B1186" s="84"/>
      <c r="C1186" s="35"/>
      <c r="D1186" s="35"/>
      <c r="E1186" s="35"/>
      <c r="F1186" s="35"/>
      <c r="G1186" s="77"/>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row>
    <row r="1187" spans="1:42" ht="11.25" hidden="1" customHeight="1" outlineLevel="1" x14ac:dyDescent="0.2">
      <c r="A1187" s="15"/>
      <c r="B1187" s="84"/>
      <c r="C1187" s="35"/>
      <c r="D1187" s="35"/>
      <c r="E1187" s="35"/>
      <c r="F1187" s="35"/>
      <c r="G1187" s="77"/>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c r="AF1187" s="22"/>
      <c r="AG1187" s="22"/>
      <c r="AH1187" s="22"/>
      <c r="AI1187" s="22"/>
      <c r="AJ1187" s="22"/>
      <c r="AK1187" s="22"/>
      <c r="AL1187" s="22"/>
      <c r="AM1187" s="22"/>
      <c r="AN1187" s="22"/>
      <c r="AO1187" s="22"/>
      <c r="AP1187" s="22"/>
    </row>
    <row r="1188" spans="1:42" ht="11.25" hidden="1" customHeight="1" outlineLevel="1" x14ac:dyDescent="0.2">
      <c r="A1188" s="15"/>
      <c r="B1188" s="84"/>
      <c r="C1188" s="35"/>
      <c r="D1188" s="35"/>
      <c r="E1188" s="35"/>
      <c r="F1188" s="35"/>
      <c r="G1188" s="76"/>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c r="AF1188" s="22"/>
      <c r="AG1188" s="22"/>
      <c r="AH1188" s="22"/>
      <c r="AI1188" s="22"/>
      <c r="AJ1188" s="22"/>
      <c r="AK1188" s="22"/>
      <c r="AL1188" s="22"/>
      <c r="AM1188" s="22"/>
      <c r="AN1188" s="22"/>
      <c r="AO1188" s="22"/>
      <c r="AP1188" s="22"/>
    </row>
    <row r="1189" spans="1:42" hidden="1" outlineLevel="1" x14ac:dyDescent="0.2">
      <c r="A1189" s="15"/>
      <c r="B1189" s="84"/>
      <c r="C1189" s="35"/>
      <c r="D1189" s="35"/>
      <c r="E1189" s="35"/>
      <c r="F1189" s="35"/>
      <c r="G1189" s="77"/>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c r="AF1189" s="22"/>
      <c r="AG1189" s="22"/>
      <c r="AH1189" s="22"/>
      <c r="AI1189" s="22"/>
      <c r="AJ1189" s="22"/>
      <c r="AK1189" s="22"/>
      <c r="AL1189" s="22"/>
      <c r="AM1189" s="22"/>
      <c r="AN1189" s="22"/>
      <c r="AO1189" s="22"/>
      <c r="AP1189" s="22"/>
    </row>
    <row r="1190" spans="1:42" hidden="1" outlineLevel="1" x14ac:dyDescent="0.2">
      <c r="A1190" s="15"/>
      <c r="B1190" s="84"/>
      <c r="C1190" s="35"/>
      <c r="D1190" s="35"/>
      <c r="E1190" s="35"/>
      <c r="F1190" s="35"/>
      <c r="G1190" s="77"/>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row>
    <row r="1191" spans="1:42" hidden="1" outlineLevel="1" x14ac:dyDescent="0.2">
      <c r="A1191" s="15"/>
      <c r="B1191" s="84"/>
      <c r="C1191" s="35"/>
      <c r="D1191" s="35"/>
      <c r="E1191" s="35"/>
      <c r="F1191" s="35"/>
      <c r="G1191" s="77"/>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row>
    <row r="1192" spans="1:42" hidden="1" outlineLevel="1" x14ac:dyDescent="0.2">
      <c r="A1192" s="15"/>
      <c r="B1192" s="84"/>
      <c r="C1192" s="35"/>
      <c r="D1192" s="35"/>
      <c r="E1192" s="35"/>
      <c r="F1192" s="35"/>
      <c r="G1192" s="76"/>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row>
    <row r="1193" spans="1:42" hidden="1" outlineLevel="1" x14ac:dyDescent="0.2">
      <c r="A1193" s="15"/>
      <c r="B1193" s="84"/>
      <c r="C1193" s="35"/>
      <c r="D1193" s="35"/>
      <c r="E1193" s="35"/>
      <c r="F1193" s="35"/>
      <c r="G1193" s="77"/>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row>
    <row r="1194" spans="1:42" hidden="1" outlineLevel="1" x14ac:dyDescent="0.2">
      <c r="A1194" s="15"/>
      <c r="B1194" s="84"/>
      <c r="C1194" s="35"/>
      <c r="D1194" s="35"/>
      <c r="E1194" s="35"/>
      <c r="F1194" s="35"/>
      <c r="G1194" s="77"/>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row>
    <row r="1195" spans="1:42" hidden="1" outlineLevel="1" x14ac:dyDescent="0.2">
      <c r="A1195" s="15"/>
      <c r="B1195" s="84"/>
      <c r="C1195" s="35"/>
      <c r="D1195" s="35"/>
      <c r="E1195" s="35"/>
      <c r="F1195" s="35"/>
      <c r="G1195" s="77"/>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c r="AF1195" s="22"/>
      <c r="AG1195" s="22"/>
      <c r="AH1195" s="22"/>
      <c r="AI1195" s="22"/>
      <c r="AJ1195" s="22"/>
      <c r="AK1195" s="22"/>
      <c r="AL1195" s="22"/>
      <c r="AM1195" s="22"/>
      <c r="AN1195" s="22"/>
      <c r="AO1195" s="22"/>
      <c r="AP1195" s="22"/>
    </row>
    <row r="1196" spans="1:42" hidden="1" outlineLevel="1" x14ac:dyDescent="0.2">
      <c r="A1196" s="15"/>
      <c r="B1196" s="84"/>
      <c r="C1196" s="35"/>
      <c r="D1196" s="35"/>
      <c r="E1196" s="35"/>
      <c r="F1196" s="35"/>
      <c r="G1196" s="76"/>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row>
    <row r="1197" spans="1:42" hidden="1" outlineLevel="1" x14ac:dyDescent="0.2">
      <c r="A1197" s="15"/>
      <c r="B1197" s="84"/>
      <c r="C1197" s="35"/>
      <c r="D1197" s="35"/>
      <c r="E1197" s="35"/>
      <c r="F1197" s="35"/>
      <c r="G1197" s="77"/>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c r="AF1197" s="22"/>
      <c r="AG1197" s="22"/>
      <c r="AH1197" s="22"/>
      <c r="AI1197" s="22"/>
      <c r="AJ1197" s="22"/>
      <c r="AK1197" s="22"/>
      <c r="AL1197" s="22"/>
      <c r="AM1197" s="22"/>
      <c r="AN1197" s="22"/>
      <c r="AO1197" s="22"/>
      <c r="AP1197" s="22"/>
    </row>
    <row r="1198" spans="1:42" hidden="1" outlineLevel="1" x14ac:dyDescent="0.2">
      <c r="A1198" s="15"/>
      <c r="B1198" s="84"/>
      <c r="C1198" s="35"/>
      <c r="D1198" s="35"/>
      <c r="E1198" s="35"/>
      <c r="F1198" s="35"/>
      <c r="G1198" s="77"/>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row>
    <row r="1199" spans="1:42" hidden="1" outlineLevel="1" x14ac:dyDescent="0.2">
      <c r="A1199" s="15"/>
      <c r="B1199" s="84"/>
      <c r="C1199" s="35"/>
      <c r="D1199" s="35"/>
      <c r="E1199" s="35"/>
      <c r="F1199" s="35"/>
      <c r="G1199" s="77"/>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22"/>
      <c r="AJ1199" s="22"/>
      <c r="AK1199" s="22"/>
      <c r="AL1199" s="22"/>
      <c r="AM1199" s="22"/>
      <c r="AN1199" s="22"/>
      <c r="AO1199" s="22"/>
      <c r="AP1199" s="22"/>
    </row>
    <row r="1200" spans="1:42" hidden="1" outlineLevel="1" x14ac:dyDescent="0.2">
      <c r="A1200" s="15"/>
      <c r="B1200" s="84"/>
      <c r="C1200" s="35"/>
      <c r="D1200" s="35"/>
      <c r="E1200" s="35"/>
      <c r="F1200" s="35"/>
      <c r="G1200" s="76"/>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22"/>
      <c r="AJ1200" s="22"/>
      <c r="AK1200" s="22"/>
      <c r="AL1200" s="22"/>
      <c r="AM1200" s="22"/>
      <c r="AN1200" s="22"/>
      <c r="AO1200" s="22"/>
      <c r="AP1200" s="22"/>
    </row>
    <row r="1201" spans="1:42" hidden="1" outlineLevel="1" x14ac:dyDescent="0.2">
      <c r="A1201" s="15"/>
      <c r="B1201" s="84"/>
      <c r="C1201" s="35"/>
      <c r="D1201" s="35"/>
      <c r="E1201" s="35"/>
      <c r="F1201" s="35"/>
      <c r="G1201" s="77"/>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c r="AF1201" s="22"/>
      <c r="AG1201" s="22"/>
      <c r="AH1201" s="22"/>
      <c r="AI1201" s="22"/>
      <c r="AJ1201" s="22"/>
      <c r="AK1201" s="22"/>
      <c r="AL1201" s="22"/>
      <c r="AM1201" s="22"/>
      <c r="AN1201" s="22"/>
      <c r="AO1201" s="22"/>
      <c r="AP1201" s="22"/>
    </row>
    <row r="1202" spans="1:42" hidden="1" outlineLevel="1" x14ac:dyDescent="0.2">
      <c r="A1202" s="15"/>
      <c r="B1202" s="84"/>
      <c r="C1202" s="35"/>
      <c r="D1202" s="35"/>
      <c r="E1202" s="35"/>
      <c r="F1202" s="35"/>
      <c r="G1202" s="77"/>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row>
    <row r="1203" spans="1:42" hidden="1" outlineLevel="1" x14ac:dyDescent="0.2">
      <c r="A1203" s="15"/>
      <c r="B1203" s="84"/>
      <c r="C1203" s="35"/>
      <c r="D1203" s="35"/>
      <c r="E1203" s="35"/>
      <c r="F1203" s="35"/>
      <c r="G1203" s="77"/>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row>
    <row r="1204" spans="1:42" hidden="1" outlineLevel="1" x14ac:dyDescent="0.2">
      <c r="A1204" s="15"/>
      <c r="B1204" s="84"/>
      <c r="C1204" s="35"/>
      <c r="D1204" s="35"/>
      <c r="E1204" s="35"/>
      <c r="F1204" s="35"/>
      <c r="G1204" s="76"/>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row>
    <row r="1205" spans="1:42" hidden="1" outlineLevel="1" x14ac:dyDescent="0.2">
      <c r="A1205" s="15"/>
      <c r="B1205" s="84"/>
      <c r="C1205" s="35"/>
      <c r="D1205" s="35"/>
      <c r="E1205" s="35"/>
      <c r="F1205" s="35"/>
      <c r="G1205" s="77"/>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row>
    <row r="1206" spans="1:42" hidden="1" outlineLevel="1" x14ac:dyDescent="0.2">
      <c r="A1206" s="15"/>
      <c r="B1206" s="84"/>
      <c r="C1206" s="35"/>
      <c r="D1206" s="35"/>
      <c r="E1206" s="35"/>
      <c r="F1206" s="35"/>
      <c r="G1206" s="77"/>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row>
    <row r="1207" spans="1:42" hidden="1" outlineLevel="1" x14ac:dyDescent="0.2">
      <c r="A1207" s="15"/>
      <c r="B1207" s="84"/>
      <c r="C1207" s="35"/>
      <c r="D1207" s="35"/>
      <c r="E1207" s="35"/>
      <c r="F1207" s="35"/>
      <c r="G1207" s="77"/>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row>
    <row r="1208" spans="1:42" hidden="1" outlineLevel="1" x14ac:dyDescent="0.2">
      <c r="A1208" s="15"/>
      <c r="B1208" s="84"/>
      <c r="C1208" s="35"/>
      <c r="D1208" s="35"/>
      <c r="E1208" s="35"/>
      <c r="F1208" s="35"/>
      <c r="G1208" s="76"/>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row>
    <row r="1209" spans="1:42" hidden="1" outlineLevel="1" x14ac:dyDescent="0.2">
      <c r="A1209" s="15"/>
      <c r="B1209" s="84"/>
      <c r="C1209" s="35"/>
      <c r="D1209" s="35"/>
      <c r="E1209" s="35"/>
      <c r="F1209" s="35"/>
      <c r="G1209" s="77"/>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row>
    <row r="1210" spans="1:42" hidden="1" outlineLevel="1" x14ac:dyDescent="0.2">
      <c r="A1210" s="15"/>
      <c r="B1210" s="84"/>
      <c r="C1210" s="35"/>
      <c r="D1210" s="35"/>
      <c r="E1210" s="35"/>
      <c r="F1210" s="35"/>
      <c r="G1210" s="77"/>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row>
    <row r="1211" spans="1:42" hidden="1" outlineLevel="1" x14ac:dyDescent="0.2">
      <c r="A1211" s="15"/>
      <c r="B1211" s="84"/>
      <c r="C1211" s="35"/>
      <c r="D1211" s="35"/>
      <c r="E1211" s="35"/>
      <c r="F1211" s="35"/>
      <c r="G1211" s="77"/>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row>
    <row r="1212" spans="1:42" hidden="1" outlineLevel="1" x14ac:dyDescent="0.2">
      <c r="A1212" s="15"/>
      <c r="B1212" s="84"/>
      <c r="C1212" s="35"/>
      <c r="D1212" s="35"/>
      <c r="E1212" s="35"/>
      <c r="F1212" s="35"/>
      <c r="G1212" s="76"/>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row>
    <row r="1213" spans="1:42" hidden="1" outlineLevel="1" x14ac:dyDescent="0.2">
      <c r="A1213" s="15"/>
      <c r="B1213" s="84"/>
      <c r="C1213" s="35"/>
      <c r="D1213" s="35"/>
      <c r="E1213" s="35"/>
      <c r="F1213" s="35"/>
      <c r="G1213" s="77"/>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row>
    <row r="1214" spans="1:42" hidden="1" outlineLevel="1" x14ac:dyDescent="0.2">
      <c r="A1214" s="15"/>
      <c r="B1214" s="84"/>
      <c r="C1214" s="35"/>
      <c r="D1214" s="35"/>
      <c r="E1214" s="35"/>
      <c r="F1214" s="35"/>
      <c r="G1214" s="77"/>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row>
    <row r="1215" spans="1:42" hidden="1" outlineLevel="1" x14ac:dyDescent="0.2">
      <c r="A1215" s="15"/>
      <c r="B1215" s="84"/>
      <c r="C1215" s="35"/>
      <c r="D1215" s="35"/>
      <c r="E1215" s="35"/>
      <c r="F1215" s="35"/>
      <c r="G1215" s="77"/>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row>
    <row r="1216" spans="1:42" hidden="1" outlineLevel="1" x14ac:dyDescent="0.2">
      <c r="A1216" s="15"/>
      <c r="B1216" s="84"/>
      <c r="C1216" s="35"/>
      <c r="D1216" s="35"/>
      <c r="E1216" s="35"/>
      <c r="F1216" s="35"/>
      <c r="G1216" s="76"/>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row>
    <row r="1217" spans="1:42" hidden="1" outlineLevel="1" x14ac:dyDescent="0.2">
      <c r="A1217" s="15"/>
      <c r="B1217" s="84"/>
      <c r="C1217" s="35"/>
      <c r="D1217" s="35"/>
      <c r="E1217" s="35"/>
      <c r="F1217" s="35"/>
      <c r="G1217" s="77"/>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row>
    <row r="1218" spans="1:42" hidden="1" outlineLevel="1" x14ac:dyDescent="0.2">
      <c r="A1218" s="15"/>
      <c r="B1218" s="84"/>
      <c r="C1218" s="35"/>
      <c r="D1218" s="35"/>
      <c r="E1218" s="35"/>
      <c r="F1218" s="35"/>
      <c r="G1218" s="77"/>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row>
    <row r="1219" spans="1:42" hidden="1" outlineLevel="1" x14ac:dyDescent="0.2">
      <c r="A1219" s="15"/>
      <c r="B1219" s="84"/>
      <c r="C1219" s="35"/>
      <c r="D1219" s="35"/>
      <c r="E1219" s="35"/>
      <c r="F1219" s="35"/>
      <c r="G1219" s="77"/>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row>
    <row r="1220" spans="1:42" hidden="1" outlineLevel="1" x14ac:dyDescent="0.2">
      <c r="A1220" s="15"/>
      <c r="B1220" s="84"/>
      <c r="C1220" s="35"/>
      <c r="D1220" s="35"/>
      <c r="E1220" s="35"/>
      <c r="F1220" s="35"/>
      <c r="G1220" s="76"/>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row>
    <row r="1221" spans="1:42" hidden="1" outlineLevel="1" x14ac:dyDescent="0.2">
      <c r="A1221" s="15"/>
      <c r="B1221" s="84"/>
      <c r="C1221" s="35"/>
      <c r="D1221" s="35"/>
      <c r="E1221" s="35"/>
      <c r="F1221" s="35"/>
      <c r="G1221" s="77"/>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row>
    <row r="1222" spans="1:42" hidden="1" outlineLevel="1" x14ac:dyDescent="0.2">
      <c r="A1222" s="15"/>
      <c r="B1222" s="84"/>
      <c r="C1222" s="35"/>
      <c r="D1222" s="35"/>
      <c r="E1222" s="35"/>
      <c r="F1222" s="35"/>
      <c r="G1222" s="77"/>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row>
    <row r="1223" spans="1:42" hidden="1" outlineLevel="1" x14ac:dyDescent="0.2">
      <c r="A1223" s="15"/>
      <c r="B1223" s="84"/>
      <c r="C1223" s="35"/>
      <c r="D1223" s="35"/>
      <c r="E1223" s="35"/>
      <c r="F1223" s="35"/>
      <c r="G1223" s="77"/>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row>
    <row r="1224" spans="1:42" hidden="1" outlineLevel="1" x14ac:dyDescent="0.2">
      <c r="A1224" s="15"/>
      <c r="B1224" s="84"/>
      <c r="C1224" s="35"/>
      <c r="D1224" s="35"/>
      <c r="E1224" s="35"/>
      <c r="F1224" s="35"/>
      <c r="G1224" s="76"/>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row>
    <row r="1225" spans="1:42" hidden="1" outlineLevel="1" x14ac:dyDescent="0.2">
      <c r="A1225" s="15"/>
      <c r="B1225" s="84"/>
      <c r="C1225" s="35"/>
      <c r="D1225" s="35"/>
      <c r="E1225" s="35"/>
      <c r="F1225" s="35"/>
      <c r="G1225" s="77"/>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row>
    <row r="1226" spans="1:42" hidden="1" outlineLevel="1" x14ac:dyDescent="0.2">
      <c r="A1226" s="15"/>
      <c r="B1226" s="84"/>
      <c r="C1226" s="35"/>
      <c r="D1226" s="35"/>
      <c r="E1226" s="35"/>
      <c r="F1226" s="35"/>
      <c r="G1226" s="77"/>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row>
    <row r="1227" spans="1:42" hidden="1" outlineLevel="1" x14ac:dyDescent="0.2">
      <c r="A1227" s="15"/>
      <c r="B1227" s="84"/>
      <c r="C1227" s="35"/>
      <c r="D1227" s="35"/>
      <c r="E1227" s="35"/>
      <c r="F1227" s="35"/>
      <c r="G1227" s="77"/>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row>
    <row r="1228" spans="1:42" hidden="1" outlineLevel="1" x14ac:dyDescent="0.2">
      <c r="A1228" s="15"/>
      <c r="B1228" s="84"/>
      <c r="C1228" s="35"/>
      <c r="D1228" s="35"/>
      <c r="E1228" s="35"/>
      <c r="F1228" s="35"/>
      <c r="G1228" s="76"/>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row>
    <row r="1229" spans="1:42" hidden="1" outlineLevel="1" x14ac:dyDescent="0.2">
      <c r="A1229" s="15"/>
      <c r="B1229" s="84"/>
      <c r="C1229" s="35"/>
      <c r="D1229" s="35"/>
      <c r="E1229" s="35"/>
      <c r="F1229" s="35"/>
      <c r="G1229" s="77"/>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row>
    <row r="1230" spans="1:42" hidden="1" outlineLevel="1" x14ac:dyDescent="0.2">
      <c r="A1230" s="15"/>
      <c r="B1230" s="84"/>
      <c r="C1230" s="35"/>
      <c r="D1230" s="35"/>
      <c r="E1230" s="35"/>
      <c r="F1230" s="35"/>
      <c r="G1230" s="77"/>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row>
    <row r="1231" spans="1:42" hidden="1" outlineLevel="1" x14ac:dyDescent="0.2">
      <c r="A1231" s="15"/>
      <c r="B1231" s="84"/>
      <c r="C1231" s="35"/>
      <c r="D1231" s="35"/>
      <c r="E1231" s="35"/>
      <c r="F1231" s="35"/>
      <c r="G1231" s="77"/>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row>
    <row r="1232" spans="1:42" hidden="1" outlineLevel="1" x14ac:dyDescent="0.2">
      <c r="A1232" s="15"/>
      <c r="B1232" s="84"/>
      <c r="C1232" s="35"/>
      <c r="D1232" s="35"/>
      <c r="E1232" s="35"/>
      <c r="F1232" s="35"/>
      <c r="G1232" s="76"/>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row>
    <row r="1233" spans="1:42" hidden="1" outlineLevel="1" x14ac:dyDescent="0.2">
      <c r="A1233" s="15"/>
      <c r="B1233" s="84"/>
      <c r="C1233" s="35"/>
      <c r="D1233" s="35"/>
      <c r="E1233" s="35"/>
      <c r="F1233" s="35"/>
      <c r="G1233" s="77"/>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row>
    <row r="1234" spans="1:42" hidden="1" outlineLevel="1" x14ac:dyDescent="0.2">
      <c r="A1234" s="15"/>
      <c r="B1234" s="84"/>
      <c r="C1234" s="35"/>
      <c r="D1234" s="35"/>
      <c r="E1234" s="35"/>
      <c r="F1234" s="35"/>
      <c r="G1234" s="77"/>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row>
    <row r="1235" spans="1:42" hidden="1" outlineLevel="1" x14ac:dyDescent="0.2">
      <c r="A1235" s="15"/>
      <c r="B1235" s="84"/>
      <c r="C1235" s="35"/>
      <c r="D1235" s="35"/>
      <c r="E1235" s="35"/>
      <c r="F1235" s="35"/>
      <c r="G1235" s="77"/>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row>
    <row r="1236" spans="1:42" hidden="1" outlineLevel="1" x14ac:dyDescent="0.2">
      <c r="A1236" s="15"/>
      <c r="B1236" s="84"/>
      <c r="C1236" s="35"/>
      <c r="D1236" s="35"/>
      <c r="E1236" s="35"/>
      <c r="F1236" s="35"/>
      <c r="G1236" s="76"/>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row>
    <row r="1237" spans="1:42" hidden="1" outlineLevel="1" x14ac:dyDescent="0.2">
      <c r="A1237" s="15"/>
      <c r="B1237" s="84"/>
      <c r="C1237" s="35"/>
      <c r="D1237" s="35"/>
      <c r="E1237" s="35"/>
      <c r="F1237" s="35"/>
      <c r="G1237" s="77"/>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row>
    <row r="1238" spans="1:42" hidden="1" outlineLevel="1" x14ac:dyDescent="0.2">
      <c r="A1238" s="15"/>
      <c r="B1238" s="84"/>
      <c r="C1238" s="35"/>
      <c r="D1238" s="35"/>
      <c r="E1238" s="35"/>
      <c r="F1238" s="35"/>
      <c r="G1238" s="77"/>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row>
    <row r="1239" spans="1:42" hidden="1" outlineLevel="1" x14ac:dyDescent="0.2">
      <c r="A1239" s="15"/>
      <c r="B1239" s="84"/>
      <c r="C1239" s="35"/>
      <c r="D1239" s="35"/>
      <c r="E1239" s="35"/>
      <c r="F1239" s="35"/>
      <c r="G1239" s="77"/>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row>
    <row r="1240" spans="1:42" hidden="1" outlineLevel="1" x14ac:dyDescent="0.2">
      <c r="A1240" s="15"/>
      <c r="B1240" s="84"/>
      <c r="C1240" s="35"/>
      <c r="D1240" s="35"/>
      <c r="E1240" s="35"/>
      <c r="F1240" s="35"/>
      <c r="G1240" s="76"/>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row>
    <row r="1241" spans="1:42" hidden="1" outlineLevel="1" x14ac:dyDescent="0.2">
      <c r="A1241" s="15"/>
      <c r="B1241" s="84"/>
      <c r="C1241" s="35"/>
      <c r="D1241" s="35"/>
      <c r="E1241" s="35"/>
      <c r="F1241" s="35"/>
      <c r="G1241" s="77"/>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row>
    <row r="1242" spans="1:42" hidden="1" outlineLevel="1" x14ac:dyDescent="0.2">
      <c r="A1242" s="15"/>
      <c r="B1242" s="84"/>
      <c r="C1242" s="35"/>
      <c r="D1242" s="35"/>
      <c r="E1242" s="35"/>
      <c r="F1242" s="35"/>
      <c r="G1242" s="77"/>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row>
    <row r="1243" spans="1:42" hidden="1" outlineLevel="1" x14ac:dyDescent="0.2">
      <c r="A1243" s="15"/>
      <c r="B1243" s="84"/>
      <c r="C1243" s="35"/>
      <c r="D1243" s="35"/>
      <c r="E1243" s="35"/>
      <c r="F1243" s="35"/>
      <c r="G1243" s="77"/>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row>
    <row r="1244" spans="1:42" hidden="1" outlineLevel="1" x14ac:dyDescent="0.2">
      <c r="A1244" s="15"/>
      <c r="B1244" s="84"/>
      <c r="C1244" s="35"/>
      <c r="D1244" s="35"/>
      <c r="E1244" s="35"/>
      <c r="F1244" s="35"/>
      <c r="G1244" s="76"/>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row>
    <row r="1245" spans="1:42" hidden="1" outlineLevel="1" x14ac:dyDescent="0.2">
      <c r="A1245" s="15"/>
      <c r="B1245" s="84"/>
      <c r="C1245" s="35"/>
      <c r="D1245" s="35"/>
      <c r="E1245" s="35"/>
      <c r="F1245" s="35"/>
      <c r="G1245" s="77"/>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row>
    <row r="1246" spans="1:42" hidden="1" outlineLevel="1" x14ac:dyDescent="0.2">
      <c r="A1246" s="15"/>
      <c r="B1246" s="84"/>
      <c r="C1246" s="35"/>
      <c r="D1246" s="35"/>
      <c r="E1246" s="35"/>
      <c r="F1246" s="35"/>
      <c r="G1246" s="77"/>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row>
    <row r="1247" spans="1:42" hidden="1" outlineLevel="1" x14ac:dyDescent="0.2">
      <c r="A1247" s="15"/>
      <c r="B1247" s="84"/>
      <c r="C1247" s="35"/>
      <c r="D1247" s="35"/>
      <c r="E1247" s="35"/>
      <c r="F1247" s="35"/>
      <c r="G1247" s="77"/>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row>
    <row r="1248" spans="1:42" hidden="1" outlineLevel="1" x14ac:dyDescent="0.2">
      <c r="A1248" s="15"/>
      <c r="B1248" s="84"/>
      <c r="C1248" s="35"/>
      <c r="D1248" s="35"/>
      <c r="E1248" s="35"/>
      <c r="F1248" s="35"/>
      <c r="G1248" s="76"/>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row>
    <row r="1249" spans="1:42" hidden="1" outlineLevel="1" x14ac:dyDescent="0.2">
      <c r="A1249" s="15"/>
      <c r="B1249" s="84"/>
      <c r="C1249" s="35"/>
      <c r="D1249" s="35"/>
      <c r="E1249" s="35"/>
      <c r="F1249" s="35"/>
      <c r="G1249" s="77"/>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row>
    <row r="1250" spans="1:42" hidden="1" outlineLevel="1" x14ac:dyDescent="0.2">
      <c r="A1250" s="15"/>
      <c r="B1250" s="84"/>
      <c r="C1250" s="35"/>
      <c r="D1250" s="35"/>
      <c r="E1250" s="35"/>
      <c r="F1250" s="35"/>
      <c r="G1250" s="77"/>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row>
    <row r="1251" spans="1:42" hidden="1" outlineLevel="1" x14ac:dyDescent="0.2">
      <c r="A1251" s="15"/>
      <c r="B1251" s="84"/>
      <c r="C1251" s="35"/>
      <c r="D1251" s="35"/>
      <c r="E1251" s="35"/>
      <c r="F1251" s="35"/>
      <c r="G1251" s="77"/>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row>
    <row r="1252" spans="1:42" hidden="1" outlineLevel="1" x14ac:dyDescent="0.2">
      <c r="A1252" s="15"/>
      <c r="B1252" s="84"/>
      <c r="C1252" s="35"/>
      <c r="D1252" s="35"/>
      <c r="E1252" s="35"/>
      <c r="F1252" s="35"/>
      <c r="G1252" s="76"/>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row>
    <row r="1253" spans="1:42" hidden="1" outlineLevel="1" x14ac:dyDescent="0.2">
      <c r="A1253" s="15"/>
      <c r="B1253" s="84"/>
      <c r="C1253" s="35"/>
      <c r="D1253" s="35"/>
      <c r="E1253" s="35"/>
      <c r="F1253" s="35"/>
      <c r="G1253" s="77"/>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row>
    <row r="1254" spans="1:42" hidden="1" outlineLevel="1" x14ac:dyDescent="0.2">
      <c r="A1254" s="15"/>
      <c r="B1254" s="84"/>
      <c r="C1254" s="35"/>
      <c r="D1254" s="35"/>
      <c r="E1254" s="35"/>
      <c r="F1254" s="35"/>
      <c r="G1254" s="77"/>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row>
    <row r="1255" spans="1:42" collapsed="1" x14ac:dyDescent="0.2">
      <c r="A1255" s="15"/>
      <c r="B1255" s="15"/>
      <c r="C1255" s="82"/>
      <c r="D1255" s="82"/>
      <c r="E1255" s="82"/>
      <c r="F1255" s="82"/>
      <c r="G1255" s="25"/>
      <c r="H1255" s="27"/>
      <c r="I1255" s="27"/>
      <c r="J1255" s="24"/>
      <c r="K1255" s="24"/>
      <c r="L1255" s="24"/>
      <c r="M1255" s="28"/>
      <c r="N1255" s="28"/>
      <c r="O1255" s="28"/>
      <c r="P1255" s="28"/>
      <c r="Q1255" s="28"/>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s="42" customFormat="1" x14ac:dyDescent="0.2">
      <c r="A1256" s="11"/>
      <c r="B1256" s="12" t="s">
        <v>1</v>
      </c>
      <c r="C1256" s="11"/>
      <c r="D1256" s="11"/>
      <c r="E1256" s="11"/>
      <c r="F1256" s="11"/>
      <c r="G1256" s="11"/>
      <c r="H1256" s="11"/>
      <c r="I1256" s="73"/>
      <c r="J1256" s="11"/>
      <c r="K1256" s="11"/>
      <c r="L1256" s="14"/>
    </row>
  </sheetData>
  <sheetProtection formatColumns="0" formatRows="0"/>
  <mergeCells count="14">
    <mergeCell ref="B1098:C1098"/>
    <mergeCell ref="B1177:C1177"/>
    <mergeCell ref="B624:C624"/>
    <mergeCell ref="B703:C703"/>
    <mergeCell ref="B782:C782"/>
    <mergeCell ref="B861:C861"/>
    <mergeCell ref="B940:C940"/>
    <mergeCell ref="B1019:C1019"/>
    <mergeCell ref="B408:C408"/>
    <mergeCell ref="B13:C13"/>
    <mergeCell ref="B92:C92"/>
    <mergeCell ref="B171:C171"/>
    <mergeCell ref="B250:C250"/>
    <mergeCell ref="B329:C329"/>
  </mergeCells>
  <phoneticPr fontId="23" type="noConversion"/>
  <hyperlinks>
    <hyperlink ref="H9" location="'Tariff schedule'!A43" display="Ausgrid" xr:uid="{CEF4AE05-61F2-42C4-B627-67804B9545D0}"/>
    <hyperlink ref="J9" location="'Tariff schedule'!A122" display="AusNet Services" xr:uid="{E92D47FD-163B-4365-9D12-5B4D55A6C40D}"/>
    <hyperlink ref="L9" location="'Tariff schedule'!A201" display="CitiPower" xr:uid="{5C8A8444-907F-49BB-B001-D6709C7ACDC1}"/>
    <hyperlink ref="G1177" location="'Tariff schedule'!A1" display="Top" xr:uid="{C247EDB2-33C6-404E-8A9B-EB760290A9D9}"/>
    <hyperlink ref="G1098" location="'Tariff schedule'!A1" display="Top" xr:uid="{B95391F5-980A-4B5F-8A18-22845E40FB76}"/>
    <hyperlink ref="G1019" location="'Tariff schedule'!A1" display="Top" xr:uid="{4C58020C-A5ED-47C5-A09D-CDD5CC909E98}"/>
    <hyperlink ref="G940" location="'Tariff schedule'!A1" display="Top" xr:uid="{E9709C18-5DED-4FB8-9AE6-1583E3ED9292}"/>
    <hyperlink ref="G861" location="'Tariff schedule'!A1" display="Top" xr:uid="{E1F78F88-0A9D-475B-9E2F-D396F8F41893}"/>
    <hyperlink ref="G782" location="'Tariff schedule'!A1" display="Top" xr:uid="{66669967-DAE9-4E97-A8DD-56C978FE87C8}"/>
    <hyperlink ref="G703" location="'Tariff schedule'!A1" display="Top" xr:uid="{B085EB45-C995-49E5-8960-A7AB786F9F92}"/>
    <hyperlink ref="G624" location="'Tariff schedule'!A1" display="Top" xr:uid="{D42B1DE7-B024-4FD3-9744-456202B6D15A}"/>
    <hyperlink ref="G408" location="'Tariff schedule'!A1" display="Top" xr:uid="{3B262F25-BE24-4208-A178-D395AA74E1B2}"/>
    <hyperlink ref="G329" location="'Tariff schedule'!A1" display="Top" xr:uid="{B2B5B57F-754E-4E04-B620-2DB91DB7BA80}"/>
    <hyperlink ref="G250" location="'Tariff schedule'!A1" display="Top" xr:uid="{049E0C76-2171-4D01-8609-68C512B4B7A7}"/>
    <hyperlink ref="G171" location="'Tariff schedule'!A1" display="Top" xr:uid="{98C22608-D319-4FC0-902C-A71505A1982F}"/>
    <hyperlink ref="G92" location="'Tariff schedule'!A1" display="Top" xr:uid="{8E0267DF-B7AF-4535-B30E-744AB5EA9BD8}"/>
    <hyperlink ref="G13" location="'Tariff schedule'!A1" display="Top" xr:uid="{8D14D592-5D1A-42D5-AF9B-FE42883328D3}"/>
    <hyperlink ref="N9" location="'Tariff schedule'!A280" display="Endeavour Energy" xr:uid="{922BCA5D-F0AC-45E0-9090-6D84E449FEA9}"/>
    <hyperlink ref="P9" location="'Tariff schedule'!A359" display="Energex" xr:uid="{8FA045BF-469A-44D8-BAE3-D81E588E19A4}"/>
    <hyperlink ref="R9" location="'Tariff schedule'!A438" display="Ergon Energy" xr:uid="{3023E91E-3E12-499B-96AF-19A109090D9F}"/>
    <hyperlink ref="T9" location="'Tariff schedule'!A654" display="Essential Energy" xr:uid="{EBCE5628-A9DC-477D-A00B-6263105CD6E1}"/>
    <hyperlink ref="I10" location="'Tariff schedule'!A733" display="Evoenergy" xr:uid="{912C1412-CA11-4C20-B8BF-6CFA4B195236}"/>
    <hyperlink ref="K10" location="'Tariff schedule'!A812" display="Jemena" xr:uid="{AE5518AB-4C01-4337-9D61-019BEB457D82}"/>
    <hyperlink ref="M10" location="'Tariff schedule'!A891" display="Power and Water Corporation" xr:uid="{B576CE12-6C07-452F-9456-62C48A839DD7}"/>
    <hyperlink ref="O10" location="'Tariff schedule'!A970" display="Powercor" xr:uid="{6C363B15-782A-46C9-B539-6F99F5D6A523}"/>
    <hyperlink ref="Q10" location="'Tariff schedule'!A1049" display="SA Power Networks" xr:uid="{91866226-F4D7-4F83-AF36-5EF511968BC2}"/>
    <hyperlink ref="S10" location="'Tariff schedule'!A1128" display="TasNetworks" xr:uid="{D4A16586-8B64-498D-AE77-2AC95F6E67B2}"/>
    <hyperlink ref="U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election activeCell="L4" sqref="L4"/>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price movements'!D3</f>
        <v>2026–27 pricing</v>
      </c>
      <c r="J3" s="52"/>
      <c r="L3" s="1"/>
      <c r="M3" s="1"/>
    </row>
    <row r="4" spans="1:36" customFormat="1" ht="23.25" x14ac:dyDescent="0.35">
      <c r="H4" s="31" t="s">
        <v>26</v>
      </c>
      <c r="J4" s="52"/>
      <c r="L4" s="1"/>
      <c r="M4" s="1"/>
    </row>
    <row r="5" spans="1:36" customFormat="1" ht="15" x14ac:dyDescent="0.25">
      <c r="H5" s="41"/>
      <c r="J5" s="41"/>
    </row>
    <row r="6" spans="1:36" customFormat="1" ht="15" x14ac:dyDescent="0.25">
      <c r="B6" t="s">
        <v>41</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Ancillary network services' prices"</f>
        <v>Ausgrid 2026–27 Ancillary network services'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70"/>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907</v>
      </c>
      <c r="D15" s="60"/>
      <c r="E15" s="60"/>
      <c r="F15" s="60"/>
      <c r="G15" s="61"/>
      <c r="H15" s="71">
        <v>0</v>
      </c>
      <c r="I15" s="62" t="s">
        <v>35</v>
      </c>
      <c r="J15" s="62">
        <v>0</v>
      </c>
      <c r="K15" s="44"/>
      <c r="L15" s="63">
        <v>74.819999999999993</v>
      </c>
      <c r="M15" s="70"/>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908</v>
      </c>
      <c r="D16" s="60"/>
      <c r="E16" s="60"/>
      <c r="F16" s="60"/>
      <c r="G16" s="61"/>
      <c r="H16" s="71">
        <v>0</v>
      </c>
      <c r="I16" s="62" t="s">
        <v>35</v>
      </c>
      <c r="J16" s="62">
        <v>0</v>
      </c>
      <c r="K16" s="44"/>
      <c r="L16" s="63">
        <v>15.69</v>
      </c>
      <c r="M16" s="70"/>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909</v>
      </c>
      <c r="D17" s="60"/>
      <c r="E17" s="60"/>
      <c r="F17" s="60"/>
      <c r="G17" s="61"/>
      <c r="H17" s="71">
        <v>0</v>
      </c>
      <c r="I17" s="62" t="s">
        <v>35</v>
      </c>
      <c r="J17" s="62">
        <v>0</v>
      </c>
      <c r="K17" s="44"/>
      <c r="L17" s="63">
        <v>576.45000000000005</v>
      </c>
      <c r="M17" s="70"/>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910</v>
      </c>
      <c r="D18" s="60"/>
      <c r="E18" s="60"/>
      <c r="F18" s="60"/>
      <c r="G18" s="61"/>
      <c r="H18" s="71">
        <v>0</v>
      </c>
      <c r="I18" s="62" t="s">
        <v>35</v>
      </c>
      <c r="J18" s="62">
        <v>0</v>
      </c>
      <c r="K18" s="44"/>
      <c r="L18" s="63">
        <v>888.37</v>
      </c>
      <c r="M18" s="70"/>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911</v>
      </c>
      <c r="D19" s="60"/>
      <c r="E19" s="60"/>
      <c r="F19" s="60"/>
      <c r="G19" s="61"/>
      <c r="H19" s="71">
        <v>0</v>
      </c>
      <c r="I19" s="62" t="s">
        <v>35</v>
      </c>
      <c r="J19" s="62">
        <v>0</v>
      </c>
      <c r="K19" s="44"/>
      <c r="L19" s="63">
        <v>22.39</v>
      </c>
      <c r="M19" s="70"/>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912</v>
      </c>
      <c r="D20" s="60"/>
      <c r="E20" s="60"/>
      <c r="F20" s="60"/>
      <c r="G20" s="61"/>
      <c r="H20" s="71">
        <v>0</v>
      </c>
      <c r="I20" s="62" t="s">
        <v>35</v>
      </c>
      <c r="J20" s="62">
        <v>0</v>
      </c>
      <c r="K20" s="44"/>
      <c r="L20" s="63">
        <v>253.91</v>
      </c>
      <c r="M20" s="70"/>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913</v>
      </c>
      <c r="D21" s="60"/>
      <c r="E21" s="60"/>
      <c r="F21" s="60"/>
      <c r="G21" s="61"/>
      <c r="H21" s="71">
        <v>0</v>
      </c>
      <c r="I21" s="62" t="s">
        <v>35</v>
      </c>
      <c r="J21" s="62">
        <v>0</v>
      </c>
      <c r="K21" s="44"/>
      <c r="L21" s="63">
        <v>213.5</v>
      </c>
      <c r="M21" s="70"/>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914</v>
      </c>
      <c r="D22" s="60"/>
      <c r="E22" s="60"/>
      <c r="F22" s="60"/>
      <c r="G22" s="61"/>
      <c r="H22" s="71">
        <v>0</v>
      </c>
      <c r="I22" s="62" t="s">
        <v>35</v>
      </c>
      <c r="J22" s="62">
        <v>0</v>
      </c>
      <c r="K22" s="44"/>
      <c r="L22" s="63">
        <v>373.64</v>
      </c>
      <c r="M22" s="70"/>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915</v>
      </c>
      <c r="D23" s="60"/>
      <c r="E23" s="60"/>
      <c r="F23" s="60"/>
      <c r="G23" s="61"/>
      <c r="H23" s="71">
        <v>0</v>
      </c>
      <c r="I23" s="62" t="s">
        <v>35</v>
      </c>
      <c r="J23" s="62">
        <v>0</v>
      </c>
      <c r="K23" s="44"/>
      <c r="L23" s="63">
        <v>500.97</v>
      </c>
      <c r="M23" s="70"/>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916</v>
      </c>
      <c r="D24" s="60"/>
      <c r="E24" s="60"/>
      <c r="F24" s="60"/>
      <c r="G24" s="61"/>
      <c r="H24" s="71">
        <v>0</v>
      </c>
      <c r="I24" s="62" t="s">
        <v>35</v>
      </c>
      <c r="J24" s="62">
        <v>0</v>
      </c>
      <c r="K24" s="44"/>
      <c r="L24" s="63">
        <v>154.69999999999999</v>
      </c>
      <c r="M24" s="70"/>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917</v>
      </c>
      <c r="D25" s="60"/>
      <c r="E25" s="60"/>
      <c r="F25" s="60"/>
      <c r="G25" s="61"/>
      <c r="H25" s="71">
        <v>0</v>
      </c>
      <c r="I25" s="62" t="s">
        <v>35</v>
      </c>
      <c r="J25" s="62">
        <v>0</v>
      </c>
      <c r="K25" s="44"/>
      <c r="L25" s="63">
        <v>39.520000000000003</v>
      </c>
      <c r="M25" s="70"/>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918</v>
      </c>
      <c r="D26" s="60"/>
      <c r="E26" s="60"/>
      <c r="F26" s="60"/>
      <c r="G26" s="61"/>
      <c r="H26" s="71">
        <v>0</v>
      </c>
      <c r="I26" s="62" t="s">
        <v>35</v>
      </c>
      <c r="J26" s="62">
        <v>0</v>
      </c>
      <c r="K26" s="44"/>
      <c r="L26" s="63">
        <v>121.99</v>
      </c>
      <c r="M26" s="70"/>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919</v>
      </c>
      <c r="D27" s="60"/>
      <c r="E27" s="60"/>
      <c r="F27" s="60"/>
      <c r="G27" s="61"/>
      <c r="H27" s="71">
        <v>0</v>
      </c>
      <c r="I27" s="62" t="s">
        <v>35</v>
      </c>
      <c r="J27" s="62">
        <v>0</v>
      </c>
      <c r="K27" s="44"/>
      <c r="L27" s="63">
        <v>220.35</v>
      </c>
      <c r="M27" s="70"/>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920</v>
      </c>
      <c r="D28" s="60"/>
      <c r="E28" s="60"/>
      <c r="F28" s="60"/>
      <c r="G28" s="61"/>
      <c r="H28" s="71">
        <v>0</v>
      </c>
      <c r="I28" s="62" t="s">
        <v>35</v>
      </c>
      <c r="J28" s="62">
        <v>0</v>
      </c>
      <c r="K28" s="44"/>
      <c r="L28" s="63">
        <v>56.25</v>
      </c>
      <c r="M28" s="70"/>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921</v>
      </c>
      <c r="D29" s="60"/>
      <c r="E29" s="60"/>
      <c r="F29" s="60"/>
      <c r="G29" s="61"/>
      <c r="H29" s="71">
        <v>0</v>
      </c>
      <c r="I29" s="62" t="s">
        <v>35</v>
      </c>
      <c r="J29" s="62">
        <v>0</v>
      </c>
      <c r="K29" s="44"/>
      <c r="L29" s="63">
        <v>112.33</v>
      </c>
      <c r="M29" s="70"/>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t="s">
        <v>922</v>
      </c>
      <c r="D30" s="60"/>
      <c r="E30" s="60"/>
      <c r="F30" s="60"/>
      <c r="G30" s="61"/>
      <c r="H30" s="71">
        <v>0</v>
      </c>
      <c r="I30" s="62" t="s">
        <v>35</v>
      </c>
      <c r="J30" s="62">
        <v>0</v>
      </c>
      <c r="K30" s="44"/>
      <c r="L30" s="63">
        <v>112.33</v>
      </c>
      <c r="M30" s="70"/>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923</v>
      </c>
      <c r="D31" s="60"/>
      <c r="E31" s="60"/>
      <c r="F31" s="60"/>
      <c r="G31" s="61"/>
      <c r="H31" s="71">
        <v>0</v>
      </c>
      <c r="I31" s="62" t="s">
        <v>35</v>
      </c>
      <c r="J31" s="62">
        <v>0</v>
      </c>
      <c r="K31" s="44"/>
      <c r="L31" s="63">
        <v>67.86</v>
      </c>
      <c r="M31" s="70"/>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924</v>
      </c>
      <c r="D32" s="60"/>
      <c r="E32" s="60"/>
      <c r="F32" s="60"/>
      <c r="G32" s="61"/>
      <c r="H32" s="71">
        <v>0</v>
      </c>
      <c r="I32" s="62" t="s">
        <v>35</v>
      </c>
      <c r="J32" s="62">
        <v>0</v>
      </c>
      <c r="K32" s="44"/>
      <c r="L32" s="63">
        <v>377.82</v>
      </c>
      <c r="M32" s="70"/>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925</v>
      </c>
      <c r="D33" s="60"/>
      <c r="E33" s="60"/>
      <c r="F33" s="60"/>
      <c r="G33" s="61"/>
      <c r="H33" s="71">
        <v>0</v>
      </c>
      <c r="I33" s="62" t="s">
        <v>35</v>
      </c>
      <c r="J33" s="62">
        <v>0</v>
      </c>
      <c r="K33" s="44"/>
      <c r="L33" s="63">
        <v>65.13</v>
      </c>
      <c r="M33" s="70"/>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926</v>
      </c>
      <c r="D34" s="60"/>
      <c r="E34" s="60"/>
      <c r="F34" s="60"/>
      <c r="G34" s="61"/>
      <c r="H34" s="71">
        <v>0</v>
      </c>
      <c r="I34" s="62" t="s">
        <v>35</v>
      </c>
      <c r="J34" s="62">
        <v>0</v>
      </c>
      <c r="K34" s="44"/>
      <c r="L34" s="63">
        <v>90.31</v>
      </c>
      <c r="M34" s="70"/>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927</v>
      </c>
      <c r="D35" s="60"/>
      <c r="E35" s="60"/>
      <c r="F35" s="60"/>
      <c r="G35" s="61"/>
      <c r="H35" s="71">
        <v>0</v>
      </c>
      <c r="I35" s="62" t="s">
        <v>35</v>
      </c>
      <c r="J35" s="62">
        <v>0</v>
      </c>
      <c r="K35" s="44"/>
      <c r="L35" s="63">
        <v>1323.73</v>
      </c>
      <c r="M35" s="70"/>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928</v>
      </c>
      <c r="D36" s="60"/>
      <c r="E36" s="60"/>
      <c r="F36" s="60"/>
      <c r="G36" s="61"/>
      <c r="H36" s="71">
        <v>0</v>
      </c>
      <c r="I36" s="62" t="s">
        <v>35</v>
      </c>
      <c r="J36" s="62">
        <v>0</v>
      </c>
      <c r="K36" s="44"/>
      <c r="L36" s="63">
        <v>320.27</v>
      </c>
      <c r="M36" s="70"/>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929</v>
      </c>
      <c r="D37" s="60"/>
      <c r="E37" s="60"/>
      <c r="F37" s="60"/>
      <c r="G37" s="61"/>
      <c r="H37" s="71">
        <v>0</v>
      </c>
      <c r="I37" s="62" t="s">
        <v>35</v>
      </c>
      <c r="J37" s="62">
        <v>0</v>
      </c>
      <c r="K37" s="44"/>
      <c r="L37" s="63">
        <v>39.07</v>
      </c>
      <c r="M37" s="70"/>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930</v>
      </c>
      <c r="D38" s="60"/>
      <c r="E38" s="60"/>
      <c r="F38" s="60"/>
      <c r="G38" s="61"/>
      <c r="H38" s="71">
        <v>0</v>
      </c>
      <c r="I38" s="62" t="s">
        <v>35</v>
      </c>
      <c r="J38" s="62">
        <v>0</v>
      </c>
      <c r="K38" s="44"/>
      <c r="L38" s="63">
        <v>39.07</v>
      </c>
      <c r="M38" s="70"/>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931</v>
      </c>
      <c r="D39" s="60"/>
      <c r="E39" s="60"/>
      <c r="F39" s="60"/>
      <c r="G39" s="61"/>
      <c r="H39" s="71">
        <v>0</v>
      </c>
      <c r="I39" s="62" t="s">
        <v>35</v>
      </c>
      <c r="J39" s="62">
        <v>0</v>
      </c>
      <c r="K39" s="44"/>
      <c r="L39" s="63">
        <v>193.9</v>
      </c>
      <c r="M39" s="70"/>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932</v>
      </c>
      <c r="D40" s="60"/>
      <c r="E40" s="60"/>
      <c r="F40" s="60"/>
      <c r="G40" s="61"/>
      <c r="H40" s="71">
        <v>0</v>
      </c>
      <c r="I40" s="62" t="s">
        <v>35</v>
      </c>
      <c r="J40" s="62">
        <v>0</v>
      </c>
      <c r="K40" s="44"/>
      <c r="L40" s="63">
        <v>538.78</v>
      </c>
      <c r="M40" s="70"/>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933</v>
      </c>
      <c r="D41" s="60"/>
      <c r="E41" s="60"/>
      <c r="F41" s="60"/>
      <c r="G41" s="61"/>
      <c r="H41" s="71">
        <v>0</v>
      </c>
      <c r="I41" s="62" t="s">
        <v>35</v>
      </c>
      <c r="J41" s="62">
        <v>0</v>
      </c>
      <c r="K41" s="44"/>
      <c r="L41" s="63">
        <v>346.95</v>
      </c>
      <c r="M41" s="70"/>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934</v>
      </c>
      <c r="D42" s="60"/>
      <c r="E42" s="60"/>
      <c r="F42" s="60"/>
      <c r="G42" s="61"/>
      <c r="H42" s="71">
        <v>0</v>
      </c>
      <c r="I42" s="62" t="s">
        <v>35</v>
      </c>
      <c r="J42" s="62">
        <v>0</v>
      </c>
      <c r="K42" s="44"/>
      <c r="L42" s="63">
        <v>762.42</v>
      </c>
      <c r="M42" s="70"/>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935</v>
      </c>
      <c r="D43" s="60"/>
      <c r="E43" s="60"/>
      <c r="F43" s="60"/>
      <c r="G43" s="61"/>
      <c r="H43" s="71">
        <v>0</v>
      </c>
      <c r="I43" s="62" t="s">
        <v>35</v>
      </c>
      <c r="J43" s="62">
        <v>0</v>
      </c>
      <c r="K43" s="44"/>
      <c r="L43" s="63">
        <v>106.75</v>
      </c>
      <c r="M43" s="70"/>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936</v>
      </c>
      <c r="D44" s="60"/>
      <c r="E44" s="60"/>
      <c r="F44" s="60"/>
      <c r="G44" s="61"/>
      <c r="H44" s="71">
        <v>0</v>
      </c>
      <c r="I44" s="62" t="s">
        <v>35</v>
      </c>
      <c r="J44" s="62">
        <v>0</v>
      </c>
      <c r="K44" s="44"/>
      <c r="L44" s="63">
        <v>213.5</v>
      </c>
      <c r="M44" s="70"/>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937</v>
      </c>
      <c r="D45" s="60"/>
      <c r="E45" s="60"/>
      <c r="F45" s="60"/>
      <c r="G45" s="61"/>
      <c r="H45" s="71">
        <v>0</v>
      </c>
      <c r="I45" s="62" t="s">
        <v>35</v>
      </c>
      <c r="J45" s="62">
        <v>0</v>
      </c>
      <c r="K45" s="44"/>
      <c r="L45" s="63">
        <v>1177.4000000000001</v>
      </c>
      <c r="M45" s="70"/>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938</v>
      </c>
      <c r="D46" s="60"/>
      <c r="E46" s="60"/>
      <c r="F46" s="60"/>
      <c r="G46" s="61"/>
      <c r="H46" s="71">
        <v>0</v>
      </c>
      <c r="I46" s="62" t="s">
        <v>35</v>
      </c>
      <c r="J46" s="62">
        <v>0</v>
      </c>
      <c r="K46" s="44"/>
      <c r="L46" s="63">
        <v>1773.79</v>
      </c>
      <c r="M46" s="70"/>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939</v>
      </c>
      <c r="D47" s="60"/>
      <c r="E47" s="60"/>
      <c r="F47" s="60"/>
      <c r="G47" s="61"/>
      <c r="H47" s="71">
        <v>0</v>
      </c>
      <c r="I47" s="62" t="s">
        <v>35</v>
      </c>
      <c r="J47" s="62">
        <v>0</v>
      </c>
      <c r="K47" s="44"/>
      <c r="L47" s="63">
        <v>825.67</v>
      </c>
      <c r="M47" s="70"/>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940</v>
      </c>
      <c r="D48" s="60"/>
      <c r="E48" s="60"/>
      <c r="F48" s="60"/>
      <c r="G48" s="61"/>
      <c r="H48" s="71">
        <v>0</v>
      </c>
      <c r="I48" s="62" t="s">
        <v>35</v>
      </c>
      <c r="J48" s="62">
        <v>0</v>
      </c>
      <c r="K48" s="44"/>
      <c r="L48" s="63">
        <v>2617.77</v>
      </c>
      <c r="M48" s="70"/>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941</v>
      </c>
      <c r="D49" s="60"/>
      <c r="E49" s="60"/>
      <c r="F49" s="60"/>
      <c r="G49" s="61"/>
      <c r="H49" s="71">
        <v>0</v>
      </c>
      <c r="I49" s="62" t="s">
        <v>35</v>
      </c>
      <c r="J49" s="62">
        <v>0</v>
      </c>
      <c r="K49" s="44"/>
      <c r="L49" s="63">
        <v>554.25</v>
      </c>
      <c r="M49" s="70"/>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942</v>
      </c>
      <c r="D50" s="60"/>
      <c r="E50" s="60"/>
      <c r="F50" s="60"/>
      <c r="G50" s="61"/>
      <c r="H50" s="71">
        <v>0</v>
      </c>
      <c r="I50" s="62" t="s">
        <v>35</v>
      </c>
      <c r="J50" s="62">
        <v>0</v>
      </c>
      <c r="K50" s="44"/>
      <c r="L50" s="63">
        <v>22.15</v>
      </c>
      <c r="M50" s="70"/>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943</v>
      </c>
      <c r="D51" s="60"/>
      <c r="E51" s="60"/>
      <c r="F51" s="60"/>
      <c r="G51" s="61"/>
      <c r="H51" s="71">
        <v>0</v>
      </c>
      <c r="I51" s="62" t="s">
        <v>35</v>
      </c>
      <c r="J51" s="62">
        <v>0</v>
      </c>
      <c r="K51" s="44"/>
      <c r="L51" s="63">
        <v>65.13</v>
      </c>
      <c r="M51" s="70"/>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944</v>
      </c>
      <c r="D52" s="60"/>
      <c r="E52" s="60"/>
      <c r="F52" s="60"/>
      <c r="G52" s="61"/>
      <c r="H52" s="71">
        <v>0</v>
      </c>
      <c r="I52" s="62" t="s">
        <v>35</v>
      </c>
      <c r="J52" s="62">
        <v>0</v>
      </c>
      <c r="K52" s="44"/>
      <c r="L52" s="63">
        <v>665.96</v>
      </c>
      <c r="M52" s="70"/>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945</v>
      </c>
      <c r="D53" s="60"/>
      <c r="E53" s="60"/>
      <c r="F53" s="60"/>
      <c r="G53" s="61"/>
      <c r="H53" s="71">
        <v>0</v>
      </c>
      <c r="I53" s="62" t="s">
        <v>35</v>
      </c>
      <c r="J53" s="62">
        <v>0</v>
      </c>
      <c r="K53" s="44"/>
      <c r="L53" s="63">
        <v>2215.8200000000002</v>
      </c>
      <c r="M53" s="70"/>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946</v>
      </c>
      <c r="D54" s="60"/>
      <c r="E54" s="60"/>
      <c r="F54" s="60"/>
      <c r="G54" s="61"/>
      <c r="H54" s="71">
        <v>0</v>
      </c>
      <c r="I54" s="62" t="s">
        <v>35</v>
      </c>
      <c r="J54" s="62">
        <v>0</v>
      </c>
      <c r="K54" s="44"/>
      <c r="L54" s="63">
        <v>4230.83</v>
      </c>
      <c r="M54" s="70"/>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947</v>
      </c>
      <c r="D55" s="60"/>
      <c r="E55" s="60"/>
      <c r="F55" s="60"/>
      <c r="G55" s="61"/>
      <c r="H55" s="71">
        <v>0</v>
      </c>
      <c r="I55" s="62" t="s">
        <v>35</v>
      </c>
      <c r="J55" s="62">
        <v>0</v>
      </c>
      <c r="K55" s="44"/>
      <c r="L55" s="63">
        <v>1663.18</v>
      </c>
      <c r="M55" s="70"/>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948</v>
      </c>
      <c r="D56" s="60"/>
      <c r="E56" s="60"/>
      <c r="F56" s="60"/>
      <c r="G56" s="61"/>
      <c r="H56" s="71">
        <v>0</v>
      </c>
      <c r="I56" s="62" t="s">
        <v>35</v>
      </c>
      <c r="J56" s="62">
        <v>0</v>
      </c>
      <c r="K56" s="44"/>
      <c r="L56" s="63">
        <v>644.48</v>
      </c>
      <c r="M56" s="70"/>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949</v>
      </c>
      <c r="D57" s="60"/>
      <c r="E57" s="60"/>
      <c r="F57" s="60"/>
      <c r="G57" s="61"/>
      <c r="H57" s="71">
        <v>0</v>
      </c>
      <c r="I57" s="62" t="s">
        <v>35</v>
      </c>
      <c r="J57" s="62">
        <v>0</v>
      </c>
      <c r="K57" s="44"/>
      <c r="L57" s="63">
        <v>1476.07</v>
      </c>
      <c r="M57" s="70"/>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950</v>
      </c>
      <c r="D58" s="60"/>
      <c r="E58" s="60"/>
      <c r="F58" s="60"/>
      <c r="G58" s="61"/>
      <c r="H58" s="71">
        <v>0</v>
      </c>
      <c r="I58" s="62" t="s">
        <v>35</v>
      </c>
      <c r="J58" s="62">
        <v>0</v>
      </c>
      <c r="K58" s="44"/>
      <c r="L58" s="63">
        <v>65.13</v>
      </c>
      <c r="M58" s="70"/>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951</v>
      </c>
      <c r="D59" s="60"/>
      <c r="E59" s="60"/>
      <c r="F59" s="60"/>
      <c r="G59" s="61"/>
      <c r="H59" s="71">
        <v>0</v>
      </c>
      <c r="I59" s="62" t="s">
        <v>35</v>
      </c>
      <c r="J59" s="62">
        <v>0</v>
      </c>
      <c r="K59" s="44"/>
      <c r="L59" s="63">
        <v>207.9</v>
      </c>
      <c r="M59" s="70"/>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952</v>
      </c>
      <c r="D60" s="60"/>
      <c r="E60" s="60"/>
      <c r="F60" s="60"/>
      <c r="G60" s="61"/>
      <c r="H60" s="71">
        <v>0</v>
      </c>
      <c r="I60" s="62" t="s">
        <v>35</v>
      </c>
      <c r="J60" s="62">
        <v>0</v>
      </c>
      <c r="K60" s="44"/>
      <c r="L60" s="63">
        <v>603.99</v>
      </c>
      <c r="M60" s="70"/>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953</v>
      </c>
      <c r="D61" s="60"/>
      <c r="E61" s="60"/>
      <c r="F61" s="60"/>
      <c r="G61" s="61"/>
      <c r="H61" s="71">
        <v>0</v>
      </c>
      <c r="I61" s="62" t="s">
        <v>35</v>
      </c>
      <c r="J61" s="62">
        <v>0</v>
      </c>
      <c r="K61" s="44"/>
      <c r="L61" s="63">
        <v>69.150000000000006</v>
      </c>
      <c r="M61" s="70"/>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954</v>
      </c>
      <c r="D62" s="60"/>
      <c r="E62" s="60"/>
      <c r="F62" s="60"/>
      <c r="G62" s="61"/>
      <c r="H62" s="71">
        <v>0</v>
      </c>
      <c r="I62" s="62" t="s">
        <v>35</v>
      </c>
      <c r="J62" s="62">
        <v>0</v>
      </c>
      <c r="K62" s="44"/>
      <c r="L62" s="63">
        <v>40.880000000000003</v>
      </c>
      <c r="M62" s="70"/>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955</v>
      </c>
      <c r="D63" s="60"/>
      <c r="E63" s="60"/>
      <c r="F63" s="60"/>
      <c r="G63" s="61"/>
      <c r="H63" s="71">
        <v>0</v>
      </c>
      <c r="I63" s="62" t="s">
        <v>35</v>
      </c>
      <c r="J63" s="62">
        <v>0</v>
      </c>
      <c r="K63" s="44"/>
      <c r="L63" s="63">
        <v>74.14</v>
      </c>
      <c r="M63" s="70"/>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956</v>
      </c>
      <c r="D64" s="60"/>
      <c r="E64" s="60"/>
      <c r="F64" s="60"/>
      <c r="G64" s="61"/>
      <c r="H64" s="71">
        <v>0</v>
      </c>
      <c r="I64" s="62" t="s">
        <v>35</v>
      </c>
      <c r="J64" s="62">
        <v>0</v>
      </c>
      <c r="K64" s="44"/>
      <c r="L64" s="63">
        <v>240.46</v>
      </c>
      <c r="M64" s="70"/>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957</v>
      </c>
      <c r="D65" s="60"/>
      <c r="E65" s="60"/>
      <c r="F65" s="60"/>
      <c r="G65" s="61"/>
      <c r="H65" s="71">
        <v>0</v>
      </c>
      <c r="I65" s="62" t="s">
        <v>35</v>
      </c>
      <c r="J65" s="62">
        <v>0</v>
      </c>
      <c r="K65" s="44"/>
      <c r="L65" s="63">
        <v>153.91999999999999</v>
      </c>
      <c r="M65" s="70"/>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958</v>
      </c>
      <c r="D66" s="60"/>
      <c r="E66" s="60"/>
      <c r="F66" s="60"/>
      <c r="G66" s="61"/>
      <c r="H66" s="71">
        <v>0</v>
      </c>
      <c r="I66" s="62" t="s">
        <v>35</v>
      </c>
      <c r="J66" s="62">
        <v>0</v>
      </c>
      <c r="K66" s="44"/>
      <c r="L66" s="63">
        <v>64.55</v>
      </c>
      <c r="M66" s="70"/>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959</v>
      </c>
      <c r="D67" s="60"/>
      <c r="E67" s="60"/>
      <c r="F67" s="60"/>
      <c r="G67" s="61"/>
      <c r="H67" s="71">
        <v>0</v>
      </c>
      <c r="I67" s="62" t="s">
        <v>35</v>
      </c>
      <c r="J67" s="62">
        <v>0</v>
      </c>
      <c r="K67" s="44"/>
      <c r="L67" s="63">
        <v>1140.4000000000001</v>
      </c>
      <c r="M67" s="70"/>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960</v>
      </c>
      <c r="D68" s="60"/>
      <c r="E68" s="60"/>
      <c r="F68" s="60"/>
      <c r="G68" s="61"/>
      <c r="H68" s="71">
        <v>0</v>
      </c>
      <c r="I68" s="62" t="s">
        <v>35</v>
      </c>
      <c r="J68" s="62">
        <v>0</v>
      </c>
      <c r="K68" s="44"/>
      <c r="L68" s="63">
        <v>669.21</v>
      </c>
      <c r="M68" s="70"/>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961</v>
      </c>
      <c r="D69" s="60"/>
      <c r="E69" s="60"/>
      <c r="F69" s="60"/>
      <c r="G69" s="61"/>
      <c r="H69" s="71">
        <v>0</v>
      </c>
      <c r="I69" s="62" t="s">
        <v>35</v>
      </c>
      <c r="J69" s="62">
        <v>0</v>
      </c>
      <c r="K69" s="44"/>
      <c r="L69" s="63">
        <v>211.04</v>
      </c>
      <c r="M69" s="70"/>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962</v>
      </c>
      <c r="D70" s="60"/>
      <c r="E70" s="60"/>
      <c r="F70" s="60"/>
      <c r="G70" s="61"/>
      <c r="H70" s="71">
        <v>0</v>
      </c>
      <c r="I70" s="62" t="s">
        <v>35</v>
      </c>
      <c r="J70" s="62">
        <v>0</v>
      </c>
      <c r="K70" s="44"/>
      <c r="L70" s="63">
        <v>162.81</v>
      </c>
      <c r="M70" s="70"/>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963</v>
      </c>
      <c r="D71" s="60"/>
      <c r="E71" s="60"/>
      <c r="F71" s="60"/>
      <c r="G71" s="61"/>
      <c r="H71" s="71">
        <v>0</v>
      </c>
      <c r="I71" s="62" t="s">
        <v>35</v>
      </c>
      <c r="J71" s="62">
        <v>0</v>
      </c>
      <c r="K71" s="44"/>
      <c r="L71" s="63">
        <v>202.51</v>
      </c>
      <c r="M71" s="70"/>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964</v>
      </c>
      <c r="D72" s="60"/>
      <c r="E72" s="60"/>
      <c r="F72" s="60"/>
      <c r="G72" s="61"/>
      <c r="H72" s="71">
        <v>0</v>
      </c>
      <c r="I72" s="62" t="s">
        <v>35</v>
      </c>
      <c r="J72" s="62">
        <v>0</v>
      </c>
      <c r="K72" s="44"/>
      <c r="L72" s="63">
        <v>396.9</v>
      </c>
      <c r="M72" s="70"/>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965</v>
      </c>
      <c r="D73" s="60"/>
      <c r="E73" s="60"/>
      <c r="F73" s="60"/>
      <c r="G73" s="61"/>
      <c r="H73" s="71">
        <v>0</v>
      </c>
      <c r="I73" s="62" t="s">
        <v>35</v>
      </c>
      <c r="J73" s="62">
        <v>0</v>
      </c>
      <c r="K73" s="44"/>
      <c r="L73" s="63">
        <v>564.03</v>
      </c>
      <c r="M73" s="70"/>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966</v>
      </c>
      <c r="D74" s="60"/>
      <c r="E74" s="60"/>
      <c r="F74" s="60"/>
      <c r="G74" s="61"/>
      <c r="H74" s="71">
        <v>0</v>
      </c>
      <c r="I74" s="62" t="s">
        <v>35</v>
      </c>
      <c r="J74" s="62">
        <v>0</v>
      </c>
      <c r="K74" s="44"/>
      <c r="L74" s="63">
        <v>564.03</v>
      </c>
      <c r="M74" s="70"/>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967</v>
      </c>
      <c r="D75" s="60"/>
      <c r="E75" s="60"/>
      <c r="F75" s="60"/>
      <c r="G75" s="61"/>
      <c r="H75" s="71">
        <v>0</v>
      </c>
      <c r="I75" s="62" t="s">
        <v>35</v>
      </c>
      <c r="J75" s="62">
        <v>0</v>
      </c>
      <c r="K75" s="44"/>
      <c r="L75" s="63">
        <v>564.03</v>
      </c>
      <c r="M75" s="70"/>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968</v>
      </c>
      <c r="D76" s="60"/>
      <c r="E76" s="60"/>
      <c r="F76" s="60"/>
      <c r="G76" s="61"/>
      <c r="H76" s="71">
        <v>0</v>
      </c>
      <c r="I76" s="62" t="s">
        <v>35</v>
      </c>
      <c r="J76" s="62">
        <v>0</v>
      </c>
      <c r="K76" s="44"/>
      <c r="L76" s="63">
        <v>64.099999999999994</v>
      </c>
      <c r="M76" s="70"/>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969</v>
      </c>
      <c r="D77" s="60"/>
      <c r="E77" s="60"/>
      <c r="F77" s="60"/>
      <c r="G77" s="61"/>
      <c r="H77" s="71">
        <v>0</v>
      </c>
      <c r="I77" s="62" t="s">
        <v>35</v>
      </c>
      <c r="J77" s="62">
        <v>0</v>
      </c>
      <c r="K77" s="44"/>
      <c r="L77" s="63">
        <v>82.61</v>
      </c>
      <c r="M77" s="70"/>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970</v>
      </c>
      <c r="D78" s="60"/>
      <c r="E78" s="60"/>
      <c r="F78" s="60"/>
      <c r="G78" s="61"/>
      <c r="H78" s="71">
        <v>0</v>
      </c>
      <c r="I78" s="62" t="s">
        <v>35</v>
      </c>
      <c r="J78" s="62">
        <v>0</v>
      </c>
      <c r="K78" s="44"/>
      <c r="L78" s="63">
        <v>162.49</v>
      </c>
      <c r="M78" s="70"/>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59">
        <v>0</v>
      </c>
      <c r="D79" s="60"/>
      <c r="E79" s="60"/>
      <c r="F79" s="60"/>
      <c r="G79" s="61"/>
      <c r="H79" s="71">
        <v>0</v>
      </c>
      <c r="I79" s="62"/>
      <c r="J79" s="62">
        <v>0</v>
      </c>
      <c r="K79" s="44"/>
      <c r="L79" s="63"/>
      <c r="M79" s="70"/>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x14ac:dyDescent="0.2">
      <c r="A80" s="15"/>
      <c r="B80" s="15">
        <v>66</v>
      </c>
      <c r="C80" s="59">
        <v>0</v>
      </c>
      <c r="D80" s="60"/>
      <c r="E80" s="60"/>
      <c r="F80" s="60"/>
      <c r="G80" s="61"/>
      <c r="H80" s="71">
        <v>0</v>
      </c>
      <c r="I80" s="62" t="s">
        <v>35</v>
      </c>
      <c r="J80" s="62">
        <v>0</v>
      </c>
      <c r="K80" s="44"/>
      <c r="L80" s="63">
        <v>0</v>
      </c>
      <c r="M80" s="70"/>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x14ac:dyDescent="0.2">
      <c r="A81" s="15"/>
      <c r="B81" s="15">
        <v>67</v>
      </c>
      <c r="C81" s="59">
        <v>0</v>
      </c>
      <c r="D81" s="60"/>
      <c r="E81" s="60"/>
      <c r="F81" s="60"/>
      <c r="G81" s="61"/>
      <c r="H81" s="71">
        <v>0</v>
      </c>
      <c r="I81" s="62" t="s">
        <v>35</v>
      </c>
      <c r="J81" s="62">
        <v>0</v>
      </c>
      <c r="K81" s="44"/>
      <c r="L81" s="63">
        <v>0</v>
      </c>
      <c r="M81" s="70"/>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v>68</v>
      </c>
      <c r="C82" s="59">
        <v>0</v>
      </c>
      <c r="D82" s="60"/>
      <c r="E82" s="60"/>
      <c r="F82" s="60"/>
      <c r="G82" s="61"/>
      <c r="H82" s="71">
        <v>0</v>
      </c>
      <c r="I82" s="62" t="s">
        <v>35</v>
      </c>
      <c r="J82" s="62">
        <v>0</v>
      </c>
      <c r="K82" s="44"/>
      <c r="L82" s="63">
        <v>0</v>
      </c>
      <c r="M82" s="70"/>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v>69</v>
      </c>
      <c r="C83" s="59">
        <v>0</v>
      </c>
      <c r="D83" s="60"/>
      <c r="E83" s="60"/>
      <c r="F83" s="60"/>
      <c r="G83" s="61"/>
      <c r="H83" s="71">
        <v>0</v>
      </c>
      <c r="I83" s="62" t="s">
        <v>35</v>
      </c>
      <c r="J83" s="62">
        <v>0</v>
      </c>
      <c r="K83" s="44"/>
      <c r="L83" s="63">
        <v>0</v>
      </c>
      <c r="M83" s="70"/>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v>70</v>
      </c>
      <c r="C84" s="59">
        <v>0</v>
      </c>
      <c r="D84" s="60"/>
      <c r="E84" s="60"/>
      <c r="F84" s="60"/>
      <c r="G84" s="61"/>
      <c r="H84" s="71">
        <v>0</v>
      </c>
      <c r="I84" s="62" t="s">
        <v>35</v>
      </c>
      <c r="J84" s="62">
        <v>0</v>
      </c>
      <c r="K84" s="44"/>
      <c r="L84" s="63">
        <v>0</v>
      </c>
      <c r="M84" s="70"/>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v>71</v>
      </c>
      <c r="C85" s="59">
        <v>0</v>
      </c>
      <c r="D85" s="60"/>
      <c r="E85" s="60"/>
      <c r="F85" s="60"/>
      <c r="G85" s="61"/>
      <c r="H85" s="71">
        <v>0</v>
      </c>
      <c r="I85" s="62" t="s">
        <v>35</v>
      </c>
      <c r="J85" s="62">
        <v>0</v>
      </c>
      <c r="K85" s="44"/>
      <c r="L85" s="63">
        <v>0</v>
      </c>
      <c r="M85" s="70"/>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v>72</v>
      </c>
      <c r="C86" s="59">
        <v>0</v>
      </c>
      <c r="D86" s="60"/>
      <c r="E86" s="60"/>
      <c r="F86" s="60"/>
      <c r="G86" s="61"/>
      <c r="H86" s="71">
        <v>0</v>
      </c>
      <c r="I86" s="62" t="s">
        <v>35</v>
      </c>
      <c r="J86" s="62">
        <v>0</v>
      </c>
      <c r="K86" s="44"/>
      <c r="L86" s="63">
        <v>0</v>
      </c>
      <c r="M86" s="70"/>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v>73</v>
      </c>
      <c r="C87" s="59">
        <v>0</v>
      </c>
      <c r="D87" s="60"/>
      <c r="E87" s="60"/>
      <c r="F87" s="60"/>
      <c r="G87" s="61"/>
      <c r="H87" s="71">
        <v>0</v>
      </c>
      <c r="I87" s="62">
        <v>0</v>
      </c>
      <c r="J87" s="62">
        <v>0</v>
      </c>
      <c r="K87" s="44"/>
      <c r="L87" s="63">
        <v>0</v>
      </c>
      <c r="M87" s="70"/>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v>74</v>
      </c>
      <c r="C88" s="59">
        <v>0</v>
      </c>
      <c r="D88" s="60"/>
      <c r="E88" s="60"/>
      <c r="F88" s="60"/>
      <c r="G88" s="61"/>
      <c r="H88" s="71">
        <v>0</v>
      </c>
      <c r="I88" s="62" t="s">
        <v>35</v>
      </c>
      <c r="J88" s="62">
        <v>0</v>
      </c>
      <c r="K88" s="44"/>
      <c r="L88" s="63">
        <v>0</v>
      </c>
      <c r="M88" s="70"/>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v>75</v>
      </c>
      <c r="C89" s="59">
        <v>0</v>
      </c>
      <c r="D89" s="60"/>
      <c r="E89" s="60"/>
      <c r="F89" s="60"/>
      <c r="G89" s="61"/>
      <c r="H89" s="71">
        <v>0</v>
      </c>
      <c r="I89" s="62" t="s">
        <v>35</v>
      </c>
      <c r="J89" s="62">
        <v>0</v>
      </c>
      <c r="K89" s="44"/>
      <c r="L89" s="63">
        <v>0</v>
      </c>
      <c r="M89" s="70"/>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v>76</v>
      </c>
      <c r="C90" s="59">
        <v>0</v>
      </c>
      <c r="D90" s="60"/>
      <c r="E90" s="60"/>
      <c r="F90" s="60"/>
      <c r="G90" s="61"/>
      <c r="H90" s="71">
        <v>0</v>
      </c>
      <c r="I90" s="62" t="s">
        <v>35</v>
      </c>
      <c r="J90" s="62">
        <v>0</v>
      </c>
      <c r="K90" s="44"/>
      <c r="L90" s="63">
        <v>0</v>
      </c>
      <c r="M90" s="70"/>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v>77</v>
      </c>
      <c r="C91" s="59">
        <v>0</v>
      </c>
      <c r="D91" s="60"/>
      <c r="E91" s="60"/>
      <c r="F91" s="60"/>
      <c r="G91" s="61"/>
      <c r="H91" s="71">
        <v>0</v>
      </c>
      <c r="I91" s="62" t="s">
        <v>35</v>
      </c>
      <c r="J91" s="62">
        <v>0</v>
      </c>
      <c r="K91" s="44"/>
      <c r="L91" s="63">
        <v>0</v>
      </c>
      <c r="M91" s="70"/>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v>78</v>
      </c>
      <c r="C92" s="59">
        <v>0</v>
      </c>
      <c r="D92" s="60"/>
      <c r="E92" s="60"/>
      <c r="F92" s="60"/>
      <c r="G92" s="61"/>
      <c r="H92" s="71">
        <v>0</v>
      </c>
      <c r="I92" s="62" t="s">
        <v>35</v>
      </c>
      <c r="J92" s="62">
        <v>0</v>
      </c>
      <c r="K92" s="44"/>
      <c r="L92" s="63">
        <v>0</v>
      </c>
      <c r="M92" s="70"/>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v>79</v>
      </c>
      <c r="C93" s="59">
        <v>0</v>
      </c>
      <c r="D93" s="60"/>
      <c r="E93" s="60"/>
      <c r="F93" s="60"/>
      <c r="G93" s="61"/>
      <c r="H93" s="71">
        <v>0</v>
      </c>
      <c r="I93" s="62" t="s">
        <v>35</v>
      </c>
      <c r="J93" s="62">
        <v>0</v>
      </c>
      <c r="K93" s="44"/>
      <c r="L93" s="63">
        <v>0</v>
      </c>
      <c r="M93" s="70"/>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v>80</v>
      </c>
      <c r="C94" s="59">
        <v>0</v>
      </c>
      <c r="D94" s="60"/>
      <c r="E94" s="60"/>
      <c r="F94" s="60"/>
      <c r="G94" s="61"/>
      <c r="H94" s="71">
        <v>0</v>
      </c>
      <c r="I94" s="62" t="s">
        <v>35</v>
      </c>
      <c r="J94" s="62">
        <v>0</v>
      </c>
      <c r="K94" s="44"/>
      <c r="L94" s="63">
        <v>0</v>
      </c>
      <c r="M94" s="70"/>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v>81</v>
      </c>
      <c r="C95" s="59">
        <v>0</v>
      </c>
      <c r="D95" s="60"/>
      <c r="E95" s="60"/>
      <c r="F95" s="60"/>
      <c r="G95" s="61"/>
      <c r="H95" s="71">
        <v>0</v>
      </c>
      <c r="I95" s="62" t="s">
        <v>35</v>
      </c>
      <c r="J95" s="62">
        <v>0</v>
      </c>
      <c r="K95" s="44"/>
      <c r="L95" s="63">
        <v>0</v>
      </c>
      <c r="M95" s="70"/>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v>82</v>
      </c>
      <c r="C96" s="59">
        <v>0</v>
      </c>
      <c r="D96" s="60"/>
      <c r="E96" s="60"/>
      <c r="F96" s="60"/>
      <c r="G96" s="61"/>
      <c r="H96" s="71">
        <v>0</v>
      </c>
      <c r="I96" s="62" t="s">
        <v>35</v>
      </c>
      <c r="J96" s="62">
        <v>0</v>
      </c>
      <c r="K96" s="44"/>
      <c r="L96" s="63">
        <v>0</v>
      </c>
      <c r="M96" s="70"/>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v>83</v>
      </c>
      <c r="C97" s="59">
        <v>0</v>
      </c>
      <c r="D97" s="60"/>
      <c r="E97" s="60"/>
      <c r="F97" s="60"/>
      <c r="G97" s="61"/>
      <c r="H97" s="71">
        <v>0</v>
      </c>
      <c r="I97" s="62" t="s">
        <v>35</v>
      </c>
      <c r="J97" s="62">
        <v>0</v>
      </c>
      <c r="K97" s="44"/>
      <c r="L97" s="63">
        <v>0</v>
      </c>
      <c r="M97" s="70"/>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v>84</v>
      </c>
      <c r="C98" s="59">
        <v>0</v>
      </c>
      <c r="D98" s="60"/>
      <c r="E98" s="60"/>
      <c r="F98" s="60"/>
      <c r="G98" s="61"/>
      <c r="H98" s="71">
        <v>0</v>
      </c>
      <c r="I98" s="62" t="s">
        <v>35</v>
      </c>
      <c r="J98" s="62">
        <v>0</v>
      </c>
      <c r="K98" s="44"/>
      <c r="L98" s="63">
        <v>0</v>
      </c>
      <c r="M98" s="70"/>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v>85</v>
      </c>
      <c r="C99" s="59">
        <v>0</v>
      </c>
      <c r="D99" s="60"/>
      <c r="E99" s="60"/>
      <c r="F99" s="60"/>
      <c r="G99" s="61"/>
      <c r="H99" s="71">
        <v>0</v>
      </c>
      <c r="I99" s="62" t="s">
        <v>35</v>
      </c>
      <c r="J99" s="62">
        <v>0</v>
      </c>
      <c r="K99" s="44"/>
      <c r="L99" s="63">
        <v>0</v>
      </c>
      <c r="M99" s="70"/>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v>86</v>
      </c>
      <c r="C100" s="59">
        <v>0</v>
      </c>
      <c r="D100" s="60"/>
      <c r="E100" s="60"/>
      <c r="F100" s="60"/>
      <c r="G100" s="61"/>
      <c r="H100" s="71">
        <v>0</v>
      </c>
      <c r="I100" s="62" t="s">
        <v>35</v>
      </c>
      <c r="J100" s="62">
        <v>0</v>
      </c>
      <c r="K100" s="44"/>
      <c r="L100" s="63">
        <v>0</v>
      </c>
      <c r="M100" s="70"/>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v>87</v>
      </c>
      <c r="C101" s="59">
        <v>0</v>
      </c>
      <c r="D101" s="60"/>
      <c r="E101" s="60"/>
      <c r="F101" s="60"/>
      <c r="G101" s="61"/>
      <c r="H101" s="71">
        <v>0</v>
      </c>
      <c r="I101" s="62" t="s">
        <v>35</v>
      </c>
      <c r="J101" s="62">
        <v>0</v>
      </c>
      <c r="K101" s="44"/>
      <c r="L101" s="63">
        <v>0</v>
      </c>
      <c r="M101" s="70"/>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v>88</v>
      </c>
      <c r="C102" s="59">
        <v>0</v>
      </c>
      <c r="D102" s="60"/>
      <c r="E102" s="60"/>
      <c r="F102" s="60"/>
      <c r="G102" s="61"/>
      <c r="H102" s="71">
        <v>0</v>
      </c>
      <c r="I102" s="62" t="s">
        <v>35</v>
      </c>
      <c r="J102" s="62">
        <v>0</v>
      </c>
      <c r="K102" s="44"/>
      <c r="L102" s="63">
        <v>0</v>
      </c>
      <c r="M102" s="70"/>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v>89</v>
      </c>
      <c r="C103" s="59">
        <v>0</v>
      </c>
      <c r="D103" s="60"/>
      <c r="E103" s="60"/>
      <c r="F103" s="60"/>
      <c r="G103" s="61"/>
      <c r="H103" s="71">
        <v>0</v>
      </c>
      <c r="I103" s="62" t="s">
        <v>35</v>
      </c>
      <c r="J103" s="62">
        <v>0</v>
      </c>
      <c r="K103" s="44"/>
      <c r="L103" s="63">
        <v>0</v>
      </c>
      <c r="M103" s="70"/>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v>90</v>
      </c>
      <c r="C104" s="59">
        <v>0</v>
      </c>
      <c r="D104" s="60"/>
      <c r="E104" s="60"/>
      <c r="F104" s="60"/>
      <c r="G104" s="61"/>
      <c r="H104" s="71">
        <v>0</v>
      </c>
      <c r="I104" s="62" t="s">
        <v>35</v>
      </c>
      <c r="J104" s="62">
        <v>0</v>
      </c>
      <c r="K104" s="44"/>
      <c r="L104" s="63">
        <v>0</v>
      </c>
      <c r="M104" s="70"/>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v>91</v>
      </c>
      <c r="C105" s="59">
        <v>0</v>
      </c>
      <c r="D105" s="60"/>
      <c r="E105" s="60"/>
      <c r="F105" s="60"/>
      <c r="G105" s="61"/>
      <c r="H105" s="71">
        <v>0</v>
      </c>
      <c r="I105" s="62" t="s">
        <v>35</v>
      </c>
      <c r="J105" s="62">
        <v>0</v>
      </c>
      <c r="K105" s="44"/>
      <c r="L105" s="63">
        <v>0</v>
      </c>
      <c r="M105" s="70"/>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v>92</v>
      </c>
      <c r="C106" s="59">
        <v>0</v>
      </c>
      <c r="D106" s="60"/>
      <c r="E106" s="60"/>
      <c r="F106" s="60"/>
      <c r="G106" s="61"/>
      <c r="H106" s="71">
        <v>0</v>
      </c>
      <c r="I106" s="62" t="s">
        <v>35</v>
      </c>
      <c r="J106" s="62">
        <v>0</v>
      </c>
      <c r="K106" s="44"/>
      <c r="L106" s="63">
        <v>0</v>
      </c>
      <c r="M106" s="70"/>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v>93</v>
      </c>
      <c r="C107" s="59">
        <v>0</v>
      </c>
      <c r="D107" s="60"/>
      <c r="E107" s="60"/>
      <c r="F107" s="60"/>
      <c r="G107" s="61"/>
      <c r="H107" s="71">
        <v>0</v>
      </c>
      <c r="I107" s="62" t="s">
        <v>35</v>
      </c>
      <c r="J107" s="62">
        <v>0</v>
      </c>
      <c r="K107" s="44"/>
      <c r="L107" s="63">
        <v>0</v>
      </c>
      <c r="M107" s="70"/>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v>94</v>
      </c>
      <c r="C108" s="59">
        <v>0</v>
      </c>
      <c r="D108" s="60"/>
      <c r="E108" s="60"/>
      <c r="F108" s="60"/>
      <c r="G108" s="61"/>
      <c r="H108" s="71">
        <v>0</v>
      </c>
      <c r="I108" s="62" t="s">
        <v>35</v>
      </c>
      <c r="J108" s="62">
        <v>0</v>
      </c>
      <c r="K108" s="44"/>
      <c r="L108" s="63">
        <v>0</v>
      </c>
      <c r="M108" s="70"/>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v>95</v>
      </c>
      <c r="C109" s="59">
        <v>0</v>
      </c>
      <c r="D109" s="60"/>
      <c r="E109" s="60"/>
      <c r="F109" s="60"/>
      <c r="G109" s="61"/>
      <c r="H109" s="71">
        <v>0</v>
      </c>
      <c r="I109" s="62" t="s">
        <v>35</v>
      </c>
      <c r="J109" s="62">
        <v>0</v>
      </c>
      <c r="K109" s="44"/>
      <c r="L109" s="63">
        <v>0</v>
      </c>
      <c r="M109" s="70"/>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v>96</v>
      </c>
      <c r="C110" s="59">
        <v>0</v>
      </c>
      <c r="D110" s="60"/>
      <c r="E110" s="60"/>
      <c r="F110" s="60"/>
      <c r="G110" s="61"/>
      <c r="H110" s="71">
        <v>0</v>
      </c>
      <c r="I110" s="62" t="s">
        <v>35</v>
      </c>
      <c r="J110" s="62">
        <v>0</v>
      </c>
      <c r="K110" s="44"/>
      <c r="L110" s="63">
        <v>0</v>
      </c>
      <c r="M110" s="70"/>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x14ac:dyDescent="0.2">
      <c r="A111" s="15"/>
      <c r="B111" s="15">
        <v>97</v>
      </c>
      <c r="C111" s="59">
        <v>0</v>
      </c>
      <c r="D111" s="60"/>
      <c r="E111" s="60"/>
      <c r="F111" s="60"/>
      <c r="G111" s="61"/>
      <c r="H111" s="71">
        <v>0</v>
      </c>
      <c r="I111" s="62" t="s">
        <v>35</v>
      </c>
      <c r="J111" s="62">
        <v>0</v>
      </c>
      <c r="K111" s="44"/>
      <c r="L111" s="63">
        <v>0</v>
      </c>
      <c r="M111" s="70"/>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x14ac:dyDescent="0.2">
      <c r="A112" s="15"/>
      <c r="B112" s="15">
        <v>98</v>
      </c>
      <c r="C112" s="59">
        <v>0</v>
      </c>
      <c r="D112" s="60"/>
      <c r="E112" s="60"/>
      <c r="F112" s="60"/>
      <c r="G112" s="61"/>
      <c r="H112" s="71">
        <v>0</v>
      </c>
      <c r="I112" s="62" t="s">
        <v>35</v>
      </c>
      <c r="J112" s="62">
        <v>0</v>
      </c>
      <c r="K112" s="44"/>
      <c r="L112" s="63">
        <v>0</v>
      </c>
      <c r="M112" s="70"/>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x14ac:dyDescent="0.2">
      <c r="A113" s="15"/>
      <c r="B113" s="15">
        <v>99</v>
      </c>
      <c r="C113" s="59">
        <v>0</v>
      </c>
      <c r="D113" s="60"/>
      <c r="E113" s="60"/>
      <c r="F113" s="60"/>
      <c r="G113" s="61"/>
      <c r="H113" s="71">
        <v>0</v>
      </c>
      <c r="I113" s="62" t="s">
        <v>35</v>
      </c>
      <c r="J113" s="62">
        <v>0</v>
      </c>
      <c r="K113" s="44"/>
      <c r="L113" s="63">
        <v>0</v>
      </c>
      <c r="M113" s="70"/>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x14ac:dyDescent="0.2">
      <c r="A114" s="15"/>
      <c r="B114" s="15">
        <v>100</v>
      </c>
      <c r="C114" s="59">
        <v>0</v>
      </c>
      <c r="D114" s="60"/>
      <c r="E114" s="60"/>
      <c r="F114" s="60"/>
      <c r="G114" s="61"/>
      <c r="H114" s="71">
        <v>0</v>
      </c>
      <c r="I114" s="62" t="s">
        <v>35</v>
      </c>
      <c r="J114" s="62">
        <v>0</v>
      </c>
      <c r="K114" s="44"/>
      <c r="L114" s="63">
        <v>0</v>
      </c>
      <c r="M114" s="70"/>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x14ac:dyDescent="0.2">
      <c r="A115" s="15"/>
      <c r="B115" s="15">
        <v>101</v>
      </c>
      <c r="C115" s="59">
        <v>0</v>
      </c>
      <c r="D115" s="60"/>
      <c r="E115" s="60"/>
      <c r="F115" s="60"/>
      <c r="G115" s="61"/>
      <c r="H115" s="71">
        <v>0</v>
      </c>
      <c r="I115" s="62" t="s">
        <v>35</v>
      </c>
      <c r="J115" s="62">
        <v>0</v>
      </c>
      <c r="K115" s="44"/>
      <c r="L115" s="63">
        <v>0</v>
      </c>
      <c r="M115" s="70"/>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x14ac:dyDescent="0.2">
      <c r="A116" s="15"/>
      <c r="B116" s="15">
        <v>102</v>
      </c>
      <c r="C116" s="59">
        <v>0</v>
      </c>
      <c r="D116" s="60"/>
      <c r="E116" s="60"/>
      <c r="F116" s="60"/>
      <c r="G116" s="61"/>
      <c r="H116" s="71">
        <v>0</v>
      </c>
      <c r="I116" s="62" t="s">
        <v>35</v>
      </c>
      <c r="J116" s="62">
        <v>0</v>
      </c>
      <c r="K116" s="44"/>
      <c r="L116" s="63">
        <v>0</v>
      </c>
      <c r="M116" s="70"/>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x14ac:dyDescent="0.2">
      <c r="A117" s="15"/>
      <c r="B117" s="15">
        <v>103</v>
      </c>
      <c r="C117" s="59">
        <v>0</v>
      </c>
      <c r="D117" s="60"/>
      <c r="E117" s="60"/>
      <c r="F117" s="60"/>
      <c r="G117" s="61"/>
      <c r="H117" s="71">
        <v>0</v>
      </c>
      <c r="I117" s="62" t="s">
        <v>35</v>
      </c>
      <c r="J117" s="62">
        <v>0</v>
      </c>
      <c r="K117" s="44"/>
      <c r="L117" s="63">
        <v>0</v>
      </c>
      <c r="M117" s="70"/>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x14ac:dyDescent="0.2">
      <c r="A118" s="15"/>
      <c r="B118" s="15">
        <v>104</v>
      </c>
      <c r="C118" s="59">
        <v>0</v>
      </c>
      <c r="D118" s="60"/>
      <c r="E118" s="60"/>
      <c r="F118" s="60"/>
      <c r="G118" s="61"/>
      <c r="H118" s="71">
        <v>0</v>
      </c>
      <c r="I118" s="62" t="s">
        <v>35</v>
      </c>
      <c r="J118" s="62">
        <v>0</v>
      </c>
      <c r="K118" s="44"/>
      <c r="L118" s="63">
        <v>0</v>
      </c>
      <c r="M118" s="70"/>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x14ac:dyDescent="0.2">
      <c r="A119" s="15"/>
      <c r="B119" s="15">
        <v>105</v>
      </c>
      <c r="C119" s="59">
        <v>0</v>
      </c>
      <c r="D119" s="60"/>
      <c r="E119" s="60"/>
      <c r="F119" s="60"/>
      <c r="G119" s="61"/>
      <c r="H119" s="71">
        <v>0</v>
      </c>
      <c r="I119" s="62" t="s">
        <v>35</v>
      </c>
      <c r="J119" s="62">
        <v>0</v>
      </c>
      <c r="K119" s="44"/>
      <c r="L119" s="63">
        <v>0</v>
      </c>
      <c r="M119" s="70"/>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x14ac:dyDescent="0.2">
      <c r="A120" s="15"/>
      <c r="B120" s="15">
        <v>106</v>
      </c>
      <c r="C120" s="59">
        <v>0</v>
      </c>
      <c r="D120" s="60"/>
      <c r="E120" s="60"/>
      <c r="F120" s="60"/>
      <c r="G120" s="61"/>
      <c r="H120" s="71">
        <v>0</v>
      </c>
      <c r="I120" s="62" t="s">
        <v>35</v>
      </c>
      <c r="J120" s="62">
        <v>0</v>
      </c>
      <c r="K120" s="44"/>
      <c r="L120" s="63">
        <v>0</v>
      </c>
      <c r="M120" s="70"/>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x14ac:dyDescent="0.2">
      <c r="A121" s="15"/>
      <c r="B121" s="15">
        <v>107</v>
      </c>
      <c r="C121" s="59">
        <v>0</v>
      </c>
      <c r="D121" s="60"/>
      <c r="E121" s="60"/>
      <c r="F121" s="60"/>
      <c r="G121" s="61"/>
      <c r="H121" s="71">
        <v>0</v>
      </c>
      <c r="I121" s="62" t="s">
        <v>35</v>
      </c>
      <c r="J121" s="62">
        <v>0</v>
      </c>
      <c r="K121" s="44"/>
      <c r="L121" s="63">
        <v>0</v>
      </c>
      <c r="M121" s="70"/>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v>108</v>
      </c>
      <c r="C122" s="59">
        <v>0</v>
      </c>
      <c r="D122" s="60"/>
      <c r="E122" s="60"/>
      <c r="F122" s="60"/>
      <c r="G122" s="61"/>
      <c r="H122" s="71">
        <v>0</v>
      </c>
      <c r="I122" s="62" t="s">
        <v>35</v>
      </c>
      <c r="J122" s="62">
        <v>0</v>
      </c>
      <c r="K122" s="44"/>
      <c r="L122" s="63">
        <v>0</v>
      </c>
      <c r="M122" s="70"/>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v>109</v>
      </c>
      <c r="C123" s="59">
        <v>0</v>
      </c>
      <c r="D123" s="60"/>
      <c r="E123" s="60"/>
      <c r="F123" s="60"/>
      <c r="G123" s="61"/>
      <c r="H123" s="71">
        <v>0</v>
      </c>
      <c r="I123" s="62" t="s">
        <v>35</v>
      </c>
      <c r="J123" s="62">
        <v>0</v>
      </c>
      <c r="K123" s="44"/>
      <c r="L123" s="63">
        <v>0</v>
      </c>
      <c r="M123" s="70"/>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v>110</v>
      </c>
      <c r="C124" s="59">
        <v>0</v>
      </c>
      <c r="D124" s="60"/>
      <c r="E124" s="60"/>
      <c r="F124" s="60"/>
      <c r="G124" s="61"/>
      <c r="H124" s="71">
        <v>0</v>
      </c>
      <c r="I124" s="62" t="s">
        <v>35</v>
      </c>
      <c r="J124" s="62">
        <v>0</v>
      </c>
      <c r="K124" s="44"/>
      <c r="L124" s="63">
        <v>0</v>
      </c>
      <c r="M124" s="70"/>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v>111</v>
      </c>
      <c r="C125" s="59">
        <v>0</v>
      </c>
      <c r="D125" s="60"/>
      <c r="E125" s="60"/>
      <c r="F125" s="60"/>
      <c r="G125" s="61"/>
      <c r="H125" s="71">
        <v>0</v>
      </c>
      <c r="I125" s="62" t="s">
        <v>35</v>
      </c>
      <c r="J125" s="62">
        <v>0</v>
      </c>
      <c r="K125" s="44"/>
      <c r="L125" s="63">
        <v>0</v>
      </c>
      <c r="M125" s="70"/>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v>112</v>
      </c>
      <c r="C126" s="59">
        <v>0</v>
      </c>
      <c r="D126" s="60"/>
      <c r="E126" s="60"/>
      <c r="F126" s="60"/>
      <c r="G126" s="61"/>
      <c r="H126" s="71">
        <v>0</v>
      </c>
      <c r="I126" s="62" t="s">
        <v>35</v>
      </c>
      <c r="J126" s="62">
        <v>0</v>
      </c>
      <c r="K126" s="44"/>
      <c r="L126" s="63">
        <v>0</v>
      </c>
      <c r="M126" s="70"/>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v>113</v>
      </c>
      <c r="C127" s="59">
        <v>0</v>
      </c>
      <c r="D127" s="60"/>
      <c r="E127" s="60"/>
      <c r="F127" s="60"/>
      <c r="G127" s="61"/>
      <c r="H127" s="71">
        <v>0</v>
      </c>
      <c r="I127" s="62" t="s">
        <v>35</v>
      </c>
      <c r="J127" s="62">
        <v>0</v>
      </c>
      <c r="K127" s="44"/>
      <c r="L127" s="63">
        <v>0</v>
      </c>
      <c r="M127" s="70"/>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v>114</v>
      </c>
      <c r="C128" s="59">
        <v>0</v>
      </c>
      <c r="D128" s="60"/>
      <c r="E128" s="60"/>
      <c r="F128" s="60"/>
      <c r="G128" s="61"/>
      <c r="H128" s="71">
        <v>0</v>
      </c>
      <c r="I128" s="62" t="s">
        <v>35</v>
      </c>
      <c r="J128" s="62">
        <v>0</v>
      </c>
      <c r="K128" s="44"/>
      <c r="L128" s="63">
        <v>0</v>
      </c>
      <c r="M128" s="70"/>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v>115</v>
      </c>
      <c r="C129" s="59">
        <v>0</v>
      </c>
      <c r="D129" s="60"/>
      <c r="E129" s="60"/>
      <c r="F129" s="60"/>
      <c r="G129" s="61"/>
      <c r="H129" s="71">
        <v>0</v>
      </c>
      <c r="I129" s="62" t="s">
        <v>35</v>
      </c>
      <c r="J129" s="62">
        <v>0</v>
      </c>
      <c r="K129" s="44"/>
      <c r="L129" s="63">
        <v>0</v>
      </c>
      <c r="M129" s="70"/>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v>116</v>
      </c>
      <c r="C130" s="59">
        <v>0</v>
      </c>
      <c r="D130" s="60"/>
      <c r="E130" s="60"/>
      <c r="F130" s="60"/>
      <c r="G130" s="61"/>
      <c r="H130" s="71">
        <v>0</v>
      </c>
      <c r="I130" s="62" t="s">
        <v>35</v>
      </c>
      <c r="J130" s="62">
        <v>0</v>
      </c>
      <c r="K130" s="44"/>
      <c r="L130" s="63">
        <v>0</v>
      </c>
      <c r="M130" s="70"/>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v>117</v>
      </c>
      <c r="C131" s="59">
        <v>0</v>
      </c>
      <c r="D131" s="60"/>
      <c r="E131" s="60"/>
      <c r="F131" s="60"/>
      <c r="G131" s="61"/>
      <c r="H131" s="71">
        <v>0</v>
      </c>
      <c r="I131" s="62" t="s">
        <v>35</v>
      </c>
      <c r="J131" s="62">
        <v>0</v>
      </c>
      <c r="K131" s="44"/>
      <c r="L131" s="63">
        <v>0</v>
      </c>
      <c r="M131" s="70"/>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v>118</v>
      </c>
      <c r="C132" s="59">
        <v>0</v>
      </c>
      <c r="D132" s="60"/>
      <c r="E132" s="60"/>
      <c r="F132" s="60"/>
      <c r="G132" s="61"/>
      <c r="H132" s="71">
        <v>0</v>
      </c>
      <c r="I132" s="62" t="s">
        <v>35</v>
      </c>
      <c r="J132" s="62">
        <v>0</v>
      </c>
      <c r="K132" s="44"/>
      <c r="L132" s="63">
        <v>0</v>
      </c>
      <c r="M132" s="70"/>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v>119</v>
      </c>
      <c r="C133" s="59">
        <v>0</v>
      </c>
      <c r="D133" s="60"/>
      <c r="E133" s="60"/>
      <c r="F133" s="60"/>
      <c r="G133" s="61"/>
      <c r="H133" s="71">
        <v>0</v>
      </c>
      <c r="I133" s="62" t="s">
        <v>35</v>
      </c>
      <c r="J133" s="62">
        <v>0</v>
      </c>
      <c r="K133" s="44"/>
      <c r="L133" s="63">
        <v>0</v>
      </c>
      <c r="M133" s="70"/>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v>120</v>
      </c>
      <c r="C134" s="59">
        <v>0</v>
      </c>
      <c r="D134" s="60"/>
      <c r="E134" s="60"/>
      <c r="F134" s="60"/>
      <c r="G134" s="61"/>
      <c r="H134" s="71">
        <v>0</v>
      </c>
      <c r="I134" s="62" t="s">
        <v>35</v>
      </c>
      <c r="J134" s="62">
        <v>0</v>
      </c>
      <c r="K134" s="44"/>
      <c r="L134" s="63">
        <v>0</v>
      </c>
      <c r="M134" s="70"/>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v>121</v>
      </c>
      <c r="C135" s="59">
        <v>0</v>
      </c>
      <c r="D135" s="60"/>
      <c r="E135" s="60"/>
      <c r="F135" s="60"/>
      <c r="G135" s="61"/>
      <c r="H135" s="71">
        <v>0</v>
      </c>
      <c r="I135" s="62" t="s">
        <v>35</v>
      </c>
      <c r="J135" s="62">
        <v>0</v>
      </c>
      <c r="K135" s="44"/>
      <c r="L135" s="63">
        <v>0</v>
      </c>
      <c r="M135" s="70"/>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v>122</v>
      </c>
      <c r="C136" s="59">
        <v>0</v>
      </c>
      <c r="D136" s="60"/>
      <c r="E136" s="60"/>
      <c r="F136" s="60"/>
      <c r="G136" s="61"/>
      <c r="H136" s="71">
        <v>0</v>
      </c>
      <c r="I136" s="62" t="s">
        <v>35</v>
      </c>
      <c r="J136" s="62">
        <v>0</v>
      </c>
      <c r="K136" s="44"/>
      <c r="L136" s="63">
        <v>0</v>
      </c>
      <c r="M136" s="70"/>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v>123</v>
      </c>
      <c r="C137" s="59">
        <v>0</v>
      </c>
      <c r="D137" s="60"/>
      <c r="E137" s="60"/>
      <c r="F137" s="60"/>
      <c r="G137" s="61"/>
      <c r="H137" s="71">
        <v>0</v>
      </c>
      <c r="I137" s="62" t="s">
        <v>35</v>
      </c>
      <c r="J137" s="62">
        <v>0</v>
      </c>
      <c r="K137" s="44"/>
      <c r="L137" s="63">
        <v>0</v>
      </c>
      <c r="M137" s="70"/>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v>124</v>
      </c>
      <c r="C138" s="59">
        <v>0</v>
      </c>
      <c r="D138" s="60"/>
      <c r="E138" s="60"/>
      <c r="F138" s="60"/>
      <c r="G138" s="61"/>
      <c r="H138" s="71">
        <v>0</v>
      </c>
      <c r="I138" s="62" t="s">
        <v>35</v>
      </c>
      <c r="J138" s="62">
        <v>0</v>
      </c>
      <c r="K138" s="44"/>
      <c r="L138" s="63">
        <v>0</v>
      </c>
      <c r="M138" s="70"/>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v>125</v>
      </c>
      <c r="C139" s="59">
        <v>0</v>
      </c>
      <c r="D139" s="60"/>
      <c r="E139" s="60"/>
      <c r="F139" s="60"/>
      <c r="G139" s="61"/>
      <c r="H139" s="71">
        <v>0</v>
      </c>
      <c r="I139" s="62" t="s">
        <v>35</v>
      </c>
      <c r="J139" s="62">
        <v>0</v>
      </c>
      <c r="K139" s="44"/>
      <c r="L139" s="63">
        <v>0</v>
      </c>
      <c r="M139" s="70"/>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v>126</v>
      </c>
      <c r="C140" s="59">
        <v>0</v>
      </c>
      <c r="D140" s="60"/>
      <c r="E140" s="60"/>
      <c r="F140" s="60"/>
      <c r="G140" s="61"/>
      <c r="H140" s="71">
        <v>0</v>
      </c>
      <c r="I140" s="62" t="s">
        <v>35</v>
      </c>
      <c r="J140" s="62">
        <v>0</v>
      </c>
      <c r="K140" s="44"/>
      <c r="L140" s="63">
        <v>0</v>
      </c>
      <c r="M140" s="70"/>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v>127</v>
      </c>
      <c r="C141" s="59">
        <v>0</v>
      </c>
      <c r="D141" s="60"/>
      <c r="E141" s="60"/>
      <c r="F141" s="60"/>
      <c r="G141" s="61"/>
      <c r="H141" s="71">
        <v>0</v>
      </c>
      <c r="I141" s="62" t="s">
        <v>35</v>
      </c>
      <c r="J141" s="62">
        <v>0</v>
      </c>
      <c r="K141" s="44"/>
      <c r="L141" s="63">
        <v>0</v>
      </c>
      <c r="M141" s="70"/>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v>128</v>
      </c>
      <c r="C142" s="59">
        <v>0</v>
      </c>
      <c r="D142" s="60"/>
      <c r="E142" s="60"/>
      <c r="F142" s="60"/>
      <c r="G142" s="61"/>
      <c r="H142" s="71">
        <v>0</v>
      </c>
      <c r="I142" s="62" t="s">
        <v>35</v>
      </c>
      <c r="J142" s="62">
        <v>0</v>
      </c>
      <c r="K142" s="44"/>
      <c r="L142" s="63">
        <v>0</v>
      </c>
      <c r="M142" s="70"/>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v>129</v>
      </c>
      <c r="C143" s="59">
        <v>0</v>
      </c>
      <c r="D143" s="60"/>
      <c r="E143" s="60"/>
      <c r="F143" s="60"/>
      <c r="G143" s="61"/>
      <c r="H143" s="71">
        <v>0</v>
      </c>
      <c r="I143" s="62" t="s">
        <v>35</v>
      </c>
      <c r="J143" s="62">
        <v>0</v>
      </c>
      <c r="K143" s="44"/>
      <c r="L143" s="63">
        <v>0</v>
      </c>
      <c r="M143" s="70"/>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x14ac:dyDescent="0.2">
      <c r="A144" s="15"/>
      <c r="B144" s="15">
        <v>130</v>
      </c>
      <c r="C144" s="59">
        <v>0</v>
      </c>
      <c r="D144" s="60"/>
      <c r="E144" s="60"/>
      <c r="F144" s="60"/>
      <c r="G144" s="61"/>
      <c r="H144" s="71">
        <v>0</v>
      </c>
      <c r="I144" s="62" t="s">
        <v>35</v>
      </c>
      <c r="J144" s="62">
        <v>0</v>
      </c>
      <c r="K144" s="44"/>
      <c r="L144" s="63">
        <v>0</v>
      </c>
      <c r="M144" s="70"/>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x14ac:dyDescent="0.2">
      <c r="A145" s="15"/>
      <c r="B145" s="15">
        <v>131</v>
      </c>
      <c r="C145" s="59">
        <v>0</v>
      </c>
      <c r="D145" s="60"/>
      <c r="E145" s="60"/>
      <c r="F145" s="60"/>
      <c r="G145" s="61"/>
      <c r="H145" s="71">
        <v>0</v>
      </c>
      <c r="I145" s="62" t="s">
        <v>35</v>
      </c>
      <c r="J145" s="62">
        <v>0</v>
      </c>
      <c r="K145" s="44"/>
      <c r="L145" s="63">
        <v>0</v>
      </c>
      <c r="M145" s="70"/>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x14ac:dyDescent="0.2">
      <c r="A146" s="15"/>
      <c r="B146" s="15">
        <v>132</v>
      </c>
      <c r="C146" s="59">
        <v>0</v>
      </c>
      <c r="D146" s="60"/>
      <c r="E146" s="60"/>
      <c r="F146" s="60"/>
      <c r="G146" s="61"/>
      <c r="H146" s="71">
        <v>0</v>
      </c>
      <c r="I146" s="62" t="s">
        <v>35</v>
      </c>
      <c r="J146" s="62">
        <v>0</v>
      </c>
      <c r="K146" s="44"/>
      <c r="L146" s="63">
        <v>0</v>
      </c>
      <c r="M146" s="70"/>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x14ac:dyDescent="0.2">
      <c r="A147" s="15"/>
      <c r="B147" s="15">
        <v>133</v>
      </c>
      <c r="C147" s="59">
        <v>0</v>
      </c>
      <c r="D147" s="60"/>
      <c r="E147" s="60"/>
      <c r="F147" s="60"/>
      <c r="G147" s="61"/>
      <c r="H147" s="71">
        <v>0</v>
      </c>
      <c r="I147" s="62" t="s">
        <v>35</v>
      </c>
      <c r="J147" s="62">
        <v>0</v>
      </c>
      <c r="K147" s="44"/>
      <c r="L147" s="63">
        <v>0</v>
      </c>
      <c r="M147" s="70"/>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x14ac:dyDescent="0.2">
      <c r="A148" s="15"/>
      <c r="B148" s="15">
        <v>134</v>
      </c>
      <c r="C148" s="59">
        <v>0</v>
      </c>
      <c r="D148" s="60"/>
      <c r="E148" s="60"/>
      <c r="F148" s="60"/>
      <c r="G148" s="61"/>
      <c r="H148" s="71">
        <v>0</v>
      </c>
      <c r="I148" s="62" t="s">
        <v>35</v>
      </c>
      <c r="J148" s="62">
        <v>0</v>
      </c>
      <c r="K148" s="44"/>
      <c r="L148" s="63">
        <v>0</v>
      </c>
      <c r="M148" s="70"/>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135</v>
      </c>
      <c r="C149" s="59">
        <v>0</v>
      </c>
      <c r="D149" s="60"/>
      <c r="E149" s="60"/>
      <c r="F149" s="60"/>
      <c r="G149" s="61"/>
      <c r="H149" s="71">
        <v>0</v>
      </c>
      <c r="I149" s="62" t="s">
        <v>35</v>
      </c>
      <c r="J149" s="62">
        <v>0</v>
      </c>
      <c r="K149" s="44"/>
      <c r="L149" s="63">
        <v>0</v>
      </c>
      <c r="M149" s="70"/>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136</v>
      </c>
      <c r="C150" s="59">
        <v>0</v>
      </c>
      <c r="D150" s="60"/>
      <c r="E150" s="60"/>
      <c r="F150" s="60"/>
      <c r="G150" s="61"/>
      <c r="H150" s="71">
        <v>0</v>
      </c>
      <c r="I150" s="62" t="s">
        <v>35</v>
      </c>
      <c r="J150" s="62">
        <v>0</v>
      </c>
      <c r="K150" s="44"/>
      <c r="L150" s="63">
        <v>0</v>
      </c>
      <c r="M150" s="70"/>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137</v>
      </c>
      <c r="C151" s="59">
        <v>0</v>
      </c>
      <c r="D151" s="60"/>
      <c r="E151" s="60"/>
      <c r="F151" s="60"/>
      <c r="G151" s="61"/>
      <c r="H151" s="71">
        <v>0</v>
      </c>
      <c r="I151" s="62" t="s">
        <v>35</v>
      </c>
      <c r="J151" s="62">
        <v>0</v>
      </c>
      <c r="K151" s="44"/>
      <c r="L151" s="63">
        <v>0</v>
      </c>
      <c r="M151" s="70"/>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138</v>
      </c>
      <c r="C152" s="59">
        <v>0</v>
      </c>
      <c r="D152" s="60"/>
      <c r="E152" s="60"/>
      <c r="F152" s="60"/>
      <c r="G152" s="61"/>
      <c r="H152" s="71">
        <v>0</v>
      </c>
      <c r="I152" s="62" t="s">
        <v>35</v>
      </c>
      <c r="J152" s="62">
        <v>0</v>
      </c>
      <c r="K152" s="44"/>
      <c r="L152" s="63">
        <v>0</v>
      </c>
      <c r="M152" s="70"/>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139</v>
      </c>
      <c r="C153" s="59">
        <v>0</v>
      </c>
      <c r="D153" s="60"/>
      <c r="E153" s="60"/>
      <c r="F153" s="60"/>
      <c r="G153" s="61"/>
      <c r="H153" s="71">
        <v>0</v>
      </c>
      <c r="I153" s="62" t="s">
        <v>35</v>
      </c>
      <c r="J153" s="62">
        <v>0</v>
      </c>
      <c r="K153" s="44"/>
      <c r="L153" s="63">
        <v>0</v>
      </c>
      <c r="M153" s="70"/>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140</v>
      </c>
      <c r="C154" s="59">
        <v>0</v>
      </c>
      <c r="D154" s="60"/>
      <c r="E154" s="60"/>
      <c r="F154" s="60"/>
      <c r="G154" s="61"/>
      <c r="H154" s="71">
        <v>0</v>
      </c>
      <c r="I154" s="62" t="s">
        <v>35</v>
      </c>
      <c r="J154" s="62">
        <v>0</v>
      </c>
      <c r="K154" s="44"/>
      <c r="L154" s="63">
        <v>0</v>
      </c>
      <c r="M154" s="70"/>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141</v>
      </c>
      <c r="C155" s="59">
        <v>0</v>
      </c>
      <c r="D155" s="60"/>
      <c r="E155" s="60"/>
      <c r="F155" s="60"/>
      <c r="G155" s="61"/>
      <c r="H155" s="71">
        <v>0</v>
      </c>
      <c r="I155" s="62" t="s">
        <v>35</v>
      </c>
      <c r="J155" s="62">
        <v>0</v>
      </c>
      <c r="K155" s="44"/>
      <c r="L155" s="63">
        <v>0</v>
      </c>
      <c r="M155" s="70"/>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142</v>
      </c>
      <c r="C156" s="59">
        <v>0</v>
      </c>
      <c r="D156" s="60"/>
      <c r="E156" s="60"/>
      <c r="F156" s="60"/>
      <c r="G156" s="61"/>
      <c r="H156" s="71">
        <v>0</v>
      </c>
      <c r="I156" s="62" t="s">
        <v>35</v>
      </c>
      <c r="J156" s="62">
        <v>0</v>
      </c>
      <c r="K156" s="44"/>
      <c r="L156" s="63">
        <v>0</v>
      </c>
      <c r="M156" s="70"/>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143</v>
      </c>
      <c r="C157" s="59">
        <v>0</v>
      </c>
      <c r="D157" s="60"/>
      <c r="E157" s="60"/>
      <c r="F157" s="60"/>
      <c r="G157" s="61"/>
      <c r="H157" s="71">
        <v>0</v>
      </c>
      <c r="I157" s="62" t="s">
        <v>35</v>
      </c>
      <c r="J157" s="62">
        <v>0</v>
      </c>
      <c r="K157" s="44"/>
      <c r="L157" s="63">
        <v>0</v>
      </c>
      <c r="M157" s="70"/>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144</v>
      </c>
      <c r="C158" s="59">
        <v>0</v>
      </c>
      <c r="D158" s="60"/>
      <c r="E158" s="60"/>
      <c r="F158" s="60"/>
      <c r="G158" s="61"/>
      <c r="H158" s="71">
        <v>0</v>
      </c>
      <c r="I158" s="62" t="s">
        <v>35</v>
      </c>
      <c r="J158" s="62">
        <v>0</v>
      </c>
      <c r="K158" s="44"/>
      <c r="L158" s="63">
        <v>0</v>
      </c>
      <c r="M158" s="70"/>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145</v>
      </c>
      <c r="C159" s="59">
        <v>0</v>
      </c>
      <c r="D159" s="60"/>
      <c r="E159" s="60"/>
      <c r="F159" s="60"/>
      <c r="G159" s="61"/>
      <c r="H159" s="71">
        <v>0</v>
      </c>
      <c r="I159" s="62" t="s">
        <v>35</v>
      </c>
      <c r="J159" s="62">
        <v>0</v>
      </c>
      <c r="K159" s="44"/>
      <c r="L159" s="63">
        <v>0</v>
      </c>
      <c r="M159" s="70"/>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146</v>
      </c>
      <c r="C160" s="59">
        <v>0</v>
      </c>
      <c r="D160" s="60"/>
      <c r="E160" s="60"/>
      <c r="F160" s="60"/>
      <c r="G160" s="61"/>
      <c r="H160" s="71">
        <v>0</v>
      </c>
      <c r="I160" s="62" t="s">
        <v>35</v>
      </c>
      <c r="J160" s="62">
        <v>0</v>
      </c>
      <c r="K160" s="44"/>
      <c r="L160" s="63">
        <v>0</v>
      </c>
      <c r="M160" s="70"/>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147</v>
      </c>
      <c r="C161" s="59">
        <v>0</v>
      </c>
      <c r="D161" s="60"/>
      <c r="E161" s="60"/>
      <c r="F161" s="60"/>
      <c r="G161" s="61"/>
      <c r="H161" s="71">
        <v>0</v>
      </c>
      <c r="I161" s="62" t="s">
        <v>35</v>
      </c>
      <c r="J161" s="62">
        <v>0</v>
      </c>
      <c r="K161" s="44"/>
      <c r="L161" s="63">
        <v>0</v>
      </c>
      <c r="M161" s="70"/>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148</v>
      </c>
      <c r="C162" s="59">
        <v>0</v>
      </c>
      <c r="D162" s="60"/>
      <c r="E162" s="60"/>
      <c r="F162" s="60"/>
      <c r="G162" s="61"/>
      <c r="H162" s="71">
        <v>0</v>
      </c>
      <c r="I162" s="62" t="s">
        <v>35</v>
      </c>
      <c r="J162" s="62">
        <v>0</v>
      </c>
      <c r="K162" s="44"/>
      <c r="L162" s="63">
        <v>0</v>
      </c>
      <c r="M162" s="70"/>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149</v>
      </c>
      <c r="C163" s="59">
        <v>0</v>
      </c>
      <c r="D163" s="60"/>
      <c r="E163" s="60"/>
      <c r="F163" s="60"/>
      <c r="G163" s="61"/>
      <c r="H163" s="71">
        <v>0</v>
      </c>
      <c r="I163" s="62" t="s">
        <v>35</v>
      </c>
      <c r="J163" s="62">
        <v>0</v>
      </c>
      <c r="K163" s="44"/>
      <c r="L163" s="63">
        <v>0</v>
      </c>
      <c r="M163" s="70"/>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150</v>
      </c>
      <c r="C164" s="59">
        <v>0</v>
      </c>
      <c r="D164" s="60"/>
      <c r="E164" s="60"/>
      <c r="F164" s="60"/>
      <c r="G164" s="61"/>
      <c r="H164" s="71">
        <v>0</v>
      </c>
      <c r="I164" s="62" t="s">
        <v>35</v>
      </c>
      <c r="J164" s="62">
        <v>0</v>
      </c>
      <c r="K164" s="44"/>
      <c r="L164" s="63">
        <v>0</v>
      </c>
      <c r="M164" s="70"/>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151</v>
      </c>
      <c r="C165" s="59">
        <v>0</v>
      </c>
      <c r="D165" s="60"/>
      <c r="E165" s="60"/>
      <c r="F165" s="60"/>
      <c r="G165" s="61"/>
      <c r="H165" s="71">
        <v>0</v>
      </c>
      <c r="I165" s="62" t="s">
        <v>35</v>
      </c>
      <c r="J165" s="62">
        <v>0</v>
      </c>
      <c r="K165" s="44"/>
      <c r="L165" s="63">
        <v>0</v>
      </c>
      <c r="M165" s="70"/>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152</v>
      </c>
      <c r="C166" s="59">
        <v>0</v>
      </c>
      <c r="D166" s="60"/>
      <c r="E166" s="60"/>
      <c r="F166" s="60"/>
      <c r="G166" s="61"/>
      <c r="H166" s="71">
        <v>0</v>
      </c>
      <c r="I166" s="62" t="s">
        <v>35</v>
      </c>
      <c r="J166" s="62">
        <v>0</v>
      </c>
      <c r="K166" s="44"/>
      <c r="L166" s="63">
        <v>0</v>
      </c>
      <c r="M166" s="70"/>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153</v>
      </c>
      <c r="C167" s="59">
        <v>0</v>
      </c>
      <c r="D167" s="60"/>
      <c r="E167" s="60"/>
      <c r="F167" s="60"/>
      <c r="G167" s="61"/>
      <c r="H167" s="71">
        <v>0</v>
      </c>
      <c r="I167" s="62" t="s">
        <v>35</v>
      </c>
      <c r="J167" s="62">
        <v>0</v>
      </c>
      <c r="K167" s="44"/>
      <c r="L167" s="63">
        <v>0</v>
      </c>
      <c r="M167" s="70"/>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154</v>
      </c>
      <c r="C168" s="59">
        <v>0</v>
      </c>
      <c r="D168" s="60"/>
      <c r="E168" s="60"/>
      <c r="F168" s="60"/>
      <c r="G168" s="61"/>
      <c r="H168" s="71">
        <v>0</v>
      </c>
      <c r="I168" s="62" t="s">
        <v>35</v>
      </c>
      <c r="J168" s="62">
        <v>0</v>
      </c>
      <c r="K168" s="44"/>
      <c r="L168" s="63">
        <v>0</v>
      </c>
      <c r="M168" s="70"/>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155</v>
      </c>
      <c r="C169" s="59">
        <v>0</v>
      </c>
      <c r="D169" s="60"/>
      <c r="E169" s="60"/>
      <c r="F169" s="60"/>
      <c r="G169" s="61"/>
      <c r="H169" s="71">
        <v>0</v>
      </c>
      <c r="I169" s="62" t="s">
        <v>35</v>
      </c>
      <c r="J169" s="62">
        <v>0</v>
      </c>
      <c r="K169" s="44"/>
      <c r="L169" s="63">
        <v>0</v>
      </c>
      <c r="M169" s="70"/>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156</v>
      </c>
      <c r="C170" s="59">
        <v>0</v>
      </c>
      <c r="D170" s="60"/>
      <c r="E170" s="60"/>
      <c r="F170" s="60"/>
      <c r="G170" s="61"/>
      <c r="H170" s="71">
        <v>0</v>
      </c>
      <c r="I170" s="62" t="s">
        <v>35</v>
      </c>
      <c r="J170" s="62">
        <v>0</v>
      </c>
      <c r="K170" s="44"/>
      <c r="L170" s="63">
        <v>0</v>
      </c>
      <c r="M170" s="70"/>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157</v>
      </c>
      <c r="C171" s="59">
        <v>0</v>
      </c>
      <c r="D171" s="60"/>
      <c r="E171" s="60"/>
      <c r="F171" s="60"/>
      <c r="G171" s="61"/>
      <c r="H171" s="71">
        <v>0</v>
      </c>
      <c r="I171" s="62" t="s">
        <v>35</v>
      </c>
      <c r="J171" s="62">
        <v>0</v>
      </c>
      <c r="K171" s="44"/>
      <c r="L171" s="63">
        <v>0</v>
      </c>
      <c r="M171" s="70"/>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158</v>
      </c>
      <c r="C172" s="59">
        <v>0</v>
      </c>
      <c r="D172" s="60"/>
      <c r="E172" s="60"/>
      <c r="F172" s="60"/>
      <c r="G172" s="61"/>
      <c r="H172" s="71">
        <v>0</v>
      </c>
      <c r="I172" s="62" t="s">
        <v>35</v>
      </c>
      <c r="J172" s="62">
        <v>0</v>
      </c>
      <c r="K172" s="44"/>
      <c r="L172" s="63">
        <v>0</v>
      </c>
      <c r="M172" s="70"/>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159</v>
      </c>
      <c r="C173" s="59">
        <v>0</v>
      </c>
      <c r="D173" s="60"/>
      <c r="E173" s="60"/>
      <c r="F173" s="60"/>
      <c r="G173" s="61"/>
      <c r="H173" s="71">
        <v>0</v>
      </c>
      <c r="I173" s="62" t="s">
        <v>35</v>
      </c>
      <c r="J173" s="62">
        <v>0</v>
      </c>
      <c r="K173" s="44"/>
      <c r="L173" s="63">
        <v>0</v>
      </c>
      <c r="M173" s="70"/>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160</v>
      </c>
      <c r="C174" s="59">
        <v>0</v>
      </c>
      <c r="D174" s="60"/>
      <c r="E174" s="60"/>
      <c r="F174" s="60"/>
      <c r="G174" s="61"/>
      <c r="H174" s="71">
        <v>0</v>
      </c>
      <c r="I174" s="62" t="s">
        <v>35</v>
      </c>
      <c r="J174" s="62">
        <v>0</v>
      </c>
      <c r="K174" s="44"/>
      <c r="L174" s="63">
        <v>0</v>
      </c>
      <c r="M174" s="70"/>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161</v>
      </c>
      <c r="C175" s="59">
        <v>0</v>
      </c>
      <c r="D175" s="60"/>
      <c r="E175" s="60"/>
      <c r="F175" s="60"/>
      <c r="G175" s="61"/>
      <c r="H175" s="71">
        <v>0</v>
      </c>
      <c r="I175" s="62" t="s">
        <v>35</v>
      </c>
      <c r="J175" s="62">
        <v>0</v>
      </c>
      <c r="K175" s="44"/>
      <c r="L175" s="63">
        <v>0</v>
      </c>
      <c r="M175" s="70"/>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162</v>
      </c>
      <c r="C176" s="59">
        <v>0</v>
      </c>
      <c r="D176" s="60"/>
      <c r="E176" s="60"/>
      <c r="F176" s="60"/>
      <c r="G176" s="61"/>
      <c r="H176" s="71">
        <v>0</v>
      </c>
      <c r="I176" s="62" t="s">
        <v>35</v>
      </c>
      <c r="J176" s="62">
        <v>0</v>
      </c>
      <c r="K176" s="44"/>
      <c r="L176" s="63">
        <v>0</v>
      </c>
      <c r="M176" s="70"/>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x14ac:dyDescent="0.2">
      <c r="A177" s="15"/>
      <c r="B177" s="15">
        <v>163</v>
      </c>
      <c r="C177" s="59">
        <v>0</v>
      </c>
      <c r="D177" s="60"/>
      <c r="E177" s="60"/>
      <c r="F177" s="60"/>
      <c r="G177" s="61"/>
      <c r="H177" s="71">
        <v>0</v>
      </c>
      <c r="I177" s="62" t="s">
        <v>35</v>
      </c>
      <c r="J177" s="62">
        <v>0</v>
      </c>
      <c r="K177" s="44"/>
      <c r="L177" s="63">
        <v>0</v>
      </c>
      <c r="M177" s="70"/>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x14ac:dyDescent="0.2">
      <c r="A178" s="15"/>
      <c r="B178" s="15">
        <v>164</v>
      </c>
      <c r="C178" s="59">
        <v>0</v>
      </c>
      <c r="D178" s="60"/>
      <c r="E178" s="60"/>
      <c r="F178" s="60"/>
      <c r="G178" s="61"/>
      <c r="H178" s="71">
        <v>0</v>
      </c>
      <c r="I178" s="62" t="s">
        <v>35</v>
      </c>
      <c r="J178" s="62">
        <v>0</v>
      </c>
      <c r="K178" s="44"/>
      <c r="L178" s="63">
        <v>0</v>
      </c>
      <c r="M178" s="70"/>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x14ac:dyDescent="0.2">
      <c r="A179" s="15"/>
      <c r="B179" s="15">
        <v>165</v>
      </c>
      <c r="C179" s="59">
        <v>0</v>
      </c>
      <c r="D179" s="60"/>
      <c r="E179" s="60"/>
      <c r="F179" s="60"/>
      <c r="G179" s="61"/>
      <c r="H179" s="71">
        <v>0</v>
      </c>
      <c r="I179" s="62" t="s">
        <v>35</v>
      </c>
      <c r="J179" s="62">
        <v>0</v>
      </c>
      <c r="K179" s="44"/>
      <c r="L179" s="63">
        <v>0</v>
      </c>
      <c r="M179" s="70"/>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x14ac:dyDescent="0.2">
      <c r="A180" s="15"/>
      <c r="B180" s="15">
        <v>166</v>
      </c>
      <c r="C180" s="59">
        <v>0</v>
      </c>
      <c r="D180" s="60"/>
      <c r="E180" s="60"/>
      <c r="F180" s="60"/>
      <c r="G180" s="61"/>
      <c r="H180" s="71">
        <v>0</v>
      </c>
      <c r="I180" s="62" t="s">
        <v>35</v>
      </c>
      <c r="J180" s="62">
        <v>0</v>
      </c>
      <c r="K180" s="44"/>
      <c r="L180" s="63">
        <v>0</v>
      </c>
      <c r="M180" s="70"/>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x14ac:dyDescent="0.2">
      <c r="A181" s="15"/>
      <c r="B181" s="15">
        <v>167</v>
      </c>
      <c r="C181" s="59">
        <v>0</v>
      </c>
      <c r="D181" s="60"/>
      <c r="E181" s="60"/>
      <c r="F181" s="60"/>
      <c r="G181" s="61"/>
      <c r="H181" s="71">
        <v>0</v>
      </c>
      <c r="I181" s="62" t="s">
        <v>35</v>
      </c>
      <c r="J181" s="62">
        <v>0</v>
      </c>
      <c r="K181" s="44"/>
      <c r="L181" s="63">
        <v>0</v>
      </c>
      <c r="M181" s="70"/>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168</v>
      </c>
      <c r="C182" s="59">
        <v>0</v>
      </c>
      <c r="D182" s="60"/>
      <c r="E182" s="60"/>
      <c r="F182" s="60"/>
      <c r="G182" s="61"/>
      <c r="H182" s="71">
        <v>0</v>
      </c>
      <c r="I182" s="62" t="s">
        <v>35</v>
      </c>
      <c r="J182" s="62">
        <v>0</v>
      </c>
      <c r="K182" s="44"/>
      <c r="L182" s="63">
        <v>0</v>
      </c>
      <c r="M182" s="70"/>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169</v>
      </c>
      <c r="C183" s="59">
        <v>0</v>
      </c>
      <c r="D183" s="60"/>
      <c r="E183" s="60"/>
      <c r="F183" s="60"/>
      <c r="G183" s="61"/>
      <c r="H183" s="71">
        <v>0</v>
      </c>
      <c r="I183" s="62" t="s">
        <v>35</v>
      </c>
      <c r="J183" s="62">
        <v>0</v>
      </c>
      <c r="K183" s="44"/>
      <c r="L183" s="63">
        <v>0</v>
      </c>
      <c r="M183" s="70"/>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170</v>
      </c>
      <c r="C184" s="59">
        <v>0</v>
      </c>
      <c r="D184" s="60"/>
      <c r="E184" s="60"/>
      <c r="F184" s="60"/>
      <c r="G184" s="61"/>
      <c r="H184" s="71">
        <v>0</v>
      </c>
      <c r="I184" s="62" t="s">
        <v>35</v>
      </c>
      <c r="J184" s="62">
        <v>0</v>
      </c>
      <c r="K184" s="44"/>
      <c r="L184" s="63">
        <v>0</v>
      </c>
      <c r="M184" s="70"/>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171</v>
      </c>
      <c r="C185" s="59">
        <v>0</v>
      </c>
      <c r="D185" s="60"/>
      <c r="E185" s="60"/>
      <c r="F185" s="60"/>
      <c r="G185" s="61"/>
      <c r="H185" s="71">
        <v>0</v>
      </c>
      <c r="I185" s="62" t="s">
        <v>35</v>
      </c>
      <c r="J185" s="62">
        <v>0</v>
      </c>
      <c r="K185" s="44"/>
      <c r="L185" s="63">
        <v>0</v>
      </c>
      <c r="M185" s="70"/>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172</v>
      </c>
      <c r="C186" s="59">
        <v>0</v>
      </c>
      <c r="D186" s="60"/>
      <c r="E186" s="60"/>
      <c r="F186" s="60"/>
      <c r="G186" s="61"/>
      <c r="H186" s="71">
        <v>0</v>
      </c>
      <c r="I186" s="62" t="s">
        <v>35</v>
      </c>
      <c r="J186" s="62">
        <v>0</v>
      </c>
      <c r="K186" s="44"/>
      <c r="L186" s="63">
        <v>0</v>
      </c>
      <c r="M186" s="70"/>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173</v>
      </c>
      <c r="C187" s="59">
        <v>0</v>
      </c>
      <c r="D187" s="60"/>
      <c r="E187" s="60"/>
      <c r="F187" s="60"/>
      <c r="G187" s="61"/>
      <c r="H187" s="71">
        <v>0</v>
      </c>
      <c r="I187" s="62" t="s">
        <v>35</v>
      </c>
      <c r="J187" s="62">
        <v>0</v>
      </c>
      <c r="K187" s="44"/>
      <c r="L187" s="63">
        <v>0</v>
      </c>
      <c r="M187" s="70"/>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174</v>
      </c>
      <c r="C188" s="59">
        <v>0</v>
      </c>
      <c r="D188" s="60"/>
      <c r="E188" s="60"/>
      <c r="F188" s="60"/>
      <c r="G188" s="61"/>
      <c r="H188" s="71">
        <v>0</v>
      </c>
      <c r="I188" s="62" t="s">
        <v>35</v>
      </c>
      <c r="J188" s="62">
        <v>0</v>
      </c>
      <c r="K188" s="44"/>
      <c r="L188" s="63">
        <v>0</v>
      </c>
      <c r="M188" s="70"/>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175</v>
      </c>
      <c r="C189" s="59">
        <v>0</v>
      </c>
      <c r="D189" s="60"/>
      <c r="E189" s="60"/>
      <c r="F189" s="60"/>
      <c r="G189" s="61"/>
      <c r="H189" s="71">
        <v>0</v>
      </c>
      <c r="I189" s="62" t="s">
        <v>35</v>
      </c>
      <c r="J189" s="62">
        <v>0</v>
      </c>
      <c r="K189" s="44"/>
      <c r="L189" s="63">
        <v>0</v>
      </c>
      <c r="M189" s="70"/>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176</v>
      </c>
      <c r="C190" s="59">
        <v>0</v>
      </c>
      <c r="D190" s="60"/>
      <c r="E190" s="60"/>
      <c r="F190" s="60"/>
      <c r="G190" s="61"/>
      <c r="H190" s="71">
        <v>0</v>
      </c>
      <c r="I190" s="62" t="s">
        <v>35</v>
      </c>
      <c r="J190" s="62">
        <v>0</v>
      </c>
      <c r="K190" s="44"/>
      <c r="L190" s="63">
        <v>0</v>
      </c>
      <c r="M190" s="70"/>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177</v>
      </c>
      <c r="C191" s="59">
        <v>0</v>
      </c>
      <c r="D191" s="60"/>
      <c r="E191" s="60"/>
      <c r="F191" s="60"/>
      <c r="G191" s="61"/>
      <c r="H191" s="71">
        <v>0</v>
      </c>
      <c r="I191" s="62" t="s">
        <v>35</v>
      </c>
      <c r="J191" s="62">
        <v>0</v>
      </c>
      <c r="K191" s="44"/>
      <c r="L191" s="63">
        <v>0</v>
      </c>
      <c r="M191" s="70"/>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178</v>
      </c>
      <c r="C192" s="59">
        <v>0</v>
      </c>
      <c r="D192" s="60"/>
      <c r="E192" s="60"/>
      <c r="F192" s="60"/>
      <c r="G192" s="61"/>
      <c r="H192" s="71">
        <v>0</v>
      </c>
      <c r="I192" s="62" t="s">
        <v>35</v>
      </c>
      <c r="J192" s="62">
        <v>0</v>
      </c>
      <c r="K192" s="44"/>
      <c r="L192" s="63">
        <v>0</v>
      </c>
      <c r="M192" s="70"/>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179</v>
      </c>
      <c r="C193" s="59">
        <v>0</v>
      </c>
      <c r="D193" s="60"/>
      <c r="E193" s="60"/>
      <c r="F193" s="60"/>
      <c r="G193" s="61"/>
      <c r="H193" s="71">
        <v>0</v>
      </c>
      <c r="I193" s="62" t="s">
        <v>35</v>
      </c>
      <c r="J193" s="62">
        <v>0</v>
      </c>
      <c r="K193" s="44"/>
      <c r="L193" s="63">
        <v>0</v>
      </c>
      <c r="M193" s="70"/>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180</v>
      </c>
      <c r="C194" s="59">
        <v>0</v>
      </c>
      <c r="D194" s="60"/>
      <c r="E194" s="60"/>
      <c r="F194" s="60"/>
      <c r="G194" s="61"/>
      <c r="H194" s="71">
        <v>0</v>
      </c>
      <c r="I194" s="62" t="s">
        <v>35</v>
      </c>
      <c r="J194" s="62">
        <v>0</v>
      </c>
      <c r="K194" s="44"/>
      <c r="L194" s="63">
        <v>0</v>
      </c>
      <c r="M194" s="70"/>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181</v>
      </c>
      <c r="C195" s="59">
        <v>0</v>
      </c>
      <c r="D195" s="60"/>
      <c r="E195" s="60"/>
      <c r="F195" s="60"/>
      <c r="G195" s="61"/>
      <c r="H195" s="71">
        <v>0</v>
      </c>
      <c r="I195" s="62" t="s">
        <v>35</v>
      </c>
      <c r="J195" s="62">
        <v>0</v>
      </c>
      <c r="K195" s="44"/>
      <c r="L195" s="63">
        <v>0</v>
      </c>
      <c r="M195" s="70"/>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182</v>
      </c>
      <c r="C196" s="59">
        <v>0</v>
      </c>
      <c r="D196" s="60"/>
      <c r="E196" s="60"/>
      <c r="F196" s="60"/>
      <c r="G196" s="61"/>
      <c r="H196" s="71">
        <v>0</v>
      </c>
      <c r="I196" s="62" t="s">
        <v>35</v>
      </c>
      <c r="J196" s="62">
        <v>0</v>
      </c>
      <c r="K196" s="44"/>
      <c r="L196" s="63">
        <v>0</v>
      </c>
      <c r="M196" s="70"/>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183</v>
      </c>
      <c r="C197" s="59">
        <v>0</v>
      </c>
      <c r="D197" s="60"/>
      <c r="E197" s="60"/>
      <c r="F197" s="60"/>
      <c r="G197" s="61"/>
      <c r="H197" s="71">
        <v>0</v>
      </c>
      <c r="I197" s="62" t="s">
        <v>35</v>
      </c>
      <c r="J197" s="62">
        <v>0</v>
      </c>
      <c r="K197" s="44"/>
      <c r="L197" s="63">
        <v>0</v>
      </c>
      <c r="M197" s="70"/>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184</v>
      </c>
      <c r="C198" s="59">
        <v>0</v>
      </c>
      <c r="D198" s="60"/>
      <c r="E198" s="60"/>
      <c r="F198" s="60"/>
      <c r="G198" s="61"/>
      <c r="H198" s="71">
        <v>0</v>
      </c>
      <c r="I198" s="62" t="s">
        <v>35</v>
      </c>
      <c r="J198" s="62">
        <v>0</v>
      </c>
      <c r="K198" s="44"/>
      <c r="L198" s="63">
        <v>0</v>
      </c>
      <c r="M198" s="70"/>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185</v>
      </c>
      <c r="C199" s="59">
        <v>0</v>
      </c>
      <c r="D199" s="60"/>
      <c r="E199" s="60"/>
      <c r="F199" s="60"/>
      <c r="G199" s="61"/>
      <c r="H199" s="71">
        <v>0</v>
      </c>
      <c r="I199" s="62" t="s">
        <v>35</v>
      </c>
      <c r="J199" s="62">
        <v>0</v>
      </c>
      <c r="K199" s="44"/>
      <c r="L199" s="63">
        <v>0</v>
      </c>
      <c r="M199" s="70"/>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186</v>
      </c>
      <c r="C200" s="59">
        <v>0</v>
      </c>
      <c r="D200" s="60"/>
      <c r="E200" s="60"/>
      <c r="F200" s="60"/>
      <c r="G200" s="61"/>
      <c r="H200" s="71">
        <v>0</v>
      </c>
      <c r="I200" s="62" t="s">
        <v>35</v>
      </c>
      <c r="J200" s="62">
        <v>0</v>
      </c>
      <c r="K200" s="44"/>
      <c r="L200" s="63">
        <v>0</v>
      </c>
      <c r="M200" s="70"/>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187</v>
      </c>
      <c r="C201" s="59">
        <v>0</v>
      </c>
      <c r="D201" s="60"/>
      <c r="E201" s="60"/>
      <c r="F201" s="60"/>
      <c r="G201" s="61"/>
      <c r="H201" s="71">
        <v>0</v>
      </c>
      <c r="I201" s="62" t="s">
        <v>35</v>
      </c>
      <c r="J201" s="62">
        <v>0</v>
      </c>
      <c r="K201" s="44"/>
      <c r="L201" s="63">
        <v>0</v>
      </c>
      <c r="M201" s="70"/>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188</v>
      </c>
      <c r="C202" s="59">
        <v>0</v>
      </c>
      <c r="D202" s="60"/>
      <c r="E202" s="60"/>
      <c r="F202" s="60"/>
      <c r="G202" s="61"/>
      <c r="H202" s="71">
        <v>0</v>
      </c>
      <c r="I202" s="62" t="s">
        <v>35</v>
      </c>
      <c r="J202" s="62">
        <v>0</v>
      </c>
      <c r="K202" s="44"/>
      <c r="L202" s="63">
        <v>0</v>
      </c>
      <c r="M202" s="70"/>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189</v>
      </c>
      <c r="C203" s="59">
        <v>0</v>
      </c>
      <c r="D203" s="60"/>
      <c r="E203" s="60"/>
      <c r="F203" s="60"/>
      <c r="G203" s="61"/>
      <c r="H203" s="71">
        <v>0</v>
      </c>
      <c r="I203" s="62" t="s">
        <v>35</v>
      </c>
      <c r="J203" s="62">
        <v>0</v>
      </c>
      <c r="K203" s="44"/>
      <c r="L203" s="63">
        <v>0</v>
      </c>
      <c r="M203" s="70"/>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190</v>
      </c>
      <c r="C204" s="59">
        <v>0</v>
      </c>
      <c r="D204" s="60"/>
      <c r="E204" s="60"/>
      <c r="F204" s="60"/>
      <c r="G204" s="61"/>
      <c r="H204" s="71">
        <v>0</v>
      </c>
      <c r="I204" s="62" t="s">
        <v>35</v>
      </c>
      <c r="J204" s="62">
        <v>0</v>
      </c>
      <c r="K204" s="44"/>
      <c r="L204" s="63">
        <v>0</v>
      </c>
      <c r="M204" s="70"/>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191</v>
      </c>
      <c r="C205" s="59">
        <v>0</v>
      </c>
      <c r="D205" s="60"/>
      <c r="E205" s="60"/>
      <c r="F205" s="60"/>
      <c r="G205" s="61"/>
      <c r="H205" s="71">
        <v>0</v>
      </c>
      <c r="I205" s="62" t="s">
        <v>35</v>
      </c>
      <c r="J205" s="62">
        <v>0</v>
      </c>
      <c r="K205" s="44"/>
      <c r="L205" s="63">
        <v>0</v>
      </c>
      <c r="M205" s="70"/>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192</v>
      </c>
      <c r="C206" s="59">
        <v>0</v>
      </c>
      <c r="D206" s="60"/>
      <c r="E206" s="60"/>
      <c r="F206" s="60"/>
      <c r="G206" s="61"/>
      <c r="H206" s="71">
        <v>0</v>
      </c>
      <c r="I206" s="62" t="s">
        <v>35</v>
      </c>
      <c r="J206" s="62">
        <v>0</v>
      </c>
      <c r="K206" s="44"/>
      <c r="L206" s="63">
        <v>0</v>
      </c>
      <c r="M206" s="70"/>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193</v>
      </c>
      <c r="C207" s="59">
        <v>0</v>
      </c>
      <c r="D207" s="60"/>
      <c r="E207" s="60"/>
      <c r="F207" s="60"/>
      <c r="G207" s="61"/>
      <c r="H207" s="71">
        <v>0</v>
      </c>
      <c r="I207" s="62" t="s">
        <v>35</v>
      </c>
      <c r="J207" s="62">
        <v>0</v>
      </c>
      <c r="K207" s="44"/>
      <c r="L207" s="63">
        <v>0</v>
      </c>
      <c r="M207" s="70"/>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194</v>
      </c>
      <c r="C208" s="59">
        <v>0</v>
      </c>
      <c r="D208" s="60"/>
      <c r="E208" s="60"/>
      <c r="F208" s="60"/>
      <c r="G208" s="61"/>
      <c r="H208" s="71">
        <v>0</v>
      </c>
      <c r="I208" s="62" t="s">
        <v>35</v>
      </c>
      <c r="J208" s="62">
        <v>0</v>
      </c>
      <c r="K208" s="44"/>
      <c r="L208" s="63">
        <v>0</v>
      </c>
      <c r="M208" s="70"/>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195</v>
      </c>
      <c r="C209" s="59">
        <v>0</v>
      </c>
      <c r="D209" s="60"/>
      <c r="E209" s="60"/>
      <c r="F209" s="60"/>
      <c r="G209" s="61"/>
      <c r="H209" s="71">
        <v>0</v>
      </c>
      <c r="I209" s="62" t="s">
        <v>35</v>
      </c>
      <c r="J209" s="62">
        <v>0</v>
      </c>
      <c r="K209" s="44"/>
      <c r="L209" s="63">
        <v>0</v>
      </c>
      <c r="M209" s="70"/>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v>196</v>
      </c>
      <c r="C210" s="59">
        <v>0</v>
      </c>
      <c r="D210" s="60"/>
      <c r="E210" s="60"/>
      <c r="F210" s="60"/>
      <c r="G210" s="61"/>
      <c r="H210" s="71">
        <v>0</v>
      </c>
      <c r="I210" s="62" t="s">
        <v>35</v>
      </c>
      <c r="J210" s="62">
        <v>0</v>
      </c>
      <c r="K210" s="44"/>
      <c r="L210" s="63">
        <v>0</v>
      </c>
      <c r="M210" s="70"/>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v>197</v>
      </c>
      <c r="C211" s="59">
        <v>0</v>
      </c>
      <c r="D211" s="60"/>
      <c r="E211" s="60"/>
      <c r="F211" s="60"/>
      <c r="G211" s="61"/>
      <c r="H211" s="71">
        <v>0</v>
      </c>
      <c r="I211" s="62" t="s">
        <v>35</v>
      </c>
      <c r="J211" s="62">
        <v>0</v>
      </c>
      <c r="K211" s="44"/>
      <c r="L211" s="63">
        <v>0</v>
      </c>
      <c r="M211" s="70"/>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v>198</v>
      </c>
      <c r="C212" s="59">
        <v>0</v>
      </c>
      <c r="D212" s="60"/>
      <c r="E212" s="60"/>
      <c r="F212" s="60"/>
      <c r="G212" s="61"/>
      <c r="H212" s="71">
        <v>0</v>
      </c>
      <c r="I212" s="62" t="s">
        <v>35</v>
      </c>
      <c r="J212" s="62">
        <v>0</v>
      </c>
      <c r="K212" s="44"/>
      <c r="L212" s="63">
        <v>0</v>
      </c>
      <c r="M212" s="70"/>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v>199</v>
      </c>
      <c r="C213" s="59">
        <v>0</v>
      </c>
      <c r="D213" s="60"/>
      <c r="E213" s="60"/>
      <c r="F213" s="60"/>
      <c r="G213" s="61"/>
      <c r="H213" s="71">
        <v>0</v>
      </c>
      <c r="I213" s="62" t="s">
        <v>35</v>
      </c>
      <c r="J213" s="62">
        <v>0</v>
      </c>
      <c r="K213" s="44"/>
      <c r="L213" s="63">
        <v>0</v>
      </c>
      <c r="M213" s="70"/>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v>200</v>
      </c>
      <c r="C214" s="59">
        <v>0</v>
      </c>
      <c r="D214" s="60"/>
      <c r="E214" s="60"/>
      <c r="F214" s="60"/>
      <c r="G214" s="61"/>
      <c r="H214" s="71">
        <v>0</v>
      </c>
      <c r="I214" s="62" t="s">
        <v>35</v>
      </c>
      <c r="J214" s="62">
        <v>0</v>
      </c>
      <c r="K214" s="44"/>
      <c r="L214" s="63">
        <v>0</v>
      </c>
      <c r="M214" s="70"/>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201</v>
      </c>
      <c r="C215" s="59">
        <v>0</v>
      </c>
      <c r="D215" s="60"/>
      <c r="E215" s="60"/>
      <c r="F215" s="60"/>
      <c r="G215" s="61"/>
      <c r="H215" s="71">
        <v>0</v>
      </c>
      <c r="I215" s="62" t="s">
        <v>35</v>
      </c>
      <c r="J215" s="62">
        <v>0</v>
      </c>
      <c r="K215" s="44"/>
      <c r="L215" s="63">
        <v>0</v>
      </c>
      <c r="M215" s="70"/>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202</v>
      </c>
      <c r="C216" s="59">
        <v>0</v>
      </c>
      <c r="D216" s="60"/>
      <c r="E216" s="60"/>
      <c r="F216" s="60"/>
      <c r="G216" s="61"/>
      <c r="H216" s="71">
        <v>0</v>
      </c>
      <c r="I216" s="62" t="s">
        <v>35</v>
      </c>
      <c r="J216" s="62">
        <v>0</v>
      </c>
      <c r="K216" s="44"/>
      <c r="L216" s="63">
        <v>0</v>
      </c>
      <c r="M216" s="70"/>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203</v>
      </c>
      <c r="C217" s="59">
        <v>0</v>
      </c>
      <c r="D217" s="60"/>
      <c r="E217" s="60"/>
      <c r="F217" s="60"/>
      <c r="G217" s="61"/>
      <c r="H217" s="71">
        <v>0</v>
      </c>
      <c r="I217" s="62" t="s">
        <v>35</v>
      </c>
      <c r="J217" s="62">
        <v>0</v>
      </c>
      <c r="K217" s="44"/>
      <c r="L217" s="63">
        <v>0</v>
      </c>
      <c r="M217" s="70"/>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204</v>
      </c>
      <c r="C218" s="59">
        <v>0</v>
      </c>
      <c r="D218" s="60"/>
      <c r="E218" s="60"/>
      <c r="F218" s="60"/>
      <c r="G218" s="61"/>
      <c r="H218" s="71">
        <v>0</v>
      </c>
      <c r="I218" s="62" t="s">
        <v>35</v>
      </c>
      <c r="J218" s="62">
        <v>0</v>
      </c>
      <c r="K218" s="44"/>
      <c r="L218" s="63">
        <v>0</v>
      </c>
      <c r="M218" s="70"/>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205</v>
      </c>
      <c r="C219" s="59">
        <v>0</v>
      </c>
      <c r="D219" s="60"/>
      <c r="E219" s="60"/>
      <c r="F219" s="60"/>
      <c r="G219" s="61"/>
      <c r="H219" s="71">
        <v>0</v>
      </c>
      <c r="I219" s="62" t="s">
        <v>35</v>
      </c>
      <c r="J219" s="62">
        <v>0</v>
      </c>
      <c r="K219" s="44"/>
      <c r="L219" s="63">
        <v>0</v>
      </c>
      <c r="M219" s="70"/>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206</v>
      </c>
      <c r="C220" s="59">
        <v>0</v>
      </c>
      <c r="D220" s="60"/>
      <c r="E220" s="60"/>
      <c r="F220" s="60"/>
      <c r="G220" s="61"/>
      <c r="H220" s="71">
        <v>0</v>
      </c>
      <c r="I220" s="62" t="s">
        <v>35</v>
      </c>
      <c r="J220" s="62">
        <v>0</v>
      </c>
      <c r="K220" s="44"/>
      <c r="L220" s="63">
        <v>0</v>
      </c>
      <c r="M220" s="70"/>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207</v>
      </c>
      <c r="C221" s="59">
        <v>0</v>
      </c>
      <c r="D221" s="60"/>
      <c r="E221" s="60"/>
      <c r="F221" s="60"/>
      <c r="G221" s="61"/>
      <c r="H221" s="71">
        <v>0</v>
      </c>
      <c r="I221" s="62" t="s">
        <v>35</v>
      </c>
      <c r="J221" s="62">
        <v>0</v>
      </c>
      <c r="K221" s="44"/>
      <c r="L221" s="63">
        <v>0</v>
      </c>
      <c r="M221" s="70"/>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208</v>
      </c>
      <c r="C222" s="59">
        <v>0</v>
      </c>
      <c r="D222" s="60"/>
      <c r="E222" s="60"/>
      <c r="F222" s="60"/>
      <c r="G222" s="61"/>
      <c r="H222" s="71">
        <v>0</v>
      </c>
      <c r="I222" s="62" t="s">
        <v>35</v>
      </c>
      <c r="J222" s="62">
        <v>0</v>
      </c>
      <c r="K222" s="44"/>
      <c r="L222" s="63">
        <v>0</v>
      </c>
      <c r="M222" s="70"/>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209</v>
      </c>
      <c r="C223" s="59">
        <v>0</v>
      </c>
      <c r="D223" s="60"/>
      <c r="E223" s="60"/>
      <c r="F223" s="60"/>
      <c r="G223" s="61"/>
      <c r="H223" s="71">
        <v>0</v>
      </c>
      <c r="I223" s="62" t="s">
        <v>35</v>
      </c>
      <c r="J223" s="62">
        <v>0</v>
      </c>
      <c r="K223" s="44"/>
      <c r="L223" s="63">
        <v>0</v>
      </c>
      <c r="M223" s="70"/>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210</v>
      </c>
      <c r="C224" s="59">
        <v>0</v>
      </c>
      <c r="D224" s="60"/>
      <c r="E224" s="60"/>
      <c r="F224" s="60"/>
      <c r="G224" s="61"/>
      <c r="H224" s="71">
        <v>0</v>
      </c>
      <c r="I224" s="62" t="s">
        <v>35</v>
      </c>
      <c r="J224" s="62">
        <v>0</v>
      </c>
      <c r="K224" s="44"/>
      <c r="L224" s="63">
        <v>0</v>
      </c>
      <c r="M224" s="70"/>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211</v>
      </c>
      <c r="C225" s="59">
        <v>0</v>
      </c>
      <c r="D225" s="60"/>
      <c r="E225" s="60"/>
      <c r="F225" s="60"/>
      <c r="G225" s="61"/>
      <c r="H225" s="71">
        <v>0</v>
      </c>
      <c r="I225" s="62" t="s">
        <v>35</v>
      </c>
      <c r="J225" s="62">
        <v>0</v>
      </c>
      <c r="K225" s="44"/>
      <c r="L225" s="63">
        <v>0</v>
      </c>
      <c r="M225" s="70"/>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212</v>
      </c>
      <c r="C226" s="59">
        <v>0</v>
      </c>
      <c r="D226" s="60"/>
      <c r="E226" s="60"/>
      <c r="F226" s="60"/>
      <c r="G226" s="61"/>
      <c r="H226" s="71">
        <v>0</v>
      </c>
      <c r="I226" s="62" t="s">
        <v>35</v>
      </c>
      <c r="J226" s="62">
        <v>0</v>
      </c>
      <c r="K226" s="44"/>
      <c r="L226" s="63">
        <v>0</v>
      </c>
      <c r="M226" s="70"/>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213</v>
      </c>
      <c r="C227" s="59">
        <v>0</v>
      </c>
      <c r="D227" s="60"/>
      <c r="E227" s="60"/>
      <c r="F227" s="60"/>
      <c r="G227" s="61"/>
      <c r="H227" s="71">
        <v>0</v>
      </c>
      <c r="I227" s="62" t="s">
        <v>35</v>
      </c>
      <c r="J227" s="62">
        <v>0</v>
      </c>
      <c r="K227" s="44"/>
      <c r="L227" s="63">
        <v>0</v>
      </c>
      <c r="M227" s="70"/>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214</v>
      </c>
      <c r="C228" s="59">
        <v>0</v>
      </c>
      <c r="D228" s="60"/>
      <c r="E228" s="60"/>
      <c r="F228" s="60"/>
      <c r="G228" s="61"/>
      <c r="H228" s="71">
        <v>0</v>
      </c>
      <c r="I228" s="62" t="s">
        <v>35</v>
      </c>
      <c r="J228" s="62">
        <v>0</v>
      </c>
      <c r="K228" s="44"/>
      <c r="L228" s="63">
        <v>0</v>
      </c>
      <c r="M228" s="70"/>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215</v>
      </c>
      <c r="C229" s="59">
        <v>0</v>
      </c>
      <c r="D229" s="60"/>
      <c r="E229" s="60"/>
      <c r="F229" s="60"/>
      <c r="G229" s="61"/>
      <c r="H229" s="71">
        <v>0</v>
      </c>
      <c r="I229" s="62" t="s">
        <v>35</v>
      </c>
      <c r="J229" s="62">
        <v>0</v>
      </c>
      <c r="K229" s="44"/>
      <c r="L229" s="63">
        <v>0</v>
      </c>
      <c r="M229" s="70"/>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216</v>
      </c>
      <c r="C230" s="59">
        <v>0</v>
      </c>
      <c r="D230" s="60"/>
      <c r="E230" s="60"/>
      <c r="F230" s="60"/>
      <c r="G230" s="61"/>
      <c r="H230" s="71">
        <v>0</v>
      </c>
      <c r="I230" s="62" t="s">
        <v>35</v>
      </c>
      <c r="J230" s="62">
        <v>0</v>
      </c>
      <c r="K230" s="44"/>
      <c r="L230" s="63">
        <v>0</v>
      </c>
      <c r="M230" s="70"/>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217</v>
      </c>
      <c r="C231" s="59">
        <v>0</v>
      </c>
      <c r="D231" s="60"/>
      <c r="E231" s="60"/>
      <c r="F231" s="60"/>
      <c r="G231" s="61"/>
      <c r="H231" s="71">
        <v>0</v>
      </c>
      <c r="I231" s="62" t="s">
        <v>35</v>
      </c>
      <c r="J231" s="62">
        <v>0</v>
      </c>
      <c r="K231" s="44"/>
      <c r="L231" s="63">
        <v>0</v>
      </c>
      <c r="M231" s="70"/>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218</v>
      </c>
      <c r="C232" s="59">
        <v>0</v>
      </c>
      <c r="D232" s="60"/>
      <c r="E232" s="60"/>
      <c r="F232" s="60"/>
      <c r="G232" s="61"/>
      <c r="H232" s="71">
        <v>0</v>
      </c>
      <c r="I232" s="62" t="s">
        <v>35</v>
      </c>
      <c r="J232" s="62">
        <v>0</v>
      </c>
      <c r="K232" s="44"/>
      <c r="L232" s="63">
        <v>0</v>
      </c>
      <c r="M232" s="70"/>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219</v>
      </c>
      <c r="C233" s="59">
        <v>0</v>
      </c>
      <c r="D233" s="60"/>
      <c r="E233" s="60"/>
      <c r="F233" s="60"/>
      <c r="G233" s="61"/>
      <c r="H233" s="71">
        <v>0</v>
      </c>
      <c r="I233" s="62" t="s">
        <v>35</v>
      </c>
      <c r="J233" s="62">
        <v>0</v>
      </c>
      <c r="K233" s="44"/>
      <c r="L233" s="63">
        <v>0</v>
      </c>
      <c r="M233" s="70"/>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220</v>
      </c>
      <c r="C234" s="59">
        <v>0</v>
      </c>
      <c r="D234" s="60"/>
      <c r="E234" s="60"/>
      <c r="F234" s="60"/>
      <c r="G234" s="61"/>
      <c r="H234" s="71">
        <v>0</v>
      </c>
      <c r="I234" s="62" t="s">
        <v>35</v>
      </c>
      <c r="J234" s="62">
        <v>0</v>
      </c>
      <c r="K234" s="44"/>
      <c r="L234" s="63">
        <v>0</v>
      </c>
      <c r="M234" s="70"/>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221</v>
      </c>
      <c r="C235" s="59">
        <v>0</v>
      </c>
      <c r="D235" s="60"/>
      <c r="E235" s="60"/>
      <c r="F235" s="60"/>
      <c r="G235" s="61"/>
      <c r="H235" s="71">
        <v>0</v>
      </c>
      <c r="I235" s="62" t="s">
        <v>35</v>
      </c>
      <c r="J235" s="62">
        <v>0</v>
      </c>
      <c r="K235" s="44"/>
      <c r="L235" s="63">
        <v>0</v>
      </c>
      <c r="M235" s="70"/>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222</v>
      </c>
      <c r="C236" s="59">
        <v>0</v>
      </c>
      <c r="D236" s="60"/>
      <c r="E236" s="60"/>
      <c r="F236" s="60"/>
      <c r="G236" s="61"/>
      <c r="H236" s="71">
        <v>0</v>
      </c>
      <c r="I236" s="62" t="s">
        <v>35</v>
      </c>
      <c r="J236" s="62">
        <v>0</v>
      </c>
      <c r="K236" s="44"/>
      <c r="L236" s="63">
        <v>0</v>
      </c>
      <c r="M236" s="70"/>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223</v>
      </c>
      <c r="C237" s="59">
        <v>0</v>
      </c>
      <c r="D237" s="60"/>
      <c r="E237" s="60"/>
      <c r="F237" s="60"/>
      <c r="G237" s="61"/>
      <c r="H237" s="71">
        <v>0</v>
      </c>
      <c r="I237" s="62" t="s">
        <v>35</v>
      </c>
      <c r="J237" s="62">
        <v>0</v>
      </c>
      <c r="K237" s="44"/>
      <c r="L237" s="63">
        <v>0</v>
      </c>
      <c r="M237" s="70"/>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224</v>
      </c>
      <c r="C238" s="59">
        <v>0</v>
      </c>
      <c r="D238" s="60"/>
      <c r="E238" s="60"/>
      <c r="F238" s="60"/>
      <c r="G238" s="61"/>
      <c r="H238" s="71">
        <v>0</v>
      </c>
      <c r="I238" s="62" t="s">
        <v>35</v>
      </c>
      <c r="J238" s="62">
        <v>0</v>
      </c>
      <c r="K238" s="44"/>
      <c r="L238" s="63">
        <v>0</v>
      </c>
      <c r="M238" s="70"/>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225</v>
      </c>
      <c r="C239" s="59">
        <v>0</v>
      </c>
      <c r="D239" s="60"/>
      <c r="E239" s="60"/>
      <c r="F239" s="60"/>
      <c r="G239" s="61"/>
      <c r="H239" s="71">
        <v>0</v>
      </c>
      <c r="I239" s="62" t="s">
        <v>35</v>
      </c>
      <c r="J239" s="62">
        <v>0</v>
      </c>
      <c r="K239" s="44"/>
      <c r="L239" s="63">
        <v>0</v>
      </c>
      <c r="M239" s="70"/>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226</v>
      </c>
      <c r="C240" s="59">
        <v>0</v>
      </c>
      <c r="D240" s="60"/>
      <c r="E240" s="60"/>
      <c r="F240" s="60"/>
      <c r="G240" s="61"/>
      <c r="H240" s="71">
        <v>0</v>
      </c>
      <c r="I240" s="62" t="s">
        <v>35</v>
      </c>
      <c r="J240" s="62">
        <v>0</v>
      </c>
      <c r="K240" s="44"/>
      <c r="L240" s="63">
        <v>0</v>
      </c>
      <c r="M240" s="70"/>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227</v>
      </c>
      <c r="C241" s="59">
        <v>0</v>
      </c>
      <c r="D241" s="60"/>
      <c r="E241" s="60"/>
      <c r="F241" s="60"/>
      <c r="G241" s="61"/>
      <c r="H241" s="71">
        <v>0</v>
      </c>
      <c r="I241" s="62" t="s">
        <v>35</v>
      </c>
      <c r="J241" s="62">
        <v>0</v>
      </c>
      <c r="K241" s="44"/>
      <c r="L241" s="63">
        <v>0</v>
      </c>
      <c r="M241" s="70"/>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228</v>
      </c>
      <c r="C242" s="59">
        <v>0</v>
      </c>
      <c r="D242" s="60"/>
      <c r="E242" s="60"/>
      <c r="F242" s="60"/>
      <c r="G242" s="61"/>
      <c r="H242" s="71">
        <v>0</v>
      </c>
      <c r="I242" s="62" t="s">
        <v>35</v>
      </c>
      <c r="J242" s="62">
        <v>0</v>
      </c>
      <c r="K242" s="44"/>
      <c r="L242" s="63">
        <v>0</v>
      </c>
      <c r="M242" s="70"/>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v>229</v>
      </c>
      <c r="C243" s="59">
        <v>0</v>
      </c>
      <c r="D243" s="60"/>
      <c r="E243" s="60"/>
      <c r="F243" s="60"/>
      <c r="G243" s="61"/>
      <c r="H243" s="71">
        <v>0</v>
      </c>
      <c r="I243" s="62" t="s">
        <v>35</v>
      </c>
      <c r="J243" s="62">
        <v>0</v>
      </c>
      <c r="K243" s="44"/>
      <c r="L243" s="63">
        <v>0</v>
      </c>
      <c r="M243" s="70"/>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v>230</v>
      </c>
      <c r="C244" s="59">
        <v>0</v>
      </c>
      <c r="D244" s="60"/>
      <c r="E244" s="60"/>
      <c r="F244" s="60"/>
      <c r="G244" s="61"/>
      <c r="H244" s="71">
        <v>0</v>
      </c>
      <c r="I244" s="62" t="s">
        <v>35</v>
      </c>
      <c r="J244" s="62">
        <v>0</v>
      </c>
      <c r="K244" s="44"/>
      <c r="L244" s="63">
        <v>0</v>
      </c>
      <c r="M244" s="70"/>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v>231</v>
      </c>
      <c r="C245" s="59">
        <v>0</v>
      </c>
      <c r="D245" s="60"/>
      <c r="E245" s="60"/>
      <c r="F245" s="60"/>
      <c r="G245" s="61"/>
      <c r="H245" s="71">
        <v>0</v>
      </c>
      <c r="I245" s="62" t="s">
        <v>35</v>
      </c>
      <c r="J245" s="62">
        <v>0</v>
      </c>
      <c r="K245" s="44"/>
      <c r="L245" s="63">
        <v>0</v>
      </c>
      <c r="M245" s="70"/>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v>232</v>
      </c>
      <c r="C246" s="59">
        <v>0</v>
      </c>
      <c r="D246" s="60"/>
      <c r="E246" s="60"/>
      <c r="F246" s="60"/>
      <c r="G246" s="61"/>
      <c r="H246" s="71">
        <v>0</v>
      </c>
      <c r="I246" s="62" t="s">
        <v>35</v>
      </c>
      <c r="J246" s="62">
        <v>0</v>
      </c>
      <c r="K246" s="44"/>
      <c r="L246" s="63">
        <v>0</v>
      </c>
      <c r="M246" s="70"/>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v>233</v>
      </c>
      <c r="C247" s="59">
        <v>0</v>
      </c>
      <c r="D247" s="60"/>
      <c r="E247" s="60"/>
      <c r="F247" s="60"/>
      <c r="G247" s="61"/>
      <c r="H247" s="71">
        <v>0</v>
      </c>
      <c r="I247" s="62" t="s">
        <v>35</v>
      </c>
      <c r="J247" s="62">
        <v>0</v>
      </c>
      <c r="K247" s="44"/>
      <c r="L247" s="63">
        <v>0</v>
      </c>
      <c r="M247" s="70"/>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v>234</v>
      </c>
      <c r="C248" s="59">
        <v>0</v>
      </c>
      <c r="D248" s="60"/>
      <c r="E248" s="60"/>
      <c r="F248" s="60"/>
      <c r="G248" s="61"/>
      <c r="H248" s="71">
        <v>0</v>
      </c>
      <c r="I248" s="62" t="s">
        <v>35</v>
      </c>
      <c r="J248" s="62">
        <v>0</v>
      </c>
      <c r="K248" s="44"/>
      <c r="L248" s="63">
        <v>0</v>
      </c>
      <c r="M248" s="70"/>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v>235</v>
      </c>
      <c r="C249" s="59">
        <v>0</v>
      </c>
      <c r="D249" s="60"/>
      <c r="E249" s="60"/>
      <c r="F249" s="60"/>
      <c r="G249" s="61"/>
      <c r="H249" s="71">
        <v>0</v>
      </c>
      <c r="I249" s="62" t="s">
        <v>35</v>
      </c>
      <c r="J249" s="62">
        <v>0</v>
      </c>
      <c r="K249" s="44"/>
      <c r="L249" s="63">
        <v>0</v>
      </c>
      <c r="M249" s="70"/>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v>236</v>
      </c>
      <c r="C250" s="59">
        <v>0</v>
      </c>
      <c r="D250" s="60"/>
      <c r="E250" s="60"/>
      <c r="F250" s="60"/>
      <c r="G250" s="61"/>
      <c r="H250" s="71">
        <v>0</v>
      </c>
      <c r="I250" s="62" t="s">
        <v>35</v>
      </c>
      <c r="J250" s="62">
        <v>0</v>
      </c>
      <c r="K250" s="44"/>
      <c r="L250" s="63">
        <v>0</v>
      </c>
      <c r="M250" s="70"/>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237</v>
      </c>
      <c r="C251" s="59">
        <v>0</v>
      </c>
      <c r="D251" s="60"/>
      <c r="E251" s="60"/>
      <c r="F251" s="60"/>
      <c r="G251" s="61"/>
      <c r="H251" s="71">
        <v>0</v>
      </c>
      <c r="I251" s="62" t="s">
        <v>35</v>
      </c>
      <c r="J251" s="62">
        <v>0</v>
      </c>
      <c r="K251" s="44"/>
      <c r="L251" s="63">
        <v>0</v>
      </c>
      <c r="M251" s="70"/>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238</v>
      </c>
      <c r="C252" s="59">
        <v>0</v>
      </c>
      <c r="D252" s="60"/>
      <c r="E252" s="60"/>
      <c r="F252" s="60"/>
      <c r="G252" s="61"/>
      <c r="H252" s="71">
        <v>0</v>
      </c>
      <c r="I252" s="62" t="s">
        <v>35</v>
      </c>
      <c r="J252" s="62">
        <v>0</v>
      </c>
      <c r="K252" s="44"/>
      <c r="L252" s="63">
        <v>0</v>
      </c>
      <c r="M252" s="70"/>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239</v>
      </c>
      <c r="C253" s="59">
        <v>0</v>
      </c>
      <c r="D253" s="60"/>
      <c r="E253" s="60"/>
      <c r="F253" s="60"/>
      <c r="G253" s="61"/>
      <c r="H253" s="71">
        <v>0</v>
      </c>
      <c r="I253" s="62" t="s">
        <v>35</v>
      </c>
      <c r="J253" s="62">
        <v>0</v>
      </c>
      <c r="K253" s="44"/>
      <c r="L253" s="63">
        <v>0</v>
      </c>
      <c r="M253" s="70"/>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240</v>
      </c>
      <c r="C254" s="59">
        <v>0</v>
      </c>
      <c r="D254" s="60"/>
      <c r="E254" s="60"/>
      <c r="F254" s="60"/>
      <c r="G254" s="61"/>
      <c r="H254" s="71">
        <v>0</v>
      </c>
      <c r="I254" s="62" t="s">
        <v>35</v>
      </c>
      <c r="J254" s="62">
        <v>0</v>
      </c>
      <c r="K254" s="44"/>
      <c r="L254" s="63">
        <v>0</v>
      </c>
      <c r="M254" s="70"/>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241</v>
      </c>
      <c r="C255" s="59">
        <v>0</v>
      </c>
      <c r="D255" s="60"/>
      <c r="E255" s="60"/>
      <c r="F255" s="60"/>
      <c r="G255" s="61"/>
      <c r="H255" s="71">
        <v>0</v>
      </c>
      <c r="I255" s="62" t="s">
        <v>35</v>
      </c>
      <c r="J255" s="62">
        <v>0</v>
      </c>
      <c r="K255" s="44"/>
      <c r="L255" s="63">
        <v>0</v>
      </c>
      <c r="M255" s="70"/>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242</v>
      </c>
      <c r="C256" s="59">
        <v>0</v>
      </c>
      <c r="D256" s="60"/>
      <c r="E256" s="60"/>
      <c r="F256" s="60"/>
      <c r="G256" s="61"/>
      <c r="H256" s="71">
        <v>0</v>
      </c>
      <c r="I256" s="62" t="s">
        <v>35</v>
      </c>
      <c r="J256" s="62">
        <v>0</v>
      </c>
      <c r="K256" s="44"/>
      <c r="L256" s="63">
        <v>0</v>
      </c>
      <c r="M256" s="70"/>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243</v>
      </c>
      <c r="C257" s="59">
        <v>0</v>
      </c>
      <c r="D257" s="60"/>
      <c r="E257" s="60"/>
      <c r="F257" s="60"/>
      <c r="G257" s="61"/>
      <c r="H257" s="71">
        <v>0</v>
      </c>
      <c r="I257" s="62" t="s">
        <v>35</v>
      </c>
      <c r="J257" s="62">
        <v>0</v>
      </c>
      <c r="K257" s="44"/>
      <c r="L257" s="63">
        <v>0</v>
      </c>
      <c r="M257" s="70"/>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244</v>
      </c>
      <c r="C258" s="59">
        <v>0</v>
      </c>
      <c r="D258" s="60"/>
      <c r="E258" s="60"/>
      <c r="F258" s="60"/>
      <c r="G258" s="61"/>
      <c r="H258" s="71">
        <v>0</v>
      </c>
      <c r="I258" s="62" t="s">
        <v>35</v>
      </c>
      <c r="J258" s="62">
        <v>0</v>
      </c>
      <c r="K258" s="44"/>
      <c r="L258" s="63">
        <v>0</v>
      </c>
      <c r="M258" s="70"/>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245</v>
      </c>
      <c r="C259" s="59">
        <v>0</v>
      </c>
      <c r="D259" s="60"/>
      <c r="E259" s="60"/>
      <c r="F259" s="60"/>
      <c r="G259" s="61"/>
      <c r="H259" s="71">
        <v>0</v>
      </c>
      <c r="I259" s="62" t="s">
        <v>35</v>
      </c>
      <c r="J259" s="62">
        <v>0</v>
      </c>
      <c r="K259" s="44"/>
      <c r="L259" s="63">
        <v>0</v>
      </c>
      <c r="M259" s="70"/>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246</v>
      </c>
      <c r="C260" s="59">
        <v>0</v>
      </c>
      <c r="D260" s="60"/>
      <c r="E260" s="60"/>
      <c r="F260" s="60"/>
      <c r="G260" s="61"/>
      <c r="H260" s="71">
        <v>0</v>
      </c>
      <c r="I260" s="62" t="s">
        <v>35</v>
      </c>
      <c r="J260" s="62">
        <v>0</v>
      </c>
      <c r="K260" s="44"/>
      <c r="L260" s="63">
        <v>0</v>
      </c>
      <c r="M260" s="70"/>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247</v>
      </c>
      <c r="C261" s="59">
        <v>0</v>
      </c>
      <c r="D261" s="60"/>
      <c r="E261" s="60"/>
      <c r="F261" s="60"/>
      <c r="G261" s="61"/>
      <c r="H261" s="71">
        <v>0</v>
      </c>
      <c r="I261" s="62" t="s">
        <v>35</v>
      </c>
      <c r="J261" s="62">
        <v>0</v>
      </c>
      <c r="K261" s="44"/>
      <c r="L261" s="63">
        <v>0</v>
      </c>
      <c r="M261" s="70"/>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248</v>
      </c>
      <c r="C262" s="59">
        <v>0</v>
      </c>
      <c r="D262" s="60"/>
      <c r="E262" s="60"/>
      <c r="F262" s="60"/>
      <c r="G262" s="61"/>
      <c r="H262" s="71">
        <v>0</v>
      </c>
      <c r="I262" s="62" t="s">
        <v>35</v>
      </c>
      <c r="J262" s="62">
        <v>0</v>
      </c>
      <c r="K262" s="44"/>
      <c r="L262" s="63">
        <v>0</v>
      </c>
      <c r="M262" s="70"/>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249</v>
      </c>
      <c r="C263" s="59">
        <v>0</v>
      </c>
      <c r="D263" s="60"/>
      <c r="E263" s="60"/>
      <c r="F263" s="60"/>
      <c r="G263" s="61"/>
      <c r="H263" s="71">
        <v>0</v>
      </c>
      <c r="I263" s="62" t="s">
        <v>35</v>
      </c>
      <c r="J263" s="62">
        <v>0</v>
      </c>
      <c r="K263" s="44"/>
      <c r="L263" s="63">
        <v>0</v>
      </c>
      <c r="M263" s="70"/>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250</v>
      </c>
      <c r="C264" s="59">
        <v>0</v>
      </c>
      <c r="D264" s="60"/>
      <c r="E264" s="60"/>
      <c r="F264" s="60"/>
      <c r="G264" s="61"/>
      <c r="H264" s="71">
        <v>0</v>
      </c>
      <c r="I264" s="62" t="s">
        <v>35</v>
      </c>
      <c r="J264" s="62">
        <v>0</v>
      </c>
      <c r="K264" s="44"/>
      <c r="L264" s="63">
        <v>0</v>
      </c>
      <c r="M264" s="70"/>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251</v>
      </c>
      <c r="C265" s="59">
        <v>0</v>
      </c>
      <c r="D265" s="60"/>
      <c r="E265" s="60"/>
      <c r="F265" s="60"/>
      <c r="G265" s="61"/>
      <c r="H265" s="71">
        <v>0</v>
      </c>
      <c r="I265" s="62" t="s">
        <v>35</v>
      </c>
      <c r="J265" s="62">
        <v>0</v>
      </c>
      <c r="K265" s="44"/>
      <c r="L265" s="63">
        <v>0</v>
      </c>
      <c r="M265" s="70"/>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252</v>
      </c>
      <c r="C266" s="59">
        <v>0</v>
      </c>
      <c r="D266" s="60"/>
      <c r="E266" s="60"/>
      <c r="F266" s="60"/>
      <c r="G266" s="61"/>
      <c r="H266" s="71">
        <v>0</v>
      </c>
      <c r="I266" s="62" t="s">
        <v>35</v>
      </c>
      <c r="J266" s="62">
        <v>0</v>
      </c>
      <c r="K266" s="44"/>
      <c r="L266" s="63">
        <v>0</v>
      </c>
      <c r="M266" s="70"/>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253</v>
      </c>
      <c r="C267" s="59">
        <v>0</v>
      </c>
      <c r="D267" s="60"/>
      <c r="E267" s="60"/>
      <c r="F267" s="60"/>
      <c r="G267" s="61"/>
      <c r="H267" s="71">
        <v>0</v>
      </c>
      <c r="I267" s="62" t="s">
        <v>35</v>
      </c>
      <c r="J267" s="62">
        <v>0</v>
      </c>
      <c r="K267" s="44"/>
      <c r="L267" s="63">
        <v>0</v>
      </c>
      <c r="M267" s="70"/>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254</v>
      </c>
      <c r="C268" s="59">
        <v>0</v>
      </c>
      <c r="D268" s="60"/>
      <c r="E268" s="60"/>
      <c r="F268" s="60"/>
      <c r="G268" s="61"/>
      <c r="H268" s="71">
        <v>0</v>
      </c>
      <c r="I268" s="62" t="s">
        <v>35</v>
      </c>
      <c r="J268" s="62">
        <v>0</v>
      </c>
      <c r="K268" s="44"/>
      <c r="L268" s="63">
        <v>0</v>
      </c>
      <c r="M268" s="70"/>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255</v>
      </c>
      <c r="C269" s="59">
        <v>0</v>
      </c>
      <c r="D269" s="60"/>
      <c r="E269" s="60"/>
      <c r="F269" s="60"/>
      <c r="G269" s="61"/>
      <c r="H269" s="71">
        <v>0</v>
      </c>
      <c r="I269" s="62" t="s">
        <v>35</v>
      </c>
      <c r="J269" s="62">
        <v>0</v>
      </c>
      <c r="K269" s="44"/>
      <c r="L269" s="63">
        <v>0</v>
      </c>
      <c r="M269" s="70"/>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256</v>
      </c>
      <c r="C270" s="59">
        <v>0</v>
      </c>
      <c r="D270" s="60"/>
      <c r="E270" s="60"/>
      <c r="F270" s="60"/>
      <c r="G270" s="61"/>
      <c r="H270" s="71">
        <v>0</v>
      </c>
      <c r="I270" s="62" t="s">
        <v>35</v>
      </c>
      <c r="J270" s="62">
        <v>0</v>
      </c>
      <c r="K270" s="44"/>
      <c r="L270" s="63">
        <v>0</v>
      </c>
      <c r="M270" s="70"/>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257</v>
      </c>
      <c r="C271" s="59">
        <v>0</v>
      </c>
      <c r="D271" s="60"/>
      <c r="E271" s="60"/>
      <c r="F271" s="60"/>
      <c r="G271" s="61"/>
      <c r="H271" s="71">
        <v>0</v>
      </c>
      <c r="I271" s="62" t="s">
        <v>35</v>
      </c>
      <c r="J271" s="62">
        <v>0</v>
      </c>
      <c r="K271" s="44"/>
      <c r="L271" s="63">
        <v>0</v>
      </c>
      <c r="M271" s="70"/>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258</v>
      </c>
      <c r="C272" s="59">
        <v>0</v>
      </c>
      <c r="D272" s="60"/>
      <c r="E272" s="60"/>
      <c r="F272" s="60"/>
      <c r="G272" s="61"/>
      <c r="H272" s="71">
        <v>0</v>
      </c>
      <c r="I272" s="62" t="s">
        <v>35</v>
      </c>
      <c r="J272" s="62">
        <v>0</v>
      </c>
      <c r="K272" s="44"/>
      <c r="L272" s="63">
        <v>0</v>
      </c>
      <c r="M272" s="70"/>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259</v>
      </c>
      <c r="C273" s="59">
        <v>0</v>
      </c>
      <c r="D273" s="60"/>
      <c r="E273" s="60"/>
      <c r="F273" s="60"/>
      <c r="G273" s="61"/>
      <c r="H273" s="71">
        <v>0</v>
      </c>
      <c r="I273" s="62" t="s">
        <v>35</v>
      </c>
      <c r="J273" s="62">
        <v>0</v>
      </c>
      <c r="K273" s="44"/>
      <c r="L273" s="63">
        <v>0</v>
      </c>
      <c r="M273" s="70"/>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260</v>
      </c>
      <c r="C274" s="59">
        <v>0</v>
      </c>
      <c r="D274" s="60"/>
      <c r="E274" s="60"/>
      <c r="F274" s="60"/>
      <c r="G274" s="61"/>
      <c r="H274" s="71">
        <v>0</v>
      </c>
      <c r="I274" s="62" t="s">
        <v>35</v>
      </c>
      <c r="J274" s="62">
        <v>0</v>
      </c>
      <c r="K274" s="44"/>
      <c r="L274" s="63">
        <v>0</v>
      </c>
      <c r="M274" s="70"/>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261</v>
      </c>
      <c r="C275" s="59">
        <v>0</v>
      </c>
      <c r="D275" s="60"/>
      <c r="E275" s="60"/>
      <c r="F275" s="60"/>
      <c r="G275" s="61"/>
      <c r="H275" s="71">
        <v>0</v>
      </c>
      <c r="I275" s="62" t="s">
        <v>35</v>
      </c>
      <c r="J275" s="62">
        <v>0</v>
      </c>
      <c r="K275" s="44"/>
      <c r="L275" s="63">
        <v>0</v>
      </c>
      <c r="M275" s="70"/>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v>262</v>
      </c>
      <c r="C276" s="59">
        <v>0</v>
      </c>
      <c r="D276" s="60"/>
      <c r="E276" s="60"/>
      <c r="F276" s="60"/>
      <c r="G276" s="61"/>
      <c r="H276" s="71">
        <v>0</v>
      </c>
      <c r="I276" s="62" t="s">
        <v>35</v>
      </c>
      <c r="J276" s="62">
        <v>0</v>
      </c>
      <c r="K276" s="44"/>
      <c r="L276" s="63">
        <v>0</v>
      </c>
      <c r="M276" s="70"/>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v>263</v>
      </c>
      <c r="C277" s="59">
        <v>0</v>
      </c>
      <c r="D277" s="60"/>
      <c r="E277" s="60"/>
      <c r="F277" s="60"/>
      <c r="G277" s="61"/>
      <c r="H277" s="71">
        <v>0</v>
      </c>
      <c r="I277" s="62" t="s">
        <v>35</v>
      </c>
      <c r="J277" s="62">
        <v>0</v>
      </c>
      <c r="K277" s="44"/>
      <c r="L277" s="63">
        <v>0</v>
      </c>
      <c r="M277" s="70"/>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v>264</v>
      </c>
      <c r="C278" s="59">
        <v>0</v>
      </c>
      <c r="D278" s="60"/>
      <c r="E278" s="60"/>
      <c r="F278" s="60"/>
      <c r="G278" s="61"/>
      <c r="H278" s="71">
        <v>0</v>
      </c>
      <c r="I278" s="62" t="s">
        <v>35</v>
      </c>
      <c r="J278" s="62">
        <v>0</v>
      </c>
      <c r="K278" s="44"/>
      <c r="L278" s="63">
        <v>0</v>
      </c>
      <c r="M278" s="70"/>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v>265</v>
      </c>
      <c r="C279" s="59">
        <v>0</v>
      </c>
      <c r="D279" s="60"/>
      <c r="E279" s="60"/>
      <c r="F279" s="60"/>
      <c r="G279" s="61"/>
      <c r="H279" s="71">
        <v>0</v>
      </c>
      <c r="I279" s="62" t="s">
        <v>35</v>
      </c>
      <c r="J279" s="62">
        <v>0</v>
      </c>
      <c r="K279" s="44"/>
      <c r="L279" s="63">
        <v>0</v>
      </c>
      <c r="M279" s="70"/>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v>266</v>
      </c>
      <c r="C280" s="59">
        <v>0</v>
      </c>
      <c r="D280" s="60"/>
      <c r="E280" s="60"/>
      <c r="F280" s="60"/>
      <c r="G280" s="61"/>
      <c r="H280" s="71">
        <v>0</v>
      </c>
      <c r="I280" s="62" t="s">
        <v>35</v>
      </c>
      <c r="J280" s="62">
        <v>0</v>
      </c>
      <c r="K280" s="44"/>
      <c r="L280" s="63">
        <v>0</v>
      </c>
      <c r="M280" s="70"/>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v>267</v>
      </c>
      <c r="C281" s="59">
        <v>0</v>
      </c>
      <c r="D281" s="60"/>
      <c r="E281" s="60"/>
      <c r="F281" s="60"/>
      <c r="G281" s="61"/>
      <c r="H281" s="71">
        <v>0</v>
      </c>
      <c r="I281" s="62" t="s">
        <v>35</v>
      </c>
      <c r="J281" s="62">
        <v>0</v>
      </c>
      <c r="K281" s="44"/>
      <c r="L281" s="63">
        <v>0</v>
      </c>
      <c r="M281" s="70"/>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v>268</v>
      </c>
      <c r="C282" s="59">
        <v>0</v>
      </c>
      <c r="D282" s="60"/>
      <c r="E282" s="60"/>
      <c r="F282" s="60"/>
      <c r="G282" s="61"/>
      <c r="H282" s="71">
        <v>0</v>
      </c>
      <c r="I282" s="62" t="s">
        <v>35</v>
      </c>
      <c r="J282" s="62">
        <v>0</v>
      </c>
      <c r="K282" s="44"/>
      <c r="L282" s="63">
        <v>0</v>
      </c>
      <c r="M282" s="70"/>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v>269</v>
      </c>
      <c r="C283" s="59">
        <v>0</v>
      </c>
      <c r="D283" s="60"/>
      <c r="E283" s="60"/>
      <c r="F283" s="60"/>
      <c r="G283" s="61"/>
      <c r="H283" s="71">
        <v>0</v>
      </c>
      <c r="I283" s="62" t="s">
        <v>35</v>
      </c>
      <c r="J283" s="62">
        <v>0</v>
      </c>
      <c r="K283" s="44"/>
      <c r="L283" s="63">
        <v>0</v>
      </c>
      <c r="M283" s="70"/>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v>270</v>
      </c>
      <c r="C284" s="59">
        <v>0</v>
      </c>
      <c r="D284" s="60"/>
      <c r="E284" s="60"/>
      <c r="F284" s="60"/>
      <c r="G284" s="61"/>
      <c r="H284" s="71">
        <v>0</v>
      </c>
      <c r="I284" s="62" t="s">
        <v>35</v>
      </c>
      <c r="J284" s="62">
        <v>0</v>
      </c>
      <c r="K284" s="44"/>
      <c r="L284" s="63">
        <v>0</v>
      </c>
      <c r="M284" s="70"/>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v>271</v>
      </c>
      <c r="C285" s="59">
        <v>0</v>
      </c>
      <c r="D285" s="60"/>
      <c r="E285" s="60"/>
      <c r="F285" s="60"/>
      <c r="G285" s="61"/>
      <c r="H285" s="71">
        <v>0</v>
      </c>
      <c r="I285" s="62" t="s">
        <v>35</v>
      </c>
      <c r="J285" s="62">
        <v>0</v>
      </c>
      <c r="K285" s="44"/>
      <c r="L285" s="63">
        <v>0</v>
      </c>
      <c r="M285" s="70"/>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v>272</v>
      </c>
      <c r="C286" s="59">
        <v>0</v>
      </c>
      <c r="D286" s="60"/>
      <c r="E286" s="60"/>
      <c r="F286" s="60"/>
      <c r="G286" s="61"/>
      <c r="H286" s="71">
        <v>0</v>
      </c>
      <c r="I286" s="62" t="s">
        <v>35</v>
      </c>
      <c r="J286" s="62">
        <v>0</v>
      </c>
      <c r="K286" s="44"/>
      <c r="L286" s="63">
        <v>0</v>
      </c>
      <c r="M286" s="70"/>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v>273</v>
      </c>
      <c r="C287" s="59">
        <v>0</v>
      </c>
      <c r="D287" s="60"/>
      <c r="E287" s="60"/>
      <c r="F287" s="60"/>
      <c r="G287" s="61"/>
      <c r="H287" s="71">
        <v>0</v>
      </c>
      <c r="I287" s="62" t="s">
        <v>35</v>
      </c>
      <c r="J287" s="62">
        <v>0</v>
      </c>
      <c r="K287" s="44"/>
      <c r="L287" s="63">
        <v>0</v>
      </c>
      <c r="M287" s="70"/>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v>274</v>
      </c>
      <c r="C288" s="59">
        <v>0</v>
      </c>
      <c r="D288" s="60"/>
      <c r="E288" s="60"/>
      <c r="F288" s="60"/>
      <c r="G288" s="61"/>
      <c r="H288" s="71">
        <v>0</v>
      </c>
      <c r="I288" s="62" t="s">
        <v>35</v>
      </c>
      <c r="J288" s="62">
        <v>0</v>
      </c>
      <c r="K288" s="44"/>
      <c r="L288" s="63">
        <v>0</v>
      </c>
      <c r="M288" s="70"/>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v>275</v>
      </c>
      <c r="C289" s="59">
        <v>0</v>
      </c>
      <c r="D289" s="60"/>
      <c r="E289" s="60"/>
      <c r="F289" s="60"/>
      <c r="G289" s="61"/>
      <c r="H289" s="71">
        <v>0</v>
      </c>
      <c r="I289" s="62" t="s">
        <v>35</v>
      </c>
      <c r="J289" s="62">
        <v>0</v>
      </c>
      <c r="K289" s="44"/>
      <c r="L289" s="63">
        <v>0</v>
      </c>
      <c r="M289" s="70"/>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v>276</v>
      </c>
      <c r="C290" s="59">
        <v>0</v>
      </c>
      <c r="D290" s="60"/>
      <c r="E290" s="60"/>
      <c r="F290" s="60"/>
      <c r="G290" s="61"/>
      <c r="H290" s="71">
        <v>0</v>
      </c>
      <c r="I290" s="62" t="s">
        <v>35</v>
      </c>
      <c r="J290" s="62">
        <v>0</v>
      </c>
      <c r="K290" s="44"/>
      <c r="L290" s="63">
        <v>0</v>
      </c>
      <c r="M290" s="70"/>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v>277</v>
      </c>
      <c r="C291" s="59">
        <v>0</v>
      </c>
      <c r="D291" s="60"/>
      <c r="E291" s="60"/>
      <c r="F291" s="60"/>
      <c r="G291" s="61"/>
      <c r="H291" s="71">
        <v>0</v>
      </c>
      <c r="I291" s="62" t="s">
        <v>35</v>
      </c>
      <c r="J291" s="62">
        <v>0</v>
      </c>
      <c r="K291" s="44"/>
      <c r="L291" s="63">
        <v>0</v>
      </c>
      <c r="M291" s="70"/>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v>278</v>
      </c>
      <c r="C292" s="59">
        <v>0</v>
      </c>
      <c r="D292" s="60"/>
      <c r="E292" s="60"/>
      <c r="F292" s="60"/>
      <c r="G292" s="61"/>
      <c r="H292" s="71">
        <v>0</v>
      </c>
      <c r="I292" s="62" t="s">
        <v>35</v>
      </c>
      <c r="J292" s="62">
        <v>0</v>
      </c>
      <c r="K292" s="44"/>
      <c r="L292" s="63">
        <v>0</v>
      </c>
      <c r="M292" s="70"/>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v>279</v>
      </c>
      <c r="C293" s="59">
        <v>0</v>
      </c>
      <c r="D293" s="60"/>
      <c r="E293" s="60"/>
      <c r="F293" s="60"/>
      <c r="G293" s="61"/>
      <c r="H293" s="71">
        <v>0</v>
      </c>
      <c r="I293" s="62" t="s">
        <v>35</v>
      </c>
      <c r="J293" s="62">
        <v>0</v>
      </c>
      <c r="K293" s="44"/>
      <c r="L293" s="63">
        <v>0</v>
      </c>
      <c r="M293" s="70"/>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v>280</v>
      </c>
      <c r="C294" s="59">
        <v>0</v>
      </c>
      <c r="D294" s="60"/>
      <c r="E294" s="60"/>
      <c r="F294" s="60"/>
      <c r="G294" s="61"/>
      <c r="H294" s="71">
        <v>0</v>
      </c>
      <c r="I294" s="62" t="s">
        <v>35</v>
      </c>
      <c r="J294" s="62">
        <v>0</v>
      </c>
      <c r="K294" s="44"/>
      <c r="L294" s="63">
        <v>0</v>
      </c>
      <c r="M294" s="70"/>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v>281</v>
      </c>
      <c r="C295" s="59">
        <v>0</v>
      </c>
      <c r="D295" s="60"/>
      <c r="E295" s="60"/>
      <c r="F295" s="60"/>
      <c r="G295" s="61"/>
      <c r="H295" s="71">
        <v>0</v>
      </c>
      <c r="I295" s="62" t="s">
        <v>35</v>
      </c>
      <c r="J295" s="62">
        <v>0</v>
      </c>
      <c r="K295" s="44"/>
      <c r="L295" s="63">
        <v>0</v>
      </c>
      <c r="M295" s="70"/>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v>282</v>
      </c>
      <c r="C296" s="59">
        <v>0</v>
      </c>
      <c r="D296" s="60"/>
      <c r="E296" s="60"/>
      <c r="F296" s="60"/>
      <c r="G296" s="61"/>
      <c r="H296" s="71">
        <v>0</v>
      </c>
      <c r="I296" s="62" t="s">
        <v>35</v>
      </c>
      <c r="J296" s="62">
        <v>0</v>
      </c>
      <c r="K296" s="44"/>
      <c r="L296" s="63">
        <v>0</v>
      </c>
      <c r="M296" s="70"/>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v>283</v>
      </c>
      <c r="C297" s="59">
        <v>0</v>
      </c>
      <c r="D297" s="60"/>
      <c r="E297" s="60"/>
      <c r="F297" s="60"/>
      <c r="G297" s="61"/>
      <c r="H297" s="71">
        <v>0</v>
      </c>
      <c r="I297" s="62" t="s">
        <v>35</v>
      </c>
      <c r="J297" s="62">
        <v>0</v>
      </c>
      <c r="K297" s="44"/>
      <c r="L297" s="63">
        <v>0</v>
      </c>
      <c r="M297" s="70"/>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v>284</v>
      </c>
      <c r="C298" s="59">
        <v>0</v>
      </c>
      <c r="D298" s="60"/>
      <c r="E298" s="60"/>
      <c r="F298" s="60"/>
      <c r="G298" s="61"/>
      <c r="H298" s="71">
        <v>0</v>
      </c>
      <c r="I298" s="62" t="s">
        <v>35</v>
      </c>
      <c r="J298" s="62">
        <v>0</v>
      </c>
      <c r="K298" s="44"/>
      <c r="L298" s="63">
        <v>0</v>
      </c>
      <c r="M298" s="70"/>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v>285</v>
      </c>
      <c r="C299" s="59">
        <v>0</v>
      </c>
      <c r="D299" s="60"/>
      <c r="E299" s="60"/>
      <c r="F299" s="60"/>
      <c r="G299" s="61"/>
      <c r="H299" s="71">
        <v>0</v>
      </c>
      <c r="I299" s="62" t="s">
        <v>35</v>
      </c>
      <c r="J299" s="62">
        <v>0</v>
      </c>
      <c r="K299" s="44"/>
      <c r="L299" s="63">
        <v>0</v>
      </c>
      <c r="M299" s="70"/>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v>286</v>
      </c>
      <c r="C300" s="59">
        <v>0</v>
      </c>
      <c r="D300" s="60"/>
      <c r="E300" s="60"/>
      <c r="F300" s="60"/>
      <c r="G300" s="61"/>
      <c r="H300" s="71">
        <v>0</v>
      </c>
      <c r="I300" s="62" t="s">
        <v>35</v>
      </c>
      <c r="J300" s="62">
        <v>0</v>
      </c>
      <c r="K300" s="44"/>
      <c r="L300" s="63">
        <v>0</v>
      </c>
      <c r="M300" s="70"/>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v>287</v>
      </c>
      <c r="C301" s="59">
        <v>0</v>
      </c>
      <c r="D301" s="60"/>
      <c r="E301" s="60"/>
      <c r="F301" s="60"/>
      <c r="G301" s="61"/>
      <c r="H301" s="71">
        <v>0</v>
      </c>
      <c r="I301" s="62" t="s">
        <v>35</v>
      </c>
      <c r="J301" s="62">
        <v>0</v>
      </c>
      <c r="K301" s="44"/>
      <c r="L301" s="63">
        <v>0</v>
      </c>
      <c r="M301" s="70"/>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v>288</v>
      </c>
      <c r="C302" s="59">
        <v>0</v>
      </c>
      <c r="D302" s="60"/>
      <c r="E302" s="60"/>
      <c r="F302" s="60"/>
      <c r="G302" s="61"/>
      <c r="H302" s="71">
        <v>0</v>
      </c>
      <c r="I302" s="62" t="s">
        <v>35</v>
      </c>
      <c r="J302" s="62">
        <v>0</v>
      </c>
      <c r="K302" s="44"/>
      <c r="L302" s="63">
        <v>0</v>
      </c>
      <c r="M302" s="70"/>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v>289</v>
      </c>
      <c r="C303" s="59">
        <v>0</v>
      </c>
      <c r="D303" s="60"/>
      <c r="E303" s="60"/>
      <c r="F303" s="60"/>
      <c r="G303" s="61"/>
      <c r="H303" s="71">
        <v>0</v>
      </c>
      <c r="I303" s="62" t="s">
        <v>35</v>
      </c>
      <c r="J303" s="62">
        <v>0</v>
      </c>
      <c r="K303" s="44"/>
      <c r="L303" s="63">
        <v>0</v>
      </c>
      <c r="M303" s="70"/>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v>290</v>
      </c>
      <c r="C304" s="59">
        <v>0</v>
      </c>
      <c r="D304" s="60"/>
      <c r="E304" s="60"/>
      <c r="F304" s="60"/>
      <c r="G304" s="61"/>
      <c r="H304" s="71">
        <v>0</v>
      </c>
      <c r="I304" s="62" t="s">
        <v>35</v>
      </c>
      <c r="J304" s="62">
        <v>0</v>
      </c>
      <c r="K304" s="44"/>
      <c r="L304" s="63">
        <v>0</v>
      </c>
      <c r="M304" s="70"/>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v>291</v>
      </c>
      <c r="C305" s="59">
        <v>0</v>
      </c>
      <c r="D305" s="60"/>
      <c r="E305" s="60"/>
      <c r="F305" s="60"/>
      <c r="G305" s="61"/>
      <c r="H305" s="71">
        <v>0</v>
      </c>
      <c r="I305" s="62" t="s">
        <v>35</v>
      </c>
      <c r="J305" s="62">
        <v>0</v>
      </c>
      <c r="K305" s="44"/>
      <c r="L305" s="63">
        <v>0</v>
      </c>
      <c r="M305" s="70"/>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v>292</v>
      </c>
      <c r="C306" s="59">
        <v>0</v>
      </c>
      <c r="D306" s="60"/>
      <c r="E306" s="60"/>
      <c r="F306" s="60"/>
      <c r="G306" s="61"/>
      <c r="H306" s="71">
        <v>0</v>
      </c>
      <c r="I306" s="62" t="s">
        <v>35</v>
      </c>
      <c r="J306" s="62">
        <v>0</v>
      </c>
      <c r="K306" s="44"/>
      <c r="L306" s="63">
        <v>0</v>
      </c>
      <c r="M306" s="70"/>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v>293</v>
      </c>
      <c r="C307" s="59">
        <v>0</v>
      </c>
      <c r="D307" s="60"/>
      <c r="E307" s="60"/>
      <c r="F307" s="60"/>
      <c r="G307" s="61"/>
      <c r="H307" s="71">
        <v>0</v>
      </c>
      <c r="I307" s="62" t="s">
        <v>35</v>
      </c>
      <c r="J307" s="62">
        <v>0</v>
      </c>
      <c r="K307" s="44"/>
      <c r="L307" s="63">
        <v>0</v>
      </c>
      <c r="M307" s="70"/>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v>294</v>
      </c>
      <c r="C308" s="59">
        <v>0</v>
      </c>
      <c r="D308" s="60"/>
      <c r="E308" s="60"/>
      <c r="F308" s="60"/>
      <c r="G308" s="61"/>
      <c r="H308" s="71">
        <v>0</v>
      </c>
      <c r="I308" s="62" t="s">
        <v>35</v>
      </c>
      <c r="J308" s="62">
        <v>0</v>
      </c>
      <c r="K308" s="44"/>
      <c r="L308" s="63">
        <v>0</v>
      </c>
      <c r="M308" s="70"/>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v>295</v>
      </c>
      <c r="C309" s="59">
        <v>0</v>
      </c>
      <c r="D309" s="60"/>
      <c r="E309" s="60"/>
      <c r="F309" s="60"/>
      <c r="G309" s="61"/>
      <c r="H309" s="71">
        <v>0</v>
      </c>
      <c r="I309" s="62" t="s">
        <v>35</v>
      </c>
      <c r="J309" s="62">
        <v>0</v>
      </c>
      <c r="K309" s="44"/>
      <c r="L309" s="63">
        <v>0</v>
      </c>
      <c r="M309" s="70"/>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v>296</v>
      </c>
      <c r="C310" s="59">
        <v>0</v>
      </c>
      <c r="D310" s="60"/>
      <c r="E310" s="60"/>
      <c r="F310" s="60"/>
      <c r="G310" s="61"/>
      <c r="H310" s="71">
        <v>0</v>
      </c>
      <c r="I310" s="62" t="s">
        <v>35</v>
      </c>
      <c r="J310" s="62">
        <v>0</v>
      </c>
      <c r="K310" s="44"/>
      <c r="L310" s="63">
        <v>0</v>
      </c>
      <c r="M310" s="70"/>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v>297</v>
      </c>
      <c r="C311" s="59">
        <v>0</v>
      </c>
      <c r="D311" s="60"/>
      <c r="E311" s="60"/>
      <c r="F311" s="60"/>
      <c r="G311" s="61"/>
      <c r="H311" s="71">
        <v>0</v>
      </c>
      <c r="I311" s="62" t="s">
        <v>35</v>
      </c>
      <c r="J311" s="62">
        <v>0</v>
      </c>
      <c r="K311" s="44"/>
      <c r="L311" s="63">
        <v>0</v>
      </c>
      <c r="M311" s="70"/>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v>298</v>
      </c>
      <c r="C312" s="59">
        <v>0</v>
      </c>
      <c r="D312" s="60"/>
      <c r="E312" s="60"/>
      <c r="F312" s="60"/>
      <c r="G312" s="61"/>
      <c r="H312" s="71">
        <v>0</v>
      </c>
      <c r="I312" s="62" t="s">
        <v>35</v>
      </c>
      <c r="J312" s="62">
        <v>0</v>
      </c>
      <c r="K312" s="44"/>
      <c r="L312" s="63">
        <v>0</v>
      </c>
      <c r="M312" s="70"/>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v>299</v>
      </c>
      <c r="C313" s="59">
        <v>0</v>
      </c>
      <c r="D313" s="60"/>
      <c r="E313" s="60"/>
      <c r="F313" s="60"/>
      <c r="G313" s="61"/>
      <c r="H313" s="71">
        <v>0</v>
      </c>
      <c r="I313" s="62" t="s">
        <v>35</v>
      </c>
      <c r="J313" s="62">
        <v>0</v>
      </c>
      <c r="K313" s="44"/>
      <c r="L313" s="63">
        <v>0</v>
      </c>
      <c r="M313" s="70"/>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v>300</v>
      </c>
      <c r="C314" s="59">
        <v>0</v>
      </c>
      <c r="D314" s="60"/>
      <c r="E314" s="60"/>
      <c r="F314" s="60"/>
      <c r="G314" s="61"/>
      <c r="H314" s="71">
        <v>0</v>
      </c>
      <c r="I314" s="62" t="s">
        <v>35</v>
      </c>
      <c r="J314" s="62">
        <v>0</v>
      </c>
      <c r="K314" s="44"/>
      <c r="L314" s="63">
        <v>0</v>
      </c>
      <c r="M314" s="70"/>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v>301</v>
      </c>
      <c r="C315" s="59">
        <v>0</v>
      </c>
      <c r="D315" s="60"/>
      <c r="E315" s="60"/>
      <c r="F315" s="60"/>
      <c r="G315" s="61"/>
      <c r="H315" s="71">
        <v>0</v>
      </c>
      <c r="I315" s="62" t="s">
        <v>35</v>
      </c>
      <c r="J315" s="62">
        <v>0</v>
      </c>
      <c r="K315" s="44"/>
      <c r="L315" s="63">
        <v>0</v>
      </c>
      <c r="M315" s="70"/>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v>302</v>
      </c>
      <c r="C316" s="59">
        <v>0</v>
      </c>
      <c r="D316" s="60"/>
      <c r="E316" s="60"/>
      <c r="F316" s="60"/>
      <c r="G316" s="61"/>
      <c r="H316" s="71">
        <v>0</v>
      </c>
      <c r="I316" s="62" t="s">
        <v>35</v>
      </c>
      <c r="J316" s="62">
        <v>0</v>
      </c>
      <c r="K316" s="44"/>
      <c r="L316" s="63">
        <v>0</v>
      </c>
      <c r="M316" s="70"/>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303</v>
      </c>
      <c r="C317" s="59">
        <v>0</v>
      </c>
      <c r="D317" s="60"/>
      <c r="E317" s="60"/>
      <c r="F317" s="60"/>
      <c r="G317" s="61"/>
      <c r="H317" s="71">
        <v>0</v>
      </c>
      <c r="I317" s="62" t="s">
        <v>35</v>
      </c>
      <c r="J317" s="62">
        <v>0</v>
      </c>
      <c r="K317" s="44"/>
      <c r="L317" s="63">
        <v>0</v>
      </c>
      <c r="M317" s="70"/>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304</v>
      </c>
      <c r="C318" s="59">
        <v>0</v>
      </c>
      <c r="D318" s="60"/>
      <c r="E318" s="60"/>
      <c r="F318" s="60"/>
      <c r="G318" s="61"/>
      <c r="H318" s="71">
        <v>0</v>
      </c>
      <c r="I318" s="62" t="s">
        <v>35</v>
      </c>
      <c r="J318" s="62">
        <v>0</v>
      </c>
      <c r="K318" s="44"/>
      <c r="L318" s="63">
        <v>0</v>
      </c>
      <c r="M318" s="70"/>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305</v>
      </c>
      <c r="C319" s="59">
        <v>0</v>
      </c>
      <c r="D319" s="60"/>
      <c r="E319" s="60"/>
      <c r="F319" s="60"/>
      <c r="G319" s="61"/>
      <c r="H319" s="71">
        <v>0</v>
      </c>
      <c r="I319" s="62" t="s">
        <v>35</v>
      </c>
      <c r="J319" s="62">
        <v>0</v>
      </c>
      <c r="K319" s="44"/>
      <c r="L319" s="63">
        <v>0</v>
      </c>
      <c r="M319" s="70"/>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306</v>
      </c>
      <c r="C320" s="59">
        <v>0</v>
      </c>
      <c r="D320" s="60"/>
      <c r="E320" s="60"/>
      <c r="F320" s="60"/>
      <c r="G320" s="61"/>
      <c r="H320" s="71">
        <v>0</v>
      </c>
      <c r="I320" s="62" t="s">
        <v>35</v>
      </c>
      <c r="J320" s="62">
        <v>0</v>
      </c>
      <c r="K320" s="44"/>
      <c r="L320" s="63">
        <v>0</v>
      </c>
      <c r="M320" s="70"/>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307</v>
      </c>
      <c r="C321" s="59">
        <v>0</v>
      </c>
      <c r="D321" s="60"/>
      <c r="E321" s="60"/>
      <c r="F321" s="60"/>
      <c r="G321" s="61"/>
      <c r="H321" s="71">
        <v>0</v>
      </c>
      <c r="I321" s="62" t="s">
        <v>35</v>
      </c>
      <c r="J321" s="62">
        <v>0</v>
      </c>
      <c r="K321" s="44"/>
      <c r="L321" s="63">
        <v>0</v>
      </c>
      <c r="M321" s="70"/>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308</v>
      </c>
      <c r="C322" s="59">
        <v>0</v>
      </c>
      <c r="D322" s="60"/>
      <c r="E322" s="60"/>
      <c r="F322" s="60"/>
      <c r="G322" s="61"/>
      <c r="H322" s="71">
        <v>0</v>
      </c>
      <c r="I322" s="62" t="s">
        <v>35</v>
      </c>
      <c r="J322" s="62">
        <v>0</v>
      </c>
      <c r="K322" s="44"/>
      <c r="L322" s="63">
        <v>0</v>
      </c>
      <c r="M322" s="70"/>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309</v>
      </c>
      <c r="C323" s="59">
        <v>0</v>
      </c>
      <c r="D323" s="60"/>
      <c r="E323" s="60"/>
      <c r="F323" s="60"/>
      <c r="G323" s="61"/>
      <c r="H323" s="71">
        <v>0</v>
      </c>
      <c r="I323" s="62" t="s">
        <v>35</v>
      </c>
      <c r="J323" s="62">
        <v>0</v>
      </c>
      <c r="K323" s="44"/>
      <c r="L323" s="63">
        <v>0</v>
      </c>
      <c r="M323" s="70"/>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310</v>
      </c>
      <c r="C324" s="59">
        <v>0</v>
      </c>
      <c r="D324" s="60"/>
      <c r="E324" s="60"/>
      <c r="F324" s="60"/>
      <c r="G324" s="61"/>
      <c r="H324" s="71">
        <v>0</v>
      </c>
      <c r="I324" s="62" t="s">
        <v>35</v>
      </c>
      <c r="J324" s="62">
        <v>0</v>
      </c>
      <c r="K324" s="44"/>
      <c r="L324" s="63">
        <v>0</v>
      </c>
      <c r="M324" s="70"/>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311</v>
      </c>
      <c r="C325" s="59">
        <v>0</v>
      </c>
      <c r="D325" s="60"/>
      <c r="E325" s="60"/>
      <c r="F325" s="60"/>
      <c r="G325" s="61"/>
      <c r="H325" s="71">
        <v>0</v>
      </c>
      <c r="I325" s="62" t="s">
        <v>35</v>
      </c>
      <c r="J325" s="62">
        <v>0</v>
      </c>
      <c r="K325" s="44"/>
      <c r="L325" s="63">
        <v>0</v>
      </c>
      <c r="M325" s="70"/>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312</v>
      </c>
      <c r="C326" s="59">
        <v>0</v>
      </c>
      <c r="D326" s="60"/>
      <c r="E326" s="60"/>
      <c r="F326" s="60"/>
      <c r="G326" s="61"/>
      <c r="H326" s="71">
        <v>0</v>
      </c>
      <c r="I326" s="62" t="s">
        <v>35</v>
      </c>
      <c r="J326" s="62">
        <v>0</v>
      </c>
      <c r="K326" s="44"/>
      <c r="L326" s="63">
        <v>0</v>
      </c>
      <c r="M326" s="70"/>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313</v>
      </c>
      <c r="C327" s="59">
        <v>0</v>
      </c>
      <c r="D327" s="60"/>
      <c r="E327" s="60"/>
      <c r="F327" s="60"/>
      <c r="G327" s="61"/>
      <c r="H327" s="71">
        <v>0</v>
      </c>
      <c r="I327" s="62" t="s">
        <v>35</v>
      </c>
      <c r="J327" s="62">
        <v>0</v>
      </c>
      <c r="K327" s="44"/>
      <c r="L327" s="63">
        <v>0</v>
      </c>
      <c r="M327" s="70"/>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314</v>
      </c>
      <c r="C328" s="59">
        <v>0</v>
      </c>
      <c r="D328" s="60"/>
      <c r="E328" s="60"/>
      <c r="F328" s="60"/>
      <c r="G328" s="61"/>
      <c r="H328" s="71">
        <v>0</v>
      </c>
      <c r="I328" s="62" t="s">
        <v>35</v>
      </c>
      <c r="J328" s="62">
        <v>0</v>
      </c>
      <c r="K328" s="44"/>
      <c r="L328" s="63">
        <v>0</v>
      </c>
      <c r="M328" s="70"/>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315</v>
      </c>
      <c r="C329" s="59">
        <v>0</v>
      </c>
      <c r="D329" s="60"/>
      <c r="E329" s="60"/>
      <c r="F329" s="60"/>
      <c r="G329" s="61"/>
      <c r="H329" s="71">
        <v>0</v>
      </c>
      <c r="I329" s="62" t="s">
        <v>35</v>
      </c>
      <c r="J329" s="62">
        <v>0</v>
      </c>
      <c r="K329" s="44"/>
      <c r="L329" s="63">
        <v>0</v>
      </c>
      <c r="M329" s="70"/>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316</v>
      </c>
      <c r="C330" s="59">
        <v>0</v>
      </c>
      <c r="D330" s="60"/>
      <c r="E330" s="60"/>
      <c r="F330" s="60"/>
      <c r="G330" s="61"/>
      <c r="H330" s="71">
        <v>0</v>
      </c>
      <c r="I330" s="62" t="s">
        <v>35</v>
      </c>
      <c r="J330" s="62">
        <v>0</v>
      </c>
      <c r="K330" s="44"/>
      <c r="L330" s="63">
        <v>0</v>
      </c>
      <c r="M330" s="70"/>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317</v>
      </c>
      <c r="C331" s="59">
        <v>0</v>
      </c>
      <c r="D331" s="60"/>
      <c r="E331" s="60"/>
      <c r="F331" s="60"/>
      <c r="G331" s="61"/>
      <c r="H331" s="71">
        <v>0</v>
      </c>
      <c r="I331" s="62" t="s">
        <v>35</v>
      </c>
      <c r="J331" s="62">
        <v>0</v>
      </c>
      <c r="K331" s="44"/>
      <c r="L331" s="63">
        <v>0</v>
      </c>
      <c r="M331" s="70"/>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318</v>
      </c>
      <c r="C332" s="59">
        <v>0</v>
      </c>
      <c r="D332" s="60"/>
      <c r="E332" s="60"/>
      <c r="F332" s="60"/>
      <c r="G332" s="61"/>
      <c r="H332" s="71">
        <v>0</v>
      </c>
      <c r="I332" s="62" t="s">
        <v>35</v>
      </c>
      <c r="J332" s="62">
        <v>0</v>
      </c>
      <c r="K332" s="44"/>
      <c r="L332" s="63">
        <v>0</v>
      </c>
      <c r="M332" s="70"/>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319</v>
      </c>
      <c r="C333" s="59">
        <v>0</v>
      </c>
      <c r="D333" s="60"/>
      <c r="E333" s="60"/>
      <c r="F333" s="60"/>
      <c r="G333" s="61"/>
      <c r="H333" s="71">
        <v>0</v>
      </c>
      <c r="I333" s="62" t="s">
        <v>35</v>
      </c>
      <c r="J333" s="62">
        <v>0</v>
      </c>
      <c r="K333" s="44"/>
      <c r="L333" s="63">
        <v>0</v>
      </c>
      <c r="M333" s="70"/>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320</v>
      </c>
      <c r="C334" s="59">
        <v>0</v>
      </c>
      <c r="D334" s="60"/>
      <c r="E334" s="60"/>
      <c r="F334" s="60"/>
      <c r="G334" s="61"/>
      <c r="H334" s="71">
        <v>0</v>
      </c>
      <c r="I334" s="62" t="s">
        <v>35</v>
      </c>
      <c r="J334" s="62">
        <v>0</v>
      </c>
      <c r="K334" s="44"/>
      <c r="L334" s="63">
        <v>0</v>
      </c>
      <c r="M334" s="70"/>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321</v>
      </c>
      <c r="C335" s="59">
        <v>0</v>
      </c>
      <c r="D335" s="60"/>
      <c r="E335" s="60"/>
      <c r="F335" s="60"/>
      <c r="G335" s="61"/>
      <c r="H335" s="71">
        <v>0</v>
      </c>
      <c r="I335" s="62" t="s">
        <v>35</v>
      </c>
      <c r="J335" s="62">
        <v>0</v>
      </c>
      <c r="K335" s="44"/>
      <c r="L335" s="63">
        <v>0</v>
      </c>
      <c r="M335" s="70"/>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322</v>
      </c>
      <c r="C336" s="59">
        <v>0</v>
      </c>
      <c r="D336" s="60"/>
      <c r="E336" s="60"/>
      <c r="F336" s="60"/>
      <c r="G336" s="61"/>
      <c r="H336" s="71">
        <v>0</v>
      </c>
      <c r="I336" s="62" t="s">
        <v>35</v>
      </c>
      <c r="J336" s="62">
        <v>0</v>
      </c>
      <c r="K336" s="44"/>
      <c r="L336" s="63">
        <v>0</v>
      </c>
      <c r="M336" s="70"/>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323</v>
      </c>
      <c r="C337" s="59">
        <v>0</v>
      </c>
      <c r="D337" s="60"/>
      <c r="E337" s="60"/>
      <c r="F337" s="60"/>
      <c r="G337" s="61"/>
      <c r="H337" s="71">
        <v>0</v>
      </c>
      <c r="I337" s="62" t="s">
        <v>35</v>
      </c>
      <c r="J337" s="62">
        <v>0</v>
      </c>
      <c r="K337" s="44"/>
      <c r="L337" s="63">
        <v>0</v>
      </c>
      <c r="M337" s="70"/>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324</v>
      </c>
      <c r="C338" s="59">
        <v>0</v>
      </c>
      <c r="D338" s="60"/>
      <c r="E338" s="60"/>
      <c r="F338" s="60"/>
      <c r="G338" s="61"/>
      <c r="H338" s="71">
        <v>0</v>
      </c>
      <c r="I338" s="62" t="s">
        <v>35</v>
      </c>
      <c r="J338" s="62">
        <v>0</v>
      </c>
      <c r="K338" s="44"/>
      <c r="L338" s="63">
        <v>0</v>
      </c>
      <c r="M338" s="70"/>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325</v>
      </c>
      <c r="C339" s="59">
        <v>0</v>
      </c>
      <c r="D339" s="60"/>
      <c r="E339" s="60"/>
      <c r="F339" s="60"/>
      <c r="G339" s="61"/>
      <c r="H339" s="71">
        <v>0</v>
      </c>
      <c r="I339" s="62" t="s">
        <v>35</v>
      </c>
      <c r="J339" s="62">
        <v>0</v>
      </c>
      <c r="K339" s="44"/>
      <c r="L339" s="63">
        <v>0</v>
      </c>
      <c r="M339" s="70"/>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326</v>
      </c>
      <c r="C340" s="59">
        <v>0</v>
      </c>
      <c r="D340" s="60"/>
      <c r="E340" s="60"/>
      <c r="F340" s="60"/>
      <c r="G340" s="61"/>
      <c r="H340" s="71">
        <v>0</v>
      </c>
      <c r="I340" s="62" t="s">
        <v>35</v>
      </c>
      <c r="J340" s="62">
        <v>0</v>
      </c>
      <c r="K340" s="44"/>
      <c r="L340" s="63">
        <v>0</v>
      </c>
      <c r="M340" s="70"/>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327</v>
      </c>
      <c r="C341" s="59">
        <v>0</v>
      </c>
      <c r="D341" s="60"/>
      <c r="E341" s="60"/>
      <c r="F341" s="60"/>
      <c r="G341" s="61"/>
      <c r="H341" s="71">
        <v>0</v>
      </c>
      <c r="I341" s="62" t="s">
        <v>35</v>
      </c>
      <c r="J341" s="62">
        <v>0</v>
      </c>
      <c r="K341" s="44"/>
      <c r="L341" s="63">
        <v>0</v>
      </c>
      <c r="M341" s="70"/>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v>328</v>
      </c>
      <c r="C342" s="59">
        <v>0</v>
      </c>
      <c r="D342" s="60"/>
      <c r="E342" s="60"/>
      <c r="F342" s="60"/>
      <c r="G342" s="61"/>
      <c r="H342" s="71">
        <v>0</v>
      </c>
      <c r="I342" s="62" t="s">
        <v>35</v>
      </c>
      <c r="J342" s="62">
        <v>0</v>
      </c>
      <c r="K342" s="44"/>
      <c r="L342" s="63">
        <v>0</v>
      </c>
      <c r="M342" s="70"/>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v>329</v>
      </c>
      <c r="C343" s="59">
        <v>0</v>
      </c>
      <c r="D343" s="60"/>
      <c r="E343" s="60"/>
      <c r="F343" s="60"/>
      <c r="G343" s="61"/>
      <c r="H343" s="71">
        <v>0</v>
      </c>
      <c r="I343" s="62" t="s">
        <v>35</v>
      </c>
      <c r="J343" s="62">
        <v>0</v>
      </c>
      <c r="K343" s="44"/>
      <c r="L343" s="63">
        <v>0</v>
      </c>
      <c r="M343" s="70"/>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v>330</v>
      </c>
      <c r="C344" s="59">
        <v>0</v>
      </c>
      <c r="D344" s="60"/>
      <c r="E344" s="60"/>
      <c r="F344" s="60"/>
      <c r="G344" s="61"/>
      <c r="H344" s="71">
        <v>0</v>
      </c>
      <c r="I344" s="62" t="s">
        <v>35</v>
      </c>
      <c r="J344" s="62">
        <v>0</v>
      </c>
      <c r="K344" s="44"/>
      <c r="L344" s="63">
        <v>0</v>
      </c>
      <c r="M344" s="70"/>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v>331</v>
      </c>
      <c r="C345" s="59">
        <v>0</v>
      </c>
      <c r="D345" s="60"/>
      <c r="E345" s="60"/>
      <c r="F345" s="60"/>
      <c r="G345" s="61"/>
      <c r="H345" s="71">
        <v>0</v>
      </c>
      <c r="I345" s="62" t="s">
        <v>35</v>
      </c>
      <c r="J345" s="62">
        <v>0</v>
      </c>
      <c r="K345" s="44"/>
      <c r="L345" s="63">
        <v>0</v>
      </c>
      <c r="M345" s="70"/>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v>332</v>
      </c>
      <c r="C346" s="59">
        <v>0</v>
      </c>
      <c r="D346" s="60"/>
      <c r="E346" s="60"/>
      <c r="F346" s="60"/>
      <c r="G346" s="61"/>
      <c r="H346" s="71">
        <v>0</v>
      </c>
      <c r="I346" s="62" t="s">
        <v>35</v>
      </c>
      <c r="J346" s="62">
        <v>0</v>
      </c>
      <c r="K346" s="44"/>
      <c r="L346" s="63">
        <v>0</v>
      </c>
      <c r="M346" s="70"/>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v>333</v>
      </c>
      <c r="C347" s="59">
        <v>0</v>
      </c>
      <c r="D347" s="60"/>
      <c r="E347" s="60"/>
      <c r="F347" s="60"/>
      <c r="G347" s="61"/>
      <c r="H347" s="71">
        <v>0</v>
      </c>
      <c r="I347" s="62" t="s">
        <v>35</v>
      </c>
      <c r="J347" s="62">
        <v>0</v>
      </c>
      <c r="K347" s="44"/>
      <c r="L347" s="63">
        <v>0</v>
      </c>
      <c r="M347" s="70"/>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v>334</v>
      </c>
      <c r="C348" s="59">
        <v>0</v>
      </c>
      <c r="D348" s="60"/>
      <c r="E348" s="60"/>
      <c r="F348" s="60"/>
      <c r="G348" s="61"/>
      <c r="H348" s="71">
        <v>0</v>
      </c>
      <c r="I348" s="62" t="s">
        <v>35</v>
      </c>
      <c r="J348" s="62">
        <v>0</v>
      </c>
      <c r="K348" s="44"/>
      <c r="L348" s="63">
        <v>0</v>
      </c>
      <c r="M348" s="70"/>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v>335</v>
      </c>
      <c r="C349" s="59">
        <v>0</v>
      </c>
      <c r="D349" s="60"/>
      <c r="E349" s="60"/>
      <c r="F349" s="60"/>
      <c r="G349" s="61"/>
      <c r="H349" s="71">
        <v>0</v>
      </c>
      <c r="I349" s="62" t="s">
        <v>35</v>
      </c>
      <c r="J349" s="62">
        <v>0</v>
      </c>
      <c r="K349" s="44"/>
      <c r="L349" s="63">
        <v>0</v>
      </c>
      <c r="M349" s="70"/>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v>336</v>
      </c>
      <c r="C350" s="59">
        <v>0</v>
      </c>
      <c r="D350" s="60"/>
      <c r="E350" s="60"/>
      <c r="F350" s="60"/>
      <c r="G350" s="61"/>
      <c r="H350" s="71">
        <v>0</v>
      </c>
      <c r="I350" s="62" t="s">
        <v>35</v>
      </c>
      <c r="J350" s="62">
        <v>0</v>
      </c>
      <c r="K350" s="44"/>
      <c r="L350" s="63">
        <v>0</v>
      </c>
      <c r="M350" s="70"/>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v>337</v>
      </c>
      <c r="C351" s="59">
        <v>0</v>
      </c>
      <c r="D351" s="60"/>
      <c r="E351" s="60"/>
      <c r="F351" s="60"/>
      <c r="G351" s="61"/>
      <c r="H351" s="71">
        <v>0</v>
      </c>
      <c r="I351" s="62" t="s">
        <v>35</v>
      </c>
      <c r="J351" s="62">
        <v>0</v>
      </c>
      <c r="K351" s="44"/>
      <c r="L351" s="63">
        <v>0</v>
      </c>
      <c r="M351" s="70"/>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v>338</v>
      </c>
      <c r="C352" s="59">
        <v>0</v>
      </c>
      <c r="D352" s="60"/>
      <c r="E352" s="60"/>
      <c r="F352" s="60"/>
      <c r="G352" s="61"/>
      <c r="H352" s="71">
        <v>0</v>
      </c>
      <c r="I352" s="62" t="s">
        <v>35</v>
      </c>
      <c r="J352" s="62">
        <v>0</v>
      </c>
      <c r="K352" s="44"/>
      <c r="L352" s="63">
        <v>0</v>
      </c>
      <c r="M352" s="70"/>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v>339</v>
      </c>
      <c r="C353" s="59">
        <v>0</v>
      </c>
      <c r="D353" s="60"/>
      <c r="E353" s="60"/>
      <c r="F353" s="60"/>
      <c r="G353" s="61"/>
      <c r="H353" s="71">
        <v>0</v>
      </c>
      <c r="I353" s="62" t="s">
        <v>35</v>
      </c>
      <c r="J353" s="62">
        <v>0</v>
      </c>
      <c r="K353" s="44"/>
      <c r="L353" s="63">
        <v>0</v>
      </c>
      <c r="M353" s="70"/>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v>340</v>
      </c>
      <c r="C354" s="59">
        <v>0</v>
      </c>
      <c r="D354" s="60"/>
      <c r="E354" s="60"/>
      <c r="F354" s="60"/>
      <c r="G354" s="61"/>
      <c r="H354" s="71">
        <v>0</v>
      </c>
      <c r="I354" s="62" t="s">
        <v>35</v>
      </c>
      <c r="J354" s="62">
        <v>0</v>
      </c>
      <c r="K354" s="44"/>
      <c r="L354" s="63">
        <v>0</v>
      </c>
      <c r="M354" s="70"/>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v>341</v>
      </c>
      <c r="C355" s="59">
        <v>0</v>
      </c>
      <c r="D355" s="60"/>
      <c r="E355" s="60"/>
      <c r="F355" s="60"/>
      <c r="G355" s="61"/>
      <c r="H355" s="71">
        <v>0</v>
      </c>
      <c r="I355" s="62" t="s">
        <v>35</v>
      </c>
      <c r="J355" s="62">
        <v>0</v>
      </c>
      <c r="K355" s="44"/>
      <c r="L355" s="63">
        <v>0</v>
      </c>
      <c r="M355" s="70"/>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v>342</v>
      </c>
      <c r="C356" s="59">
        <v>0</v>
      </c>
      <c r="D356" s="60"/>
      <c r="E356" s="60"/>
      <c r="F356" s="60"/>
      <c r="G356" s="61"/>
      <c r="H356" s="71">
        <v>0</v>
      </c>
      <c r="I356" s="62" t="s">
        <v>35</v>
      </c>
      <c r="J356" s="62">
        <v>0</v>
      </c>
      <c r="K356" s="44"/>
      <c r="L356" s="63">
        <v>0</v>
      </c>
      <c r="M356" s="70"/>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v>343</v>
      </c>
      <c r="C357" s="59">
        <v>0</v>
      </c>
      <c r="D357" s="60"/>
      <c r="E357" s="60"/>
      <c r="F357" s="60"/>
      <c r="G357" s="61"/>
      <c r="H357" s="71">
        <v>0</v>
      </c>
      <c r="I357" s="62" t="s">
        <v>35</v>
      </c>
      <c r="J357" s="62">
        <v>0</v>
      </c>
      <c r="K357" s="44"/>
      <c r="L357" s="63">
        <v>0</v>
      </c>
      <c r="M357" s="70"/>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v>344</v>
      </c>
      <c r="C358" s="59">
        <v>0</v>
      </c>
      <c r="D358" s="60"/>
      <c r="E358" s="60"/>
      <c r="F358" s="60"/>
      <c r="G358" s="61"/>
      <c r="H358" s="71">
        <v>0</v>
      </c>
      <c r="I358" s="62" t="s">
        <v>35</v>
      </c>
      <c r="J358" s="62">
        <v>0</v>
      </c>
      <c r="K358" s="44"/>
      <c r="L358" s="63">
        <v>0</v>
      </c>
      <c r="M358" s="70"/>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v>345</v>
      </c>
      <c r="C359" s="59">
        <v>0</v>
      </c>
      <c r="D359" s="60"/>
      <c r="E359" s="60"/>
      <c r="F359" s="60"/>
      <c r="G359" s="61"/>
      <c r="H359" s="71">
        <v>0</v>
      </c>
      <c r="I359" s="62" t="s">
        <v>35</v>
      </c>
      <c r="J359" s="62">
        <v>0</v>
      </c>
      <c r="K359" s="44"/>
      <c r="L359" s="63">
        <v>0</v>
      </c>
      <c r="M359" s="70"/>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v>346</v>
      </c>
      <c r="C360" s="59">
        <v>0</v>
      </c>
      <c r="D360" s="60"/>
      <c r="E360" s="60"/>
      <c r="F360" s="60"/>
      <c r="G360" s="61"/>
      <c r="H360" s="71">
        <v>0</v>
      </c>
      <c r="I360" s="62" t="s">
        <v>35</v>
      </c>
      <c r="J360" s="62">
        <v>0</v>
      </c>
      <c r="K360" s="44"/>
      <c r="L360" s="63">
        <v>0</v>
      </c>
      <c r="M360" s="70"/>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v>347</v>
      </c>
      <c r="C361" s="59">
        <v>0</v>
      </c>
      <c r="D361" s="60"/>
      <c r="E361" s="60"/>
      <c r="F361" s="60"/>
      <c r="G361" s="61"/>
      <c r="H361" s="71">
        <v>0</v>
      </c>
      <c r="I361" s="62" t="s">
        <v>35</v>
      </c>
      <c r="J361" s="62">
        <v>0</v>
      </c>
      <c r="K361" s="44"/>
      <c r="L361" s="63">
        <v>0</v>
      </c>
      <c r="M361" s="70"/>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v>348</v>
      </c>
      <c r="C362" s="59">
        <v>0</v>
      </c>
      <c r="D362" s="60"/>
      <c r="E362" s="60"/>
      <c r="F362" s="60"/>
      <c r="G362" s="61"/>
      <c r="H362" s="71">
        <v>0</v>
      </c>
      <c r="I362" s="62" t="s">
        <v>35</v>
      </c>
      <c r="J362" s="62">
        <v>0</v>
      </c>
      <c r="K362" s="44"/>
      <c r="L362" s="63">
        <v>0</v>
      </c>
      <c r="M362" s="70"/>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v>349</v>
      </c>
      <c r="C363" s="59">
        <v>0</v>
      </c>
      <c r="D363" s="60"/>
      <c r="E363" s="60"/>
      <c r="F363" s="60"/>
      <c r="G363" s="61"/>
      <c r="H363" s="71">
        <v>0</v>
      </c>
      <c r="I363" s="62" t="s">
        <v>35</v>
      </c>
      <c r="J363" s="62">
        <v>0</v>
      </c>
      <c r="K363" s="44"/>
      <c r="L363" s="63">
        <v>0</v>
      </c>
      <c r="M363" s="70"/>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v>350</v>
      </c>
      <c r="C364" s="59">
        <v>0</v>
      </c>
      <c r="D364" s="60"/>
      <c r="E364" s="60"/>
      <c r="F364" s="60"/>
      <c r="G364" s="61"/>
      <c r="H364" s="71">
        <v>0</v>
      </c>
      <c r="I364" s="62" t="s">
        <v>35</v>
      </c>
      <c r="J364" s="62">
        <v>0</v>
      </c>
      <c r="K364" s="44"/>
      <c r="L364" s="63">
        <v>0</v>
      </c>
      <c r="M364" s="70"/>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v>351</v>
      </c>
      <c r="C365" s="59">
        <v>0</v>
      </c>
      <c r="D365" s="60"/>
      <c r="E365" s="60"/>
      <c r="F365" s="60"/>
      <c r="G365" s="61"/>
      <c r="H365" s="71">
        <v>0</v>
      </c>
      <c r="I365" s="62" t="s">
        <v>35</v>
      </c>
      <c r="J365" s="62">
        <v>0</v>
      </c>
      <c r="K365" s="44"/>
      <c r="L365" s="63">
        <v>0</v>
      </c>
      <c r="M365" s="70"/>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v>352</v>
      </c>
      <c r="C366" s="59">
        <v>0</v>
      </c>
      <c r="D366" s="60"/>
      <c r="E366" s="60"/>
      <c r="F366" s="60"/>
      <c r="G366" s="61"/>
      <c r="H366" s="71">
        <v>0</v>
      </c>
      <c r="I366" s="62" t="s">
        <v>35</v>
      </c>
      <c r="J366" s="62">
        <v>0</v>
      </c>
      <c r="K366" s="44"/>
      <c r="L366" s="63">
        <v>0</v>
      </c>
      <c r="M366" s="70"/>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v>353</v>
      </c>
      <c r="C367" s="59">
        <v>0</v>
      </c>
      <c r="D367" s="60"/>
      <c r="E367" s="60"/>
      <c r="F367" s="60"/>
      <c r="G367" s="61"/>
      <c r="H367" s="71">
        <v>0</v>
      </c>
      <c r="I367" s="62" t="s">
        <v>35</v>
      </c>
      <c r="J367" s="62">
        <v>0</v>
      </c>
      <c r="K367" s="44"/>
      <c r="L367" s="63">
        <v>0</v>
      </c>
      <c r="M367" s="70"/>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v>354</v>
      </c>
      <c r="C368" s="59">
        <v>0</v>
      </c>
      <c r="D368" s="60"/>
      <c r="E368" s="60"/>
      <c r="F368" s="60"/>
      <c r="G368" s="61"/>
      <c r="H368" s="71">
        <v>0</v>
      </c>
      <c r="I368" s="62" t="s">
        <v>35</v>
      </c>
      <c r="J368" s="62">
        <v>0</v>
      </c>
      <c r="K368" s="44"/>
      <c r="L368" s="63">
        <v>0</v>
      </c>
      <c r="M368" s="70"/>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v>355</v>
      </c>
      <c r="C369" s="59">
        <v>0</v>
      </c>
      <c r="D369" s="60"/>
      <c r="E369" s="60"/>
      <c r="F369" s="60"/>
      <c r="G369" s="61"/>
      <c r="H369" s="71">
        <v>0</v>
      </c>
      <c r="I369" s="62" t="s">
        <v>35</v>
      </c>
      <c r="J369" s="62">
        <v>0</v>
      </c>
      <c r="K369" s="44"/>
      <c r="L369" s="63">
        <v>0</v>
      </c>
      <c r="M369" s="70"/>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v>356</v>
      </c>
      <c r="C370" s="59">
        <v>0</v>
      </c>
      <c r="D370" s="60"/>
      <c r="E370" s="60"/>
      <c r="F370" s="60"/>
      <c r="G370" s="61"/>
      <c r="H370" s="71">
        <v>0</v>
      </c>
      <c r="I370" s="62" t="s">
        <v>35</v>
      </c>
      <c r="J370" s="62">
        <v>0</v>
      </c>
      <c r="K370" s="44"/>
      <c r="L370" s="63">
        <v>0</v>
      </c>
      <c r="M370" s="70"/>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v>357</v>
      </c>
      <c r="C371" s="59">
        <v>0</v>
      </c>
      <c r="D371" s="60"/>
      <c r="E371" s="60"/>
      <c r="F371" s="60"/>
      <c r="G371" s="61"/>
      <c r="H371" s="71">
        <v>0</v>
      </c>
      <c r="I371" s="62" t="s">
        <v>35</v>
      </c>
      <c r="J371" s="62">
        <v>0</v>
      </c>
      <c r="K371" s="44"/>
      <c r="L371" s="63">
        <v>0</v>
      </c>
      <c r="M371" s="70"/>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v>358</v>
      </c>
      <c r="C372" s="59">
        <v>0</v>
      </c>
      <c r="D372" s="60"/>
      <c r="E372" s="60"/>
      <c r="F372" s="60"/>
      <c r="G372" s="61"/>
      <c r="H372" s="71">
        <v>0</v>
      </c>
      <c r="I372" s="62" t="s">
        <v>35</v>
      </c>
      <c r="J372" s="62">
        <v>0</v>
      </c>
      <c r="K372" s="44"/>
      <c r="L372" s="63">
        <v>0</v>
      </c>
      <c r="M372" s="70"/>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v>359</v>
      </c>
      <c r="C373" s="59">
        <v>0</v>
      </c>
      <c r="D373" s="60"/>
      <c r="E373" s="60"/>
      <c r="F373" s="60"/>
      <c r="G373" s="61"/>
      <c r="H373" s="71">
        <v>0</v>
      </c>
      <c r="I373" s="62" t="s">
        <v>35</v>
      </c>
      <c r="J373" s="62">
        <v>0</v>
      </c>
      <c r="K373" s="44"/>
      <c r="L373" s="63">
        <v>0</v>
      </c>
      <c r="M373" s="70"/>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v>360</v>
      </c>
      <c r="C374" s="59">
        <v>0</v>
      </c>
      <c r="D374" s="60"/>
      <c r="E374" s="60"/>
      <c r="F374" s="60"/>
      <c r="G374" s="61"/>
      <c r="H374" s="71">
        <v>0</v>
      </c>
      <c r="I374" s="62" t="s">
        <v>35</v>
      </c>
      <c r="J374" s="62">
        <v>0</v>
      </c>
      <c r="K374" s="44"/>
      <c r="L374" s="63">
        <v>0</v>
      </c>
      <c r="M374" s="70"/>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v>361</v>
      </c>
      <c r="C375" s="59">
        <v>0</v>
      </c>
      <c r="D375" s="60"/>
      <c r="E375" s="60"/>
      <c r="F375" s="60"/>
      <c r="G375" s="61"/>
      <c r="H375" s="71">
        <v>0</v>
      </c>
      <c r="I375" s="62" t="s">
        <v>35</v>
      </c>
      <c r="J375" s="62">
        <v>0</v>
      </c>
      <c r="K375" s="44"/>
      <c r="L375" s="63">
        <v>0</v>
      </c>
      <c r="M375" s="70"/>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v>362</v>
      </c>
      <c r="C376" s="59">
        <v>0</v>
      </c>
      <c r="D376" s="60"/>
      <c r="E376" s="60"/>
      <c r="F376" s="60"/>
      <c r="G376" s="61"/>
      <c r="H376" s="71">
        <v>0</v>
      </c>
      <c r="I376" s="62" t="s">
        <v>35</v>
      </c>
      <c r="J376" s="62">
        <v>0</v>
      </c>
      <c r="K376" s="44"/>
      <c r="L376" s="63">
        <v>0</v>
      </c>
      <c r="M376" s="70"/>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v>363</v>
      </c>
      <c r="C377" s="59">
        <v>0</v>
      </c>
      <c r="D377" s="60"/>
      <c r="E377" s="60"/>
      <c r="F377" s="60"/>
      <c r="G377" s="61"/>
      <c r="H377" s="71">
        <v>0</v>
      </c>
      <c r="I377" s="62" t="s">
        <v>35</v>
      </c>
      <c r="J377" s="62">
        <v>0</v>
      </c>
      <c r="K377" s="44"/>
      <c r="L377" s="63">
        <v>0</v>
      </c>
      <c r="M377" s="70"/>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v>364</v>
      </c>
      <c r="C378" s="59">
        <v>0</v>
      </c>
      <c r="D378" s="60"/>
      <c r="E378" s="60"/>
      <c r="F378" s="60"/>
      <c r="G378" s="61"/>
      <c r="H378" s="71">
        <v>0</v>
      </c>
      <c r="I378" s="62" t="s">
        <v>35</v>
      </c>
      <c r="J378" s="62">
        <v>0</v>
      </c>
      <c r="K378" s="44"/>
      <c r="L378" s="63">
        <v>0</v>
      </c>
      <c r="M378" s="70"/>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v>365</v>
      </c>
      <c r="C379" s="59">
        <v>0</v>
      </c>
      <c r="D379" s="60"/>
      <c r="E379" s="60"/>
      <c r="F379" s="60"/>
      <c r="G379" s="61"/>
      <c r="H379" s="71">
        <v>0</v>
      </c>
      <c r="I379" s="62" t="s">
        <v>35</v>
      </c>
      <c r="J379" s="62">
        <v>0</v>
      </c>
      <c r="K379" s="44"/>
      <c r="L379" s="63">
        <v>0</v>
      </c>
      <c r="M379" s="70"/>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366</v>
      </c>
      <c r="C380" s="59">
        <v>0</v>
      </c>
      <c r="D380" s="60"/>
      <c r="E380" s="60"/>
      <c r="F380" s="60"/>
      <c r="G380" s="61"/>
      <c r="H380" s="71">
        <v>0</v>
      </c>
      <c r="I380" s="62" t="s">
        <v>35</v>
      </c>
      <c r="J380" s="62">
        <v>0</v>
      </c>
      <c r="K380" s="44"/>
      <c r="L380" s="63">
        <v>0</v>
      </c>
      <c r="M380" s="70"/>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367</v>
      </c>
      <c r="C381" s="59">
        <v>0</v>
      </c>
      <c r="D381" s="60"/>
      <c r="E381" s="60"/>
      <c r="F381" s="60"/>
      <c r="G381" s="61"/>
      <c r="H381" s="71">
        <v>0</v>
      </c>
      <c r="I381" s="62" t="s">
        <v>35</v>
      </c>
      <c r="J381" s="62">
        <v>0</v>
      </c>
      <c r="K381" s="44"/>
      <c r="L381" s="63">
        <v>0</v>
      </c>
      <c r="M381" s="70"/>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368</v>
      </c>
      <c r="C382" s="59">
        <v>0</v>
      </c>
      <c r="D382" s="60"/>
      <c r="E382" s="60"/>
      <c r="F382" s="60"/>
      <c r="G382" s="61"/>
      <c r="H382" s="71">
        <v>0</v>
      </c>
      <c r="I382" s="62" t="s">
        <v>35</v>
      </c>
      <c r="J382" s="62">
        <v>0</v>
      </c>
      <c r="K382" s="44"/>
      <c r="L382" s="63">
        <v>0</v>
      </c>
      <c r="M382" s="70"/>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369</v>
      </c>
      <c r="C383" s="59">
        <v>0</v>
      </c>
      <c r="D383" s="60"/>
      <c r="E383" s="60"/>
      <c r="F383" s="60"/>
      <c r="G383" s="61"/>
      <c r="H383" s="71">
        <v>0</v>
      </c>
      <c r="I383" s="62" t="s">
        <v>35</v>
      </c>
      <c r="J383" s="62">
        <v>0</v>
      </c>
      <c r="K383" s="44"/>
      <c r="L383" s="63">
        <v>0</v>
      </c>
      <c r="M383" s="70"/>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370</v>
      </c>
      <c r="C384" s="59">
        <v>0</v>
      </c>
      <c r="D384" s="60"/>
      <c r="E384" s="60"/>
      <c r="F384" s="60"/>
      <c r="G384" s="61"/>
      <c r="H384" s="71">
        <v>0</v>
      </c>
      <c r="I384" s="62" t="s">
        <v>35</v>
      </c>
      <c r="J384" s="62">
        <v>0</v>
      </c>
      <c r="K384" s="44"/>
      <c r="L384" s="63">
        <v>0</v>
      </c>
      <c r="M384" s="70"/>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371</v>
      </c>
      <c r="C385" s="59">
        <v>0</v>
      </c>
      <c r="D385" s="60"/>
      <c r="E385" s="60"/>
      <c r="F385" s="60"/>
      <c r="G385" s="61"/>
      <c r="H385" s="71">
        <v>0</v>
      </c>
      <c r="I385" s="62" t="s">
        <v>35</v>
      </c>
      <c r="J385" s="62">
        <v>0</v>
      </c>
      <c r="K385" s="44"/>
      <c r="L385" s="63">
        <v>0</v>
      </c>
      <c r="M385" s="70"/>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372</v>
      </c>
      <c r="C386" s="59">
        <v>0</v>
      </c>
      <c r="D386" s="60"/>
      <c r="E386" s="60"/>
      <c r="F386" s="60"/>
      <c r="G386" s="61"/>
      <c r="H386" s="71">
        <v>0</v>
      </c>
      <c r="I386" s="62" t="s">
        <v>35</v>
      </c>
      <c r="J386" s="62">
        <v>0</v>
      </c>
      <c r="K386" s="44"/>
      <c r="L386" s="63">
        <v>0</v>
      </c>
      <c r="M386" s="70"/>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373</v>
      </c>
      <c r="C387" s="59">
        <v>0</v>
      </c>
      <c r="D387" s="60"/>
      <c r="E387" s="60"/>
      <c r="F387" s="60"/>
      <c r="G387" s="61"/>
      <c r="H387" s="71">
        <v>0</v>
      </c>
      <c r="I387" s="62" t="s">
        <v>35</v>
      </c>
      <c r="J387" s="62">
        <v>0</v>
      </c>
      <c r="K387" s="44"/>
      <c r="L387" s="63">
        <v>0</v>
      </c>
      <c r="M387" s="70"/>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374</v>
      </c>
      <c r="C388" s="59">
        <v>0</v>
      </c>
      <c r="D388" s="60"/>
      <c r="E388" s="60"/>
      <c r="F388" s="60"/>
      <c r="G388" s="61"/>
      <c r="H388" s="71">
        <v>0</v>
      </c>
      <c r="I388" s="62" t="s">
        <v>35</v>
      </c>
      <c r="J388" s="62">
        <v>0</v>
      </c>
      <c r="K388" s="44"/>
      <c r="L388" s="63">
        <v>0</v>
      </c>
      <c r="M388" s="70"/>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375</v>
      </c>
      <c r="C389" s="59">
        <v>0</v>
      </c>
      <c r="D389" s="60"/>
      <c r="E389" s="60"/>
      <c r="F389" s="60"/>
      <c r="G389" s="61"/>
      <c r="H389" s="71">
        <v>0</v>
      </c>
      <c r="I389" s="62" t="s">
        <v>35</v>
      </c>
      <c r="J389" s="62">
        <v>0</v>
      </c>
      <c r="K389" s="44"/>
      <c r="L389" s="63">
        <v>0</v>
      </c>
      <c r="M389" s="70"/>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376</v>
      </c>
      <c r="C390" s="59">
        <v>0</v>
      </c>
      <c r="D390" s="60"/>
      <c r="E390" s="60"/>
      <c r="F390" s="60"/>
      <c r="G390" s="61"/>
      <c r="H390" s="71">
        <v>0</v>
      </c>
      <c r="I390" s="62" t="s">
        <v>35</v>
      </c>
      <c r="J390" s="62">
        <v>0</v>
      </c>
      <c r="K390" s="44"/>
      <c r="L390" s="63">
        <v>0</v>
      </c>
      <c r="M390" s="70"/>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377</v>
      </c>
      <c r="C391" s="59">
        <v>0</v>
      </c>
      <c r="D391" s="60"/>
      <c r="E391" s="60"/>
      <c r="F391" s="60"/>
      <c r="G391" s="61"/>
      <c r="H391" s="71">
        <v>0</v>
      </c>
      <c r="I391" s="62" t="s">
        <v>35</v>
      </c>
      <c r="J391" s="62">
        <v>0</v>
      </c>
      <c r="K391" s="44"/>
      <c r="L391" s="63">
        <v>0</v>
      </c>
      <c r="M391" s="70"/>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378</v>
      </c>
      <c r="C392" s="59">
        <v>0</v>
      </c>
      <c r="D392" s="60"/>
      <c r="E392" s="60"/>
      <c r="F392" s="60"/>
      <c r="G392" s="61"/>
      <c r="H392" s="71">
        <v>0</v>
      </c>
      <c r="I392" s="62" t="s">
        <v>35</v>
      </c>
      <c r="J392" s="62">
        <v>0</v>
      </c>
      <c r="K392" s="44"/>
      <c r="L392" s="63">
        <v>0</v>
      </c>
      <c r="M392" s="70"/>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379</v>
      </c>
      <c r="C393" s="59">
        <v>0</v>
      </c>
      <c r="D393" s="60"/>
      <c r="E393" s="60"/>
      <c r="F393" s="60"/>
      <c r="G393" s="61"/>
      <c r="H393" s="71">
        <v>0</v>
      </c>
      <c r="I393" s="62" t="s">
        <v>35</v>
      </c>
      <c r="J393" s="62">
        <v>0</v>
      </c>
      <c r="K393" s="44"/>
      <c r="L393" s="63">
        <v>0</v>
      </c>
      <c r="M393" s="70"/>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380</v>
      </c>
      <c r="C394" s="59">
        <v>0</v>
      </c>
      <c r="D394" s="60"/>
      <c r="E394" s="60"/>
      <c r="F394" s="60"/>
      <c r="G394" s="61"/>
      <c r="H394" s="71">
        <v>0</v>
      </c>
      <c r="I394" s="62" t="s">
        <v>35</v>
      </c>
      <c r="J394" s="62">
        <v>0</v>
      </c>
      <c r="K394" s="44"/>
      <c r="L394" s="63">
        <v>0</v>
      </c>
      <c r="M394" s="70"/>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381</v>
      </c>
      <c r="C395" s="59">
        <v>0</v>
      </c>
      <c r="D395" s="60"/>
      <c r="E395" s="60"/>
      <c r="F395" s="60"/>
      <c r="G395" s="61"/>
      <c r="H395" s="71">
        <v>0</v>
      </c>
      <c r="I395" s="62" t="s">
        <v>35</v>
      </c>
      <c r="J395" s="62">
        <v>0</v>
      </c>
      <c r="K395" s="44"/>
      <c r="L395" s="63">
        <v>0</v>
      </c>
      <c r="M395" s="70"/>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382</v>
      </c>
      <c r="C396" s="59">
        <v>0</v>
      </c>
      <c r="D396" s="60"/>
      <c r="E396" s="60"/>
      <c r="F396" s="60"/>
      <c r="G396" s="61"/>
      <c r="H396" s="71">
        <v>0</v>
      </c>
      <c r="I396" s="62" t="s">
        <v>35</v>
      </c>
      <c r="J396" s="62">
        <v>0</v>
      </c>
      <c r="K396" s="44"/>
      <c r="L396" s="63">
        <v>0</v>
      </c>
      <c r="M396" s="70"/>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383</v>
      </c>
      <c r="C397" s="59">
        <v>0</v>
      </c>
      <c r="D397" s="60"/>
      <c r="E397" s="60"/>
      <c r="F397" s="60"/>
      <c r="G397" s="61"/>
      <c r="H397" s="71">
        <v>0</v>
      </c>
      <c r="I397" s="62" t="s">
        <v>35</v>
      </c>
      <c r="J397" s="62">
        <v>0</v>
      </c>
      <c r="K397" s="44"/>
      <c r="L397" s="63">
        <v>0</v>
      </c>
      <c r="M397" s="70"/>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384</v>
      </c>
      <c r="C398" s="59">
        <v>0</v>
      </c>
      <c r="D398" s="60"/>
      <c r="E398" s="60"/>
      <c r="F398" s="60"/>
      <c r="G398" s="61"/>
      <c r="H398" s="71">
        <v>0</v>
      </c>
      <c r="I398" s="62" t="s">
        <v>35</v>
      </c>
      <c r="J398" s="62">
        <v>0</v>
      </c>
      <c r="K398" s="44"/>
      <c r="L398" s="63">
        <v>0</v>
      </c>
      <c r="M398" s="70"/>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385</v>
      </c>
      <c r="C399" s="59">
        <v>0</v>
      </c>
      <c r="D399" s="60"/>
      <c r="E399" s="60"/>
      <c r="F399" s="60"/>
      <c r="G399" s="61"/>
      <c r="H399" s="71">
        <v>0</v>
      </c>
      <c r="I399" s="62" t="s">
        <v>35</v>
      </c>
      <c r="J399" s="62">
        <v>0</v>
      </c>
      <c r="K399" s="44"/>
      <c r="L399" s="63">
        <v>0</v>
      </c>
      <c r="M399" s="70"/>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386</v>
      </c>
      <c r="C400" s="59">
        <v>0</v>
      </c>
      <c r="D400" s="60"/>
      <c r="E400" s="60"/>
      <c r="F400" s="60"/>
      <c r="G400" s="61"/>
      <c r="H400" s="71">
        <v>0</v>
      </c>
      <c r="I400" s="62" t="s">
        <v>35</v>
      </c>
      <c r="J400" s="62">
        <v>0</v>
      </c>
      <c r="K400" s="44"/>
      <c r="L400" s="63">
        <v>0</v>
      </c>
      <c r="M400" s="70"/>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387</v>
      </c>
      <c r="C401" s="59">
        <v>0</v>
      </c>
      <c r="D401" s="60"/>
      <c r="E401" s="60"/>
      <c r="F401" s="60"/>
      <c r="G401" s="61"/>
      <c r="H401" s="71">
        <v>0</v>
      </c>
      <c r="I401" s="62" t="s">
        <v>35</v>
      </c>
      <c r="J401" s="62">
        <v>0</v>
      </c>
      <c r="K401" s="44"/>
      <c r="L401" s="63">
        <v>0</v>
      </c>
      <c r="M401" s="70"/>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388</v>
      </c>
      <c r="C402" s="59">
        <v>0</v>
      </c>
      <c r="D402" s="60"/>
      <c r="E402" s="60"/>
      <c r="F402" s="60"/>
      <c r="G402" s="61"/>
      <c r="H402" s="71">
        <v>0</v>
      </c>
      <c r="I402" s="62" t="s">
        <v>35</v>
      </c>
      <c r="J402" s="62">
        <v>0</v>
      </c>
      <c r="K402" s="44"/>
      <c r="L402" s="63">
        <v>0</v>
      </c>
      <c r="M402" s="70"/>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389</v>
      </c>
      <c r="C403" s="59">
        <v>0</v>
      </c>
      <c r="D403" s="60"/>
      <c r="E403" s="60"/>
      <c r="F403" s="60"/>
      <c r="G403" s="61"/>
      <c r="H403" s="71">
        <v>0</v>
      </c>
      <c r="I403" s="62" t="s">
        <v>35</v>
      </c>
      <c r="J403" s="62">
        <v>0</v>
      </c>
      <c r="K403" s="44"/>
      <c r="L403" s="63">
        <v>0</v>
      </c>
      <c r="M403" s="70"/>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390</v>
      </c>
      <c r="C404" s="59">
        <v>0</v>
      </c>
      <c r="D404" s="60"/>
      <c r="E404" s="60"/>
      <c r="F404" s="60"/>
      <c r="G404" s="61"/>
      <c r="H404" s="71">
        <v>0</v>
      </c>
      <c r="I404" s="62" t="s">
        <v>35</v>
      </c>
      <c r="J404" s="62">
        <v>0</v>
      </c>
      <c r="K404" s="44"/>
      <c r="L404" s="63">
        <v>0</v>
      </c>
      <c r="M404" s="70"/>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391</v>
      </c>
      <c r="C405" s="59">
        <v>0</v>
      </c>
      <c r="D405" s="60"/>
      <c r="E405" s="60"/>
      <c r="F405" s="60"/>
      <c r="G405" s="61"/>
      <c r="H405" s="71">
        <v>0</v>
      </c>
      <c r="I405" s="62" t="s">
        <v>35</v>
      </c>
      <c r="J405" s="62">
        <v>0</v>
      </c>
      <c r="K405" s="44"/>
      <c r="L405" s="63">
        <v>0</v>
      </c>
      <c r="M405" s="70"/>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392</v>
      </c>
      <c r="C406" s="59">
        <v>0</v>
      </c>
      <c r="D406" s="60"/>
      <c r="E406" s="60"/>
      <c r="F406" s="60"/>
      <c r="G406" s="61"/>
      <c r="H406" s="71">
        <v>0</v>
      </c>
      <c r="I406" s="62" t="s">
        <v>35</v>
      </c>
      <c r="J406" s="62">
        <v>0</v>
      </c>
      <c r="K406" s="44"/>
      <c r="L406" s="63">
        <v>0</v>
      </c>
      <c r="M406" s="70"/>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393</v>
      </c>
      <c r="C407" s="59">
        <v>0</v>
      </c>
      <c r="D407" s="60"/>
      <c r="E407" s="60"/>
      <c r="F407" s="60"/>
      <c r="G407" s="61"/>
      <c r="H407" s="71">
        <v>0</v>
      </c>
      <c r="I407" s="62" t="s">
        <v>35</v>
      </c>
      <c r="J407" s="62">
        <v>0</v>
      </c>
      <c r="K407" s="44"/>
      <c r="L407" s="63">
        <v>0</v>
      </c>
      <c r="M407" s="70"/>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v>394</v>
      </c>
      <c r="C408" s="59">
        <v>0</v>
      </c>
      <c r="D408" s="60"/>
      <c r="E408" s="60"/>
      <c r="F408" s="60"/>
      <c r="G408" s="61"/>
      <c r="H408" s="71">
        <v>0</v>
      </c>
      <c r="I408" s="62" t="s">
        <v>35</v>
      </c>
      <c r="J408" s="62">
        <v>0</v>
      </c>
      <c r="K408" s="44"/>
      <c r="L408" s="63">
        <v>0</v>
      </c>
      <c r="M408" s="70"/>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v>395</v>
      </c>
      <c r="C409" s="59">
        <v>0</v>
      </c>
      <c r="D409" s="60"/>
      <c r="E409" s="60"/>
      <c r="F409" s="60"/>
      <c r="G409" s="61"/>
      <c r="H409" s="71">
        <v>0</v>
      </c>
      <c r="I409" s="62" t="s">
        <v>35</v>
      </c>
      <c r="J409" s="62">
        <v>0</v>
      </c>
      <c r="K409" s="44"/>
      <c r="L409" s="63">
        <v>0</v>
      </c>
      <c r="M409" s="70"/>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v>396</v>
      </c>
      <c r="C410" s="59">
        <v>0</v>
      </c>
      <c r="D410" s="60"/>
      <c r="E410" s="60"/>
      <c r="F410" s="60"/>
      <c r="G410" s="61"/>
      <c r="H410" s="71">
        <v>0</v>
      </c>
      <c r="I410" s="62" t="s">
        <v>35</v>
      </c>
      <c r="J410" s="62">
        <v>0</v>
      </c>
      <c r="K410" s="44"/>
      <c r="L410" s="63">
        <v>0</v>
      </c>
      <c r="M410" s="70"/>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v>397</v>
      </c>
      <c r="C411" s="59">
        <v>0</v>
      </c>
      <c r="D411" s="60"/>
      <c r="E411" s="60"/>
      <c r="F411" s="60"/>
      <c r="G411" s="61"/>
      <c r="H411" s="71">
        <v>0</v>
      </c>
      <c r="I411" s="62" t="s">
        <v>35</v>
      </c>
      <c r="J411" s="62">
        <v>0</v>
      </c>
      <c r="K411" s="44"/>
      <c r="L411" s="63">
        <v>0</v>
      </c>
      <c r="M411" s="70"/>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v>398</v>
      </c>
      <c r="C412" s="59">
        <v>0</v>
      </c>
      <c r="D412" s="60"/>
      <c r="E412" s="60"/>
      <c r="F412" s="60"/>
      <c r="G412" s="61"/>
      <c r="H412" s="71">
        <v>0</v>
      </c>
      <c r="I412" s="62" t="s">
        <v>35</v>
      </c>
      <c r="J412" s="62">
        <v>0</v>
      </c>
      <c r="K412" s="44"/>
      <c r="L412" s="63">
        <v>0</v>
      </c>
      <c r="M412" s="70"/>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v>399</v>
      </c>
      <c r="C413" s="59">
        <v>0</v>
      </c>
      <c r="D413" s="60"/>
      <c r="E413" s="60"/>
      <c r="F413" s="60"/>
      <c r="G413" s="61"/>
      <c r="H413" s="71">
        <v>0</v>
      </c>
      <c r="I413" s="62" t="s">
        <v>35</v>
      </c>
      <c r="J413" s="62">
        <v>0</v>
      </c>
      <c r="K413" s="44"/>
      <c r="L413" s="63">
        <v>0</v>
      </c>
      <c r="M413" s="70"/>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x14ac:dyDescent="0.2">
      <c r="A414" s="15"/>
      <c r="B414" s="15">
        <v>400</v>
      </c>
      <c r="C414" s="59">
        <v>0</v>
      </c>
      <c r="D414" s="60"/>
      <c r="E414" s="60"/>
      <c r="F414" s="60"/>
      <c r="G414" s="61"/>
      <c r="H414" s="71">
        <v>0</v>
      </c>
      <c r="I414" s="62" t="s">
        <v>35</v>
      </c>
      <c r="J414" s="62">
        <v>0</v>
      </c>
      <c r="K414" s="44"/>
      <c r="L414" s="63">
        <v>0</v>
      </c>
      <c r="M414" s="70"/>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x14ac:dyDescent="0.2">
      <c r="A415" s="15"/>
      <c r="B415" s="15">
        <v>401</v>
      </c>
      <c r="C415" s="59">
        <v>0</v>
      </c>
      <c r="D415" s="60"/>
      <c r="E415" s="60"/>
      <c r="F415" s="60"/>
      <c r="G415" s="61"/>
      <c r="H415" s="71">
        <v>0</v>
      </c>
      <c r="I415" s="62" t="s">
        <v>35</v>
      </c>
      <c r="J415" s="62">
        <v>0</v>
      </c>
      <c r="K415" s="44"/>
      <c r="L415" s="63">
        <v>0</v>
      </c>
      <c r="M415" s="70"/>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x14ac:dyDescent="0.2">
      <c r="A416" s="15"/>
      <c r="B416" s="15">
        <v>402</v>
      </c>
      <c r="C416" s="59">
        <v>0</v>
      </c>
      <c r="D416" s="60"/>
      <c r="E416" s="60"/>
      <c r="F416" s="60"/>
      <c r="G416" s="61"/>
      <c r="H416" s="71">
        <v>0</v>
      </c>
      <c r="I416" s="62" t="s">
        <v>35</v>
      </c>
      <c r="J416" s="62">
        <v>0</v>
      </c>
      <c r="K416" s="44"/>
      <c r="L416" s="63">
        <v>0</v>
      </c>
      <c r="M416" s="70"/>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x14ac:dyDescent="0.2">
      <c r="A417" s="15"/>
      <c r="B417" s="15">
        <v>403</v>
      </c>
      <c r="C417" s="59">
        <v>0</v>
      </c>
      <c r="D417" s="60"/>
      <c r="E417" s="60"/>
      <c r="F417" s="60"/>
      <c r="G417" s="61"/>
      <c r="H417" s="71">
        <v>0</v>
      </c>
      <c r="I417" s="62" t="s">
        <v>35</v>
      </c>
      <c r="J417" s="62">
        <v>0</v>
      </c>
      <c r="K417" s="44"/>
      <c r="L417" s="63">
        <v>0</v>
      </c>
      <c r="M417" s="70"/>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v>404</v>
      </c>
      <c r="C418" s="59">
        <v>0</v>
      </c>
      <c r="D418" s="60"/>
      <c r="E418" s="60"/>
      <c r="F418" s="60"/>
      <c r="G418" s="61"/>
      <c r="H418" s="71">
        <v>0</v>
      </c>
      <c r="I418" s="62" t="s">
        <v>35</v>
      </c>
      <c r="J418" s="62">
        <v>0</v>
      </c>
      <c r="K418" s="44"/>
      <c r="L418" s="63">
        <v>0</v>
      </c>
      <c r="M418" s="70"/>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v>405</v>
      </c>
      <c r="C419" s="59">
        <v>0</v>
      </c>
      <c r="D419" s="60"/>
      <c r="E419" s="60"/>
      <c r="F419" s="60"/>
      <c r="G419" s="61"/>
      <c r="H419" s="71">
        <v>0</v>
      </c>
      <c r="I419" s="62" t="s">
        <v>35</v>
      </c>
      <c r="J419" s="62">
        <v>0</v>
      </c>
      <c r="K419" s="44"/>
      <c r="L419" s="63">
        <v>0</v>
      </c>
      <c r="M419" s="70"/>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v>406</v>
      </c>
      <c r="C420" s="59">
        <v>0</v>
      </c>
      <c r="D420" s="60"/>
      <c r="E420" s="60"/>
      <c r="F420" s="60"/>
      <c r="G420" s="61"/>
      <c r="H420" s="71">
        <v>0</v>
      </c>
      <c r="I420" s="62" t="s">
        <v>35</v>
      </c>
      <c r="J420" s="62">
        <v>0</v>
      </c>
      <c r="K420" s="44"/>
      <c r="L420" s="63">
        <v>0</v>
      </c>
      <c r="M420" s="70"/>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v>407</v>
      </c>
      <c r="C421" s="59">
        <v>0</v>
      </c>
      <c r="D421" s="60"/>
      <c r="E421" s="60"/>
      <c r="F421" s="60"/>
      <c r="G421" s="61"/>
      <c r="H421" s="71">
        <v>0</v>
      </c>
      <c r="I421" s="62" t="s">
        <v>35</v>
      </c>
      <c r="J421" s="62">
        <v>0</v>
      </c>
      <c r="K421" s="44"/>
      <c r="L421" s="63">
        <v>0</v>
      </c>
      <c r="M421" s="70"/>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v>408</v>
      </c>
      <c r="C422" s="59">
        <v>0</v>
      </c>
      <c r="D422" s="60"/>
      <c r="E422" s="60"/>
      <c r="F422" s="60"/>
      <c r="G422" s="61"/>
      <c r="H422" s="71">
        <v>0</v>
      </c>
      <c r="I422" s="62" t="s">
        <v>35</v>
      </c>
      <c r="J422" s="62">
        <v>0</v>
      </c>
      <c r="K422" s="44"/>
      <c r="L422" s="63">
        <v>0</v>
      </c>
      <c r="M422" s="70"/>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v>409</v>
      </c>
      <c r="C423" s="59">
        <v>0</v>
      </c>
      <c r="D423" s="60"/>
      <c r="E423" s="60"/>
      <c r="F423" s="60"/>
      <c r="G423" s="61"/>
      <c r="H423" s="71">
        <v>0</v>
      </c>
      <c r="I423" s="62" t="s">
        <v>35</v>
      </c>
      <c r="J423" s="62">
        <v>0</v>
      </c>
      <c r="K423" s="44"/>
      <c r="L423" s="63">
        <v>0</v>
      </c>
      <c r="M423" s="70"/>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v>410</v>
      </c>
      <c r="C424" s="59">
        <v>0</v>
      </c>
      <c r="D424" s="60"/>
      <c r="E424" s="60"/>
      <c r="F424" s="60"/>
      <c r="G424" s="61"/>
      <c r="H424" s="71">
        <v>0</v>
      </c>
      <c r="I424" s="62" t="s">
        <v>35</v>
      </c>
      <c r="J424" s="62">
        <v>0</v>
      </c>
      <c r="K424" s="44"/>
      <c r="L424" s="63">
        <v>0</v>
      </c>
      <c r="M424" s="70"/>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v>411</v>
      </c>
      <c r="C425" s="59">
        <v>0</v>
      </c>
      <c r="D425" s="60"/>
      <c r="E425" s="60"/>
      <c r="F425" s="60"/>
      <c r="G425" s="61"/>
      <c r="H425" s="71">
        <v>0</v>
      </c>
      <c r="I425" s="62" t="s">
        <v>35</v>
      </c>
      <c r="J425" s="62">
        <v>0</v>
      </c>
      <c r="K425" s="44"/>
      <c r="L425" s="63">
        <v>0</v>
      </c>
      <c r="M425" s="70"/>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v>412</v>
      </c>
      <c r="C426" s="59">
        <v>0</v>
      </c>
      <c r="D426" s="60"/>
      <c r="E426" s="60"/>
      <c r="F426" s="60"/>
      <c r="G426" s="61"/>
      <c r="H426" s="71">
        <v>0</v>
      </c>
      <c r="I426" s="62" t="s">
        <v>35</v>
      </c>
      <c r="J426" s="62">
        <v>0</v>
      </c>
      <c r="K426" s="44"/>
      <c r="L426" s="63">
        <v>0</v>
      </c>
      <c r="M426" s="70"/>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v>413</v>
      </c>
      <c r="C427" s="59">
        <v>0</v>
      </c>
      <c r="D427" s="60"/>
      <c r="E427" s="60"/>
      <c r="F427" s="60"/>
      <c r="G427" s="61"/>
      <c r="H427" s="71">
        <v>0</v>
      </c>
      <c r="I427" s="62" t="s">
        <v>35</v>
      </c>
      <c r="J427" s="62">
        <v>0</v>
      </c>
      <c r="K427" s="44"/>
      <c r="L427" s="63">
        <v>0</v>
      </c>
      <c r="M427" s="70"/>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v>414</v>
      </c>
      <c r="C428" s="59">
        <v>0</v>
      </c>
      <c r="D428" s="60"/>
      <c r="E428" s="60"/>
      <c r="F428" s="60"/>
      <c r="G428" s="61"/>
      <c r="H428" s="71">
        <v>0</v>
      </c>
      <c r="I428" s="62" t="s">
        <v>35</v>
      </c>
      <c r="J428" s="62">
        <v>0</v>
      </c>
      <c r="K428" s="44"/>
      <c r="L428" s="63">
        <v>0</v>
      </c>
      <c r="M428" s="70"/>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v>415</v>
      </c>
      <c r="C429" s="59">
        <v>0</v>
      </c>
      <c r="D429" s="60"/>
      <c r="E429" s="60"/>
      <c r="F429" s="60"/>
      <c r="G429" s="61"/>
      <c r="H429" s="71">
        <v>0</v>
      </c>
      <c r="I429" s="62" t="s">
        <v>35</v>
      </c>
      <c r="J429" s="62">
        <v>0</v>
      </c>
      <c r="K429" s="44"/>
      <c r="L429" s="63">
        <v>0</v>
      </c>
      <c r="M429" s="70"/>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v>416</v>
      </c>
      <c r="C430" s="59">
        <v>0</v>
      </c>
      <c r="D430" s="60"/>
      <c r="E430" s="60"/>
      <c r="F430" s="60"/>
      <c r="G430" s="61"/>
      <c r="H430" s="71">
        <v>0</v>
      </c>
      <c r="I430" s="62" t="s">
        <v>35</v>
      </c>
      <c r="J430" s="62">
        <v>0</v>
      </c>
      <c r="K430" s="44"/>
      <c r="L430" s="63">
        <v>0</v>
      </c>
      <c r="M430" s="70"/>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v>417</v>
      </c>
      <c r="C431" s="59">
        <v>0</v>
      </c>
      <c r="D431" s="60"/>
      <c r="E431" s="60"/>
      <c r="F431" s="60"/>
      <c r="G431" s="61"/>
      <c r="H431" s="71">
        <v>0</v>
      </c>
      <c r="I431" s="62" t="s">
        <v>35</v>
      </c>
      <c r="J431" s="62">
        <v>0</v>
      </c>
      <c r="K431" s="44"/>
      <c r="L431" s="63">
        <v>0</v>
      </c>
      <c r="M431" s="70"/>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x14ac:dyDescent="0.2">
      <c r="A432" s="15"/>
      <c r="B432" s="15"/>
      <c r="C432" s="58"/>
      <c r="D432" s="58"/>
      <c r="E432" s="58"/>
      <c r="F432" s="58"/>
      <c r="G432" s="58"/>
      <c r="H432" s="72"/>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x14ac:dyDescent="0.2">
      <c r="A433" s="11"/>
      <c r="B433" s="12" t="str">
        <f>"AusNet Services "&amp;LEFT($H$3,7)&amp;" Ancillary network services' prices"</f>
        <v>AusNet Services 2026–27 Ancillary network services' prices</v>
      </c>
      <c r="C433" s="11"/>
      <c r="D433" s="11"/>
      <c r="E433" s="11"/>
      <c r="F433" s="11"/>
      <c r="G433" s="11"/>
      <c r="H433" s="19" t="s">
        <v>20</v>
      </c>
      <c r="I433" s="19" t="s">
        <v>21</v>
      </c>
      <c r="J433" s="19" t="s">
        <v>22</v>
      </c>
      <c r="K433" s="19"/>
      <c r="L433" s="42" t="s">
        <v>25</v>
      </c>
      <c r="M433" s="66" t="s">
        <v>30</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hidden="1" outlineLevel="1" x14ac:dyDescent="0.2">
      <c r="A434" s="15"/>
      <c r="B434" s="15"/>
      <c r="C434" s="57"/>
      <c r="D434" s="57"/>
      <c r="E434" s="57"/>
      <c r="F434" s="57"/>
      <c r="G434" s="57"/>
      <c r="H434" s="70"/>
      <c r="I434" s="16"/>
      <c r="J434" s="16"/>
      <c r="K434" s="16"/>
      <c r="L434" s="16"/>
      <c r="M434" s="70"/>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hidden="1" outlineLevel="1" x14ac:dyDescent="0.2">
      <c r="A435" s="15"/>
      <c r="B435" s="15"/>
      <c r="C435" s="59"/>
      <c r="D435" s="60"/>
      <c r="E435" s="60"/>
      <c r="F435" s="60"/>
      <c r="G435" s="61"/>
      <c r="H435" s="71"/>
      <c r="I435" s="62"/>
      <c r="J435" s="62"/>
      <c r="K435" s="44"/>
      <c r="L435" s="63"/>
      <c r="M435" s="70"/>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70"/>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70"/>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70"/>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70"/>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70"/>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hidden="1" outlineLevel="1" x14ac:dyDescent="0.2">
      <c r="A441" s="15"/>
      <c r="B441" s="15"/>
      <c r="C441" s="59"/>
      <c r="D441" s="60"/>
      <c r="E441" s="60"/>
      <c r="F441" s="60"/>
      <c r="G441" s="61"/>
      <c r="H441" s="71"/>
      <c r="I441" s="62"/>
      <c r="J441" s="62"/>
      <c r="K441" s="44"/>
      <c r="L441" s="63"/>
      <c r="M441" s="70"/>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hidden="1" outlineLevel="1" x14ac:dyDescent="0.2">
      <c r="A442" s="15"/>
      <c r="B442" s="15"/>
      <c r="C442" s="59"/>
      <c r="D442" s="60"/>
      <c r="E442" s="60"/>
      <c r="F442" s="60"/>
      <c r="G442" s="61"/>
      <c r="H442" s="71"/>
      <c r="I442" s="62"/>
      <c r="J442" s="62"/>
      <c r="K442" s="44"/>
      <c r="L442" s="63"/>
      <c r="M442" s="70"/>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hidden="1" outlineLevel="1" x14ac:dyDescent="0.2">
      <c r="A443" s="15"/>
      <c r="B443" s="15"/>
      <c r="C443" s="59"/>
      <c r="D443" s="60"/>
      <c r="E443" s="60"/>
      <c r="F443" s="60"/>
      <c r="G443" s="61"/>
      <c r="H443" s="71"/>
      <c r="I443" s="62"/>
      <c r="J443" s="62"/>
      <c r="K443" s="44"/>
      <c r="L443" s="63"/>
      <c r="M443" s="70"/>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hidden="1" outlineLevel="1" x14ac:dyDescent="0.2">
      <c r="A444" s="15"/>
      <c r="B444" s="15"/>
      <c r="C444" s="59"/>
      <c r="D444" s="60"/>
      <c r="E444" s="60"/>
      <c r="F444" s="60"/>
      <c r="G444" s="61"/>
      <c r="H444" s="71"/>
      <c r="I444" s="62"/>
      <c r="J444" s="62"/>
      <c r="K444" s="44"/>
      <c r="L444" s="63"/>
      <c r="M444" s="70"/>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70"/>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70"/>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70"/>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70"/>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70"/>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70"/>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70"/>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70"/>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70"/>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70"/>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70"/>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70"/>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70"/>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70"/>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70"/>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70"/>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70"/>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70"/>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70"/>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70"/>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70"/>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70"/>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70"/>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70"/>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70"/>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70"/>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70"/>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70"/>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70"/>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70"/>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70"/>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70"/>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70"/>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70"/>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70"/>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70"/>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70"/>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70"/>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70"/>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70"/>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70"/>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70"/>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70"/>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70"/>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70"/>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70"/>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70"/>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70"/>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70"/>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70"/>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70"/>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70"/>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70"/>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70"/>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70"/>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70"/>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70"/>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70"/>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70"/>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70"/>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70"/>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70"/>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70"/>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70"/>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70"/>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70"/>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70"/>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70"/>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70"/>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70"/>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70"/>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70"/>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70"/>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70"/>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70"/>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70"/>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70"/>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70"/>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70"/>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70"/>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70"/>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70"/>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70"/>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70"/>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70"/>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70"/>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70"/>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70"/>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70"/>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70"/>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70"/>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70"/>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70"/>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70"/>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70"/>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70"/>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70"/>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70"/>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70"/>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70"/>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70"/>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70"/>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70"/>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70"/>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70"/>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70"/>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70"/>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70"/>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70"/>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70"/>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70"/>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70"/>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70"/>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70"/>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70"/>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70"/>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70"/>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70"/>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70"/>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70"/>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70"/>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70"/>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70"/>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70"/>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70"/>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70"/>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70"/>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70"/>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70"/>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70"/>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70"/>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70"/>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70"/>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70"/>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70"/>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70"/>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70"/>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70"/>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70"/>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70"/>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70"/>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70"/>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70"/>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70"/>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70"/>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70"/>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70"/>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70"/>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70"/>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70"/>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70"/>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70"/>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70"/>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70"/>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70"/>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70"/>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70"/>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70"/>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70"/>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70"/>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70"/>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70"/>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70"/>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70"/>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70"/>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70"/>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70"/>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70"/>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70"/>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70"/>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70"/>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70"/>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70"/>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70"/>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70"/>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70"/>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70"/>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70"/>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70"/>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70"/>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70"/>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70"/>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70"/>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70"/>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70"/>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70"/>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70"/>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70"/>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70"/>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70"/>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70"/>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70"/>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70"/>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70"/>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70"/>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70"/>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70"/>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70"/>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70"/>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70"/>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70"/>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70"/>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70"/>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70"/>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70"/>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70"/>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70"/>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70"/>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70"/>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70"/>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70"/>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70"/>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70"/>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70"/>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70"/>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70"/>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70"/>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70"/>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70"/>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70"/>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70"/>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70"/>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70"/>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70"/>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70"/>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70"/>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70"/>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70"/>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70"/>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70"/>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70"/>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70"/>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70"/>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70"/>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70"/>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70"/>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70"/>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70"/>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70"/>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70"/>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70"/>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70"/>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70"/>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70"/>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70"/>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70"/>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70"/>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70"/>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70"/>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70"/>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70"/>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70"/>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70"/>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70"/>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70"/>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70"/>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70"/>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70"/>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70"/>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70"/>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70"/>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70"/>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70"/>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70"/>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70"/>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70"/>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70"/>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70"/>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70"/>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70"/>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70"/>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70"/>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70"/>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70"/>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70"/>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70"/>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70"/>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70"/>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70"/>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70"/>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70"/>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70"/>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70"/>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70"/>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70"/>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70"/>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70"/>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70"/>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70"/>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70"/>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70"/>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70"/>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70"/>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70"/>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70"/>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70"/>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70"/>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70"/>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70"/>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70"/>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70"/>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70"/>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70"/>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70"/>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70"/>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70"/>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70"/>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70"/>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70"/>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70"/>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70"/>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70"/>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70"/>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70"/>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70"/>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70"/>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70"/>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70"/>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70"/>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70"/>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70"/>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70"/>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70"/>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70"/>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70"/>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70"/>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70"/>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70"/>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70"/>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70"/>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70"/>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70"/>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70"/>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70"/>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70"/>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70"/>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70"/>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70"/>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70"/>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70"/>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70"/>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70"/>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70"/>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70"/>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70"/>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70"/>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70"/>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70"/>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70"/>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70"/>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70"/>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70"/>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70"/>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70"/>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70"/>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70"/>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70"/>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70"/>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70"/>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70"/>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70"/>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70"/>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70"/>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70"/>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70"/>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70"/>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70"/>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70"/>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70"/>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70"/>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70"/>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x14ac:dyDescent="0.2">
      <c r="A816" s="15"/>
      <c r="B816" s="15"/>
      <c r="C816" s="59"/>
      <c r="D816" s="60"/>
      <c r="E816" s="60"/>
      <c r="F816" s="60"/>
      <c r="G816" s="61"/>
      <c r="H816" s="71"/>
      <c r="I816" s="62"/>
      <c r="J816" s="62"/>
      <c r="K816" s="44"/>
      <c r="L816" s="63"/>
      <c r="M816" s="70"/>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x14ac:dyDescent="0.2">
      <c r="A817" s="15"/>
      <c r="B817" s="15"/>
      <c r="C817" s="59"/>
      <c r="D817" s="60"/>
      <c r="E817" s="60"/>
      <c r="F817" s="60"/>
      <c r="G817" s="61"/>
      <c r="H817" s="71"/>
      <c r="I817" s="62"/>
      <c r="J817" s="62"/>
      <c r="K817" s="44"/>
      <c r="L817" s="63"/>
      <c r="M817" s="70"/>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x14ac:dyDescent="0.2">
      <c r="A818" s="15"/>
      <c r="B818" s="15"/>
      <c r="C818" s="59"/>
      <c r="D818" s="60"/>
      <c r="E818" s="60"/>
      <c r="F818" s="60"/>
      <c r="G818" s="61"/>
      <c r="H818" s="71"/>
      <c r="I818" s="62"/>
      <c r="J818" s="62"/>
      <c r="K818" s="44"/>
      <c r="L818" s="63"/>
      <c r="M818" s="70"/>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x14ac:dyDescent="0.2">
      <c r="A819" s="15"/>
      <c r="B819" s="15"/>
      <c r="C819" s="59"/>
      <c r="D819" s="60"/>
      <c r="E819" s="60"/>
      <c r="F819" s="60"/>
      <c r="G819" s="61"/>
      <c r="H819" s="71"/>
      <c r="I819" s="62"/>
      <c r="J819" s="62"/>
      <c r="K819" s="44"/>
      <c r="L819" s="63"/>
      <c r="M819" s="70"/>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70"/>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70"/>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70"/>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70"/>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70"/>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70"/>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70"/>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70"/>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70"/>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70"/>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70"/>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70"/>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70"/>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70"/>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70"/>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70"/>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70"/>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70"/>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70"/>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70"/>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70"/>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70"/>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70"/>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70"/>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70"/>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70"/>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70"/>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70"/>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70"/>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70"/>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70"/>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70"/>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x14ac:dyDescent="0.2">
      <c r="A852" s="15"/>
      <c r="B852" s="15"/>
      <c r="C852" s="58"/>
      <c r="D852" s="58"/>
      <c r="E852" s="58"/>
      <c r="F852" s="58"/>
      <c r="G852" s="58"/>
      <c r="H852" s="72"/>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x14ac:dyDescent="0.2">
      <c r="A853" s="11"/>
      <c r="B853" s="12" t="str">
        <f>"CitiPower "&amp;LEFT($H$3,7)&amp;" Ancillary network services' prices"</f>
        <v>CitiPower 2026–27 Ancillary network services' prices</v>
      </c>
      <c r="C853" s="11"/>
      <c r="D853" s="11"/>
      <c r="E853" s="11"/>
      <c r="F853" s="11"/>
      <c r="G853" s="11"/>
      <c r="H853" s="19" t="s">
        <v>20</v>
      </c>
      <c r="I853" s="19" t="s">
        <v>21</v>
      </c>
      <c r="J853" s="19" t="s">
        <v>22</v>
      </c>
      <c r="K853" s="19"/>
      <c r="L853" s="42" t="s">
        <v>25</v>
      </c>
      <c r="M853" s="66" t="s">
        <v>30</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hidden="1" outlineLevel="1" x14ac:dyDescent="0.2">
      <c r="A854" s="15"/>
      <c r="B854" s="15"/>
      <c r="C854" s="57"/>
      <c r="D854" s="57"/>
      <c r="E854" s="57"/>
      <c r="F854" s="57"/>
      <c r="G854" s="57"/>
      <c r="H854" s="70"/>
      <c r="I854" s="16"/>
      <c r="J854" s="16"/>
      <c r="K854" s="16"/>
      <c r="L854" s="16"/>
      <c r="M854" s="70"/>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hidden="1" outlineLevel="1" x14ac:dyDescent="0.2">
      <c r="A855" s="15"/>
      <c r="B855" s="15"/>
      <c r="C855" s="59"/>
      <c r="D855" s="60"/>
      <c r="E855" s="60"/>
      <c r="F855" s="60"/>
      <c r="G855" s="61"/>
      <c r="H855" s="71"/>
      <c r="I855" s="62"/>
      <c r="J855" s="62"/>
      <c r="K855" s="44"/>
      <c r="L855" s="63"/>
      <c r="M855" s="70"/>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70"/>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70"/>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70"/>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70"/>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70"/>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70"/>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70"/>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70"/>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70"/>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70"/>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70"/>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70"/>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70"/>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70"/>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70"/>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70"/>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70"/>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70"/>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70"/>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70"/>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70"/>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70"/>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70"/>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70"/>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70"/>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70"/>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70"/>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70"/>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70"/>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70"/>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70"/>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70"/>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70"/>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70"/>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70"/>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70"/>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70"/>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70"/>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70"/>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70"/>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70"/>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70"/>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70"/>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70"/>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70"/>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70"/>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70"/>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70"/>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70"/>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70"/>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70"/>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70"/>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70"/>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70"/>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v>56</v>
      </c>
      <c r="C910" s="59">
        <v>0</v>
      </c>
      <c r="D910" s="60"/>
      <c r="E910" s="60"/>
      <c r="F910" s="60"/>
      <c r="G910" s="61"/>
      <c r="H910" s="71">
        <v>0</v>
      </c>
      <c r="I910" s="62" t="s">
        <v>35</v>
      </c>
      <c r="J910" s="62">
        <v>0</v>
      </c>
      <c r="K910" s="44"/>
      <c r="L910" s="63">
        <v>0</v>
      </c>
      <c r="M910" s="70"/>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v>57</v>
      </c>
      <c r="C911" s="59">
        <v>0</v>
      </c>
      <c r="D911" s="60"/>
      <c r="E911" s="60"/>
      <c r="F911" s="60"/>
      <c r="G911" s="61"/>
      <c r="H911" s="71">
        <v>0</v>
      </c>
      <c r="I911" s="62" t="s">
        <v>35</v>
      </c>
      <c r="J911" s="62">
        <v>0</v>
      </c>
      <c r="K911" s="44"/>
      <c r="L911" s="63">
        <v>0</v>
      </c>
      <c r="M911" s="70"/>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v>58</v>
      </c>
      <c r="C912" s="59">
        <v>0</v>
      </c>
      <c r="D912" s="60"/>
      <c r="E912" s="60"/>
      <c r="F912" s="60"/>
      <c r="G912" s="61"/>
      <c r="H912" s="71">
        <v>0</v>
      </c>
      <c r="I912" s="62" t="s">
        <v>35</v>
      </c>
      <c r="J912" s="62">
        <v>0</v>
      </c>
      <c r="K912" s="44"/>
      <c r="L912" s="63">
        <v>0</v>
      </c>
      <c r="M912" s="70"/>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v>59</v>
      </c>
      <c r="C913" s="59">
        <v>0</v>
      </c>
      <c r="D913" s="60"/>
      <c r="E913" s="60"/>
      <c r="F913" s="60"/>
      <c r="G913" s="61"/>
      <c r="H913" s="71">
        <v>0</v>
      </c>
      <c r="I913" s="62" t="s">
        <v>35</v>
      </c>
      <c r="J913" s="62">
        <v>0</v>
      </c>
      <c r="K913" s="44"/>
      <c r="L913" s="63">
        <v>0</v>
      </c>
      <c r="M913" s="70"/>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v>60</v>
      </c>
      <c r="C914" s="59">
        <v>0</v>
      </c>
      <c r="D914" s="60"/>
      <c r="E914" s="60"/>
      <c r="F914" s="60"/>
      <c r="G914" s="61"/>
      <c r="H914" s="71">
        <v>0</v>
      </c>
      <c r="I914" s="62" t="s">
        <v>35</v>
      </c>
      <c r="J914" s="62">
        <v>0</v>
      </c>
      <c r="K914" s="44"/>
      <c r="L914" s="63">
        <v>0</v>
      </c>
      <c r="M914" s="70"/>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v>61</v>
      </c>
      <c r="C915" s="59">
        <v>0</v>
      </c>
      <c r="D915" s="60"/>
      <c r="E915" s="60"/>
      <c r="F915" s="60"/>
      <c r="G915" s="61"/>
      <c r="H915" s="71">
        <v>0</v>
      </c>
      <c r="I915" s="62" t="s">
        <v>35</v>
      </c>
      <c r="J915" s="62">
        <v>0</v>
      </c>
      <c r="K915" s="44"/>
      <c r="L915" s="63">
        <v>0</v>
      </c>
      <c r="M915" s="70"/>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v>62</v>
      </c>
      <c r="C916" s="59">
        <v>0</v>
      </c>
      <c r="D916" s="60"/>
      <c r="E916" s="60"/>
      <c r="F916" s="60"/>
      <c r="G916" s="61"/>
      <c r="H916" s="71">
        <v>0</v>
      </c>
      <c r="I916" s="62" t="s">
        <v>35</v>
      </c>
      <c r="J916" s="62">
        <v>0</v>
      </c>
      <c r="K916" s="44"/>
      <c r="L916" s="63">
        <v>0</v>
      </c>
      <c r="M916" s="70"/>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v>63</v>
      </c>
      <c r="C917" s="59">
        <v>0</v>
      </c>
      <c r="D917" s="60"/>
      <c r="E917" s="60"/>
      <c r="F917" s="60"/>
      <c r="G917" s="61"/>
      <c r="H917" s="71">
        <v>0</v>
      </c>
      <c r="I917" s="62" t="s">
        <v>35</v>
      </c>
      <c r="J917" s="62">
        <v>0</v>
      </c>
      <c r="K917" s="44"/>
      <c r="L917" s="63">
        <v>0</v>
      </c>
      <c r="M917" s="70"/>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v>64</v>
      </c>
      <c r="C918" s="59">
        <v>0</v>
      </c>
      <c r="D918" s="60"/>
      <c r="E918" s="60"/>
      <c r="F918" s="60"/>
      <c r="G918" s="61"/>
      <c r="H918" s="71">
        <v>0</v>
      </c>
      <c r="I918" s="62" t="s">
        <v>35</v>
      </c>
      <c r="J918" s="62">
        <v>0</v>
      </c>
      <c r="K918" s="44"/>
      <c r="L918" s="63">
        <v>0</v>
      </c>
      <c r="M918" s="70"/>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v>65</v>
      </c>
      <c r="C919" s="59">
        <v>0</v>
      </c>
      <c r="D919" s="60"/>
      <c r="E919" s="60"/>
      <c r="F919" s="60"/>
      <c r="G919" s="61"/>
      <c r="H919" s="71">
        <v>0</v>
      </c>
      <c r="I919" s="62" t="s">
        <v>35</v>
      </c>
      <c r="J919" s="62">
        <v>0</v>
      </c>
      <c r="K919" s="44"/>
      <c r="L919" s="63">
        <v>0</v>
      </c>
      <c r="M919" s="70"/>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v>66</v>
      </c>
      <c r="C920" s="59">
        <v>0</v>
      </c>
      <c r="D920" s="60"/>
      <c r="E920" s="60"/>
      <c r="F920" s="60"/>
      <c r="G920" s="61"/>
      <c r="H920" s="71">
        <v>0</v>
      </c>
      <c r="I920" s="62" t="s">
        <v>35</v>
      </c>
      <c r="J920" s="62">
        <v>0</v>
      </c>
      <c r="K920" s="44"/>
      <c r="L920" s="63">
        <v>0</v>
      </c>
      <c r="M920" s="70"/>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v>67</v>
      </c>
      <c r="C921" s="59">
        <v>0</v>
      </c>
      <c r="D921" s="60"/>
      <c r="E921" s="60"/>
      <c r="F921" s="60"/>
      <c r="G921" s="61"/>
      <c r="H921" s="71">
        <v>0</v>
      </c>
      <c r="I921" s="62" t="s">
        <v>35</v>
      </c>
      <c r="J921" s="62">
        <v>0</v>
      </c>
      <c r="K921" s="44"/>
      <c r="L921" s="63">
        <v>0</v>
      </c>
      <c r="M921" s="70"/>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v>68</v>
      </c>
      <c r="C922" s="59">
        <v>0</v>
      </c>
      <c r="D922" s="60"/>
      <c r="E922" s="60"/>
      <c r="F922" s="60"/>
      <c r="G922" s="61"/>
      <c r="H922" s="71">
        <v>0</v>
      </c>
      <c r="I922" s="62" t="s">
        <v>35</v>
      </c>
      <c r="J922" s="62">
        <v>0</v>
      </c>
      <c r="K922" s="44"/>
      <c r="L922" s="63">
        <v>0</v>
      </c>
      <c r="M922" s="70"/>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v>69</v>
      </c>
      <c r="C923" s="59">
        <v>0</v>
      </c>
      <c r="D923" s="60"/>
      <c r="E923" s="60"/>
      <c r="F923" s="60"/>
      <c r="G923" s="61"/>
      <c r="H923" s="71">
        <v>0</v>
      </c>
      <c r="I923" s="62" t="s">
        <v>35</v>
      </c>
      <c r="J923" s="62">
        <v>0</v>
      </c>
      <c r="K923" s="44"/>
      <c r="L923" s="63">
        <v>0</v>
      </c>
      <c r="M923" s="70"/>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v>70</v>
      </c>
      <c r="C924" s="59">
        <v>0</v>
      </c>
      <c r="D924" s="60"/>
      <c r="E924" s="60"/>
      <c r="F924" s="60"/>
      <c r="G924" s="61"/>
      <c r="H924" s="71">
        <v>0</v>
      </c>
      <c r="I924" s="62" t="s">
        <v>35</v>
      </c>
      <c r="J924" s="62">
        <v>0</v>
      </c>
      <c r="K924" s="44"/>
      <c r="L924" s="63">
        <v>0</v>
      </c>
      <c r="M924" s="70"/>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v>71</v>
      </c>
      <c r="C925" s="59">
        <v>0</v>
      </c>
      <c r="D925" s="60"/>
      <c r="E925" s="60"/>
      <c r="F925" s="60"/>
      <c r="G925" s="61"/>
      <c r="H925" s="71">
        <v>0</v>
      </c>
      <c r="I925" s="62" t="s">
        <v>35</v>
      </c>
      <c r="J925" s="62">
        <v>0</v>
      </c>
      <c r="K925" s="44"/>
      <c r="L925" s="63">
        <v>0</v>
      </c>
      <c r="M925" s="70"/>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v>72</v>
      </c>
      <c r="C926" s="59">
        <v>0</v>
      </c>
      <c r="D926" s="60"/>
      <c r="E926" s="60"/>
      <c r="F926" s="60"/>
      <c r="G926" s="61"/>
      <c r="H926" s="71">
        <v>0</v>
      </c>
      <c r="I926" s="62" t="s">
        <v>35</v>
      </c>
      <c r="J926" s="62">
        <v>0</v>
      </c>
      <c r="K926" s="44"/>
      <c r="L926" s="63">
        <v>0</v>
      </c>
      <c r="M926" s="70"/>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v>73</v>
      </c>
      <c r="C927" s="59">
        <v>0</v>
      </c>
      <c r="D927" s="60"/>
      <c r="E927" s="60"/>
      <c r="F927" s="60"/>
      <c r="G927" s="61"/>
      <c r="H927" s="71">
        <v>0</v>
      </c>
      <c r="I927" s="62" t="s">
        <v>35</v>
      </c>
      <c r="J927" s="62">
        <v>0</v>
      </c>
      <c r="K927" s="44"/>
      <c r="L927" s="63">
        <v>0</v>
      </c>
      <c r="M927" s="70"/>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v>74</v>
      </c>
      <c r="C928" s="59">
        <v>0</v>
      </c>
      <c r="D928" s="60"/>
      <c r="E928" s="60"/>
      <c r="F928" s="60"/>
      <c r="G928" s="61"/>
      <c r="H928" s="71">
        <v>0</v>
      </c>
      <c r="I928" s="62" t="s">
        <v>35</v>
      </c>
      <c r="J928" s="62">
        <v>0</v>
      </c>
      <c r="K928" s="44"/>
      <c r="L928" s="63">
        <v>0</v>
      </c>
      <c r="M928" s="70"/>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v>75</v>
      </c>
      <c r="C929" s="59">
        <v>0</v>
      </c>
      <c r="D929" s="60"/>
      <c r="E929" s="60"/>
      <c r="F929" s="60"/>
      <c r="G929" s="61"/>
      <c r="H929" s="71">
        <v>0</v>
      </c>
      <c r="I929" s="62" t="s">
        <v>35</v>
      </c>
      <c r="J929" s="62">
        <v>0</v>
      </c>
      <c r="K929" s="44"/>
      <c r="L929" s="63">
        <v>0</v>
      </c>
      <c r="M929" s="70"/>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v>76</v>
      </c>
      <c r="C930" s="59">
        <v>0</v>
      </c>
      <c r="D930" s="60"/>
      <c r="E930" s="60"/>
      <c r="F930" s="60"/>
      <c r="G930" s="61"/>
      <c r="H930" s="71">
        <v>0</v>
      </c>
      <c r="I930" s="62" t="s">
        <v>35</v>
      </c>
      <c r="J930" s="62">
        <v>0</v>
      </c>
      <c r="K930" s="44"/>
      <c r="L930" s="63">
        <v>0</v>
      </c>
      <c r="M930" s="70"/>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v>77</v>
      </c>
      <c r="C931" s="59">
        <v>0</v>
      </c>
      <c r="D931" s="60"/>
      <c r="E931" s="60"/>
      <c r="F931" s="60"/>
      <c r="G931" s="61"/>
      <c r="H931" s="71">
        <v>0</v>
      </c>
      <c r="I931" s="62" t="s">
        <v>35</v>
      </c>
      <c r="J931" s="62">
        <v>0</v>
      </c>
      <c r="K931" s="44"/>
      <c r="L931" s="63">
        <v>0</v>
      </c>
      <c r="M931" s="70"/>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v>78</v>
      </c>
      <c r="C932" s="59">
        <v>0</v>
      </c>
      <c r="D932" s="60"/>
      <c r="E932" s="60"/>
      <c r="F932" s="60"/>
      <c r="G932" s="61"/>
      <c r="H932" s="71">
        <v>0</v>
      </c>
      <c r="I932" s="62" t="s">
        <v>35</v>
      </c>
      <c r="J932" s="62">
        <v>0</v>
      </c>
      <c r="K932" s="44"/>
      <c r="L932" s="63">
        <v>0</v>
      </c>
      <c r="M932" s="70"/>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v>79</v>
      </c>
      <c r="C933" s="59">
        <v>0</v>
      </c>
      <c r="D933" s="60"/>
      <c r="E933" s="60"/>
      <c r="F933" s="60"/>
      <c r="G933" s="61"/>
      <c r="H933" s="71">
        <v>0</v>
      </c>
      <c r="I933" s="62" t="s">
        <v>35</v>
      </c>
      <c r="J933" s="62">
        <v>0</v>
      </c>
      <c r="K933" s="44"/>
      <c r="L933" s="63">
        <v>0</v>
      </c>
      <c r="M933" s="70"/>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v>80</v>
      </c>
      <c r="C934" s="59">
        <v>0</v>
      </c>
      <c r="D934" s="60"/>
      <c r="E934" s="60"/>
      <c r="F934" s="60"/>
      <c r="G934" s="61"/>
      <c r="H934" s="71">
        <v>0</v>
      </c>
      <c r="I934" s="62" t="s">
        <v>35</v>
      </c>
      <c r="J934" s="62">
        <v>0</v>
      </c>
      <c r="K934" s="44"/>
      <c r="L934" s="63">
        <v>0</v>
      </c>
      <c r="M934" s="70"/>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v>81</v>
      </c>
      <c r="C935" s="59">
        <v>0</v>
      </c>
      <c r="D935" s="60"/>
      <c r="E935" s="60"/>
      <c r="F935" s="60"/>
      <c r="G935" s="61"/>
      <c r="H935" s="71">
        <v>0</v>
      </c>
      <c r="I935" s="62" t="s">
        <v>35</v>
      </c>
      <c r="J935" s="62">
        <v>0</v>
      </c>
      <c r="K935" s="44"/>
      <c r="L935" s="63">
        <v>0</v>
      </c>
      <c r="M935" s="70"/>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v>82</v>
      </c>
      <c r="C936" s="59">
        <v>0</v>
      </c>
      <c r="D936" s="60"/>
      <c r="E936" s="60"/>
      <c r="F936" s="60"/>
      <c r="G936" s="61"/>
      <c r="H936" s="71">
        <v>0</v>
      </c>
      <c r="I936" s="62" t="s">
        <v>35</v>
      </c>
      <c r="J936" s="62">
        <v>0</v>
      </c>
      <c r="K936" s="44"/>
      <c r="L936" s="63">
        <v>0</v>
      </c>
      <c r="M936" s="70"/>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v>83</v>
      </c>
      <c r="C937" s="59">
        <v>0</v>
      </c>
      <c r="D937" s="60"/>
      <c r="E937" s="60"/>
      <c r="F937" s="60"/>
      <c r="G937" s="61"/>
      <c r="H937" s="71">
        <v>0</v>
      </c>
      <c r="I937" s="62" t="s">
        <v>35</v>
      </c>
      <c r="J937" s="62">
        <v>0</v>
      </c>
      <c r="K937" s="44"/>
      <c r="L937" s="63">
        <v>0</v>
      </c>
      <c r="M937" s="70"/>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v>84</v>
      </c>
      <c r="C938" s="59">
        <v>0</v>
      </c>
      <c r="D938" s="60"/>
      <c r="E938" s="60"/>
      <c r="F938" s="60"/>
      <c r="G938" s="61"/>
      <c r="H938" s="71">
        <v>0</v>
      </c>
      <c r="I938" s="62" t="s">
        <v>35</v>
      </c>
      <c r="J938" s="62">
        <v>0</v>
      </c>
      <c r="K938" s="44"/>
      <c r="L938" s="63">
        <v>0</v>
      </c>
      <c r="M938" s="70"/>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v>85</v>
      </c>
      <c r="C939" s="59">
        <v>0</v>
      </c>
      <c r="D939" s="60"/>
      <c r="E939" s="60"/>
      <c r="F939" s="60"/>
      <c r="G939" s="61"/>
      <c r="H939" s="71">
        <v>0</v>
      </c>
      <c r="I939" s="62" t="s">
        <v>35</v>
      </c>
      <c r="J939" s="62">
        <v>0</v>
      </c>
      <c r="K939" s="44"/>
      <c r="L939" s="63">
        <v>0</v>
      </c>
      <c r="M939" s="70"/>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v>86</v>
      </c>
      <c r="C940" s="59">
        <v>0</v>
      </c>
      <c r="D940" s="60"/>
      <c r="E940" s="60"/>
      <c r="F940" s="60"/>
      <c r="G940" s="61"/>
      <c r="H940" s="71">
        <v>0</v>
      </c>
      <c r="I940" s="62" t="s">
        <v>35</v>
      </c>
      <c r="J940" s="62">
        <v>0</v>
      </c>
      <c r="K940" s="44"/>
      <c r="L940" s="63">
        <v>0</v>
      </c>
      <c r="M940" s="70"/>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v>87</v>
      </c>
      <c r="C941" s="59">
        <v>0</v>
      </c>
      <c r="D941" s="60"/>
      <c r="E941" s="60"/>
      <c r="F941" s="60"/>
      <c r="G941" s="61"/>
      <c r="H941" s="71">
        <v>0</v>
      </c>
      <c r="I941" s="62" t="s">
        <v>35</v>
      </c>
      <c r="J941" s="62">
        <v>0</v>
      </c>
      <c r="K941" s="44"/>
      <c r="L941" s="63">
        <v>0</v>
      </c>
      <c r="M941" s="70"/>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v>88</v>
      </c>
      <c r="C942" s="59">
        <v>0</v>
      </c>
      <c r="D942" s="60"/>
      <c r="E942" s="60"/>
      <c r="F942" s="60"/>
      <c r="G942" s="61"/>
      <c r="H942" s="71">
        <v>0</v>
      </c>
      <c r="I942" s="62" t="s">
        <v>35</v>
      </c>
      <c r="J942" s="62">
        <v>0</v>
      </c>
      <c r="K942" s="44"/>
      <c r="L942" s="63">
        <v>0</v>
      </c>
      <c r="M942" s="70"/>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v>89</v>
      </c>
      <c r="C943" s="59">
        <v>0</v>
      </c>
      <c r="D943" s="60"/>
      <c r="E943" s="60"/>
      <c r="F943" s="60"/>
      <c r="G943" s="61"/>
      <c r="H943" s="71">
        <v>0</v>
      </c>
      <c r="I943" s="62" t="s">
        <v>35</v>
      </c>
      <c r="J943" s="62">
        <v>0</v>
      </c>
      <c r="K943" s="44"/>
      <c r="L943" s="63">
        <v>0</v>
      </c>
      <c r="M943" s="70"/>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v>90</v>
      </c>
      <c r="C944" s="59">
        <v>0</v>
      </c>
      <c r="D944" s="60"/>
      <c r="E944" s="60"/>
      <c r="F944" s="60"/>
      <c r="G944" s="61"/>
      <c r="H944" s="71">
        <v>0</v>
      </c>
      <c r="I944" s="62" t="s">
        <v>35</v>
      </c>
      <c r="J944" s="62">
        <v>0</v>
      </c>
      <c r="K944" s="44"/>
      <c r="L944" s="63">
        <v>0</v>
      </c>
      <c r="M944" s="70"/>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v>91</v>
      </c>
      <c r="C945" s="59">
        <v>0</v>
      </c>
      <c r="D945" s="60"/>
      <c r="E945" s="60"/>
      <c r="F945" s="60"/>
      <c r="G945" s="61"/>
      <c r="H945" s="71">
        <v>0</v>
      </c>
      <c r="I945" s="62" t="s">
        <v>35</v>
      </c>
      <c r="J945" s="62">
        <v>0</v>
      </c>
      <c r="K945" s="44"/>
      <c r="L945" s="63">
        <v>0</v>
      </c>
      <c r="M945" s="70"/>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v>92</v>
      </c>
      <c r="C946" s="59">
        <v>0</v>
      </c>
      <c r="D946" s="60"/>
      <c r="E946" s="60"/>
      <c r="F946" s="60"/>
      <c r="G946" s="61"/>
      <c r="H946" s="71">
        <v>0</v>
      </c>
      <c r="I946" s="62" t="s">
        <v>35</v>
      </c>
      <c r="J946" s="62">
        <v>0</v>
      </c>
      <c r="K946" s="44"/>
      <c r="L946" s="63">
        <v>0</v>
      </c>
      <c r="M946" s="70"/>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v>93</v>
      </c>
      <c r="C947" s="59">
        <v>0</v>
      </c>
      <c r="D947" s="60"/>
      <c r="E947" s="60"/>
      <c r="F947" s="60"/>
      <c r="G947" s="61"/>
      <c r="H947" s="71">
        <v>0</v>
      </c>
      <c r="I947" s="62" t="s">
        <v>35</v>
      </c>
      <c r="J947" s="62">
        <v>0</v>
      </c>
      <c r="K947" s="44"/>
      <c r="L947" s="63">
        <v>0</v>
      </c>
      <c r="M947" s="70"/>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v>94</v>
      </c>
      <c r="C948" s="59">
        <v>0</v>
      </c>
      <c r="D948" s="60"/>
      <c r="E948" s="60"/>
      <c r="F948" s="60"/>
      <c r="G948" s="61"/>
      <c r="H948" s="71">
        <v>0</v>
      </c>
      <c r="I948" s="62" t="s">
        <v>35</v>
      </c>
      <c r="J948" s="62">
        <v>0</v>
      </c>
      <c r="K948" s="44"/>
      <c r="L948" s="63">
        <v>0</v>
      </c>
      <c r="M948" s="70"/>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v>95</v>
      </c>
      <c r="C949" s="59">
        <v>0</v>
      </c>
      <c r="D949" s="60"/>
      <c r="E949" s="60"/>
      <c r="F949" s="60"/>
      <c r="G949" s="61"/>
      <c r="H949" s="71">
        <v>0</v>
      </c>
      <c r="I949" s="62" t="s">
        <v>35</v>
      </c>
      <c r="J949" s="62">
        <v>0</v>
      </c>
      <c r="K949" s="44"/>
      <c r="L949" s="63">
        <v>0</v>
      </c>
      <c r="M949" s="70"/>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v>96</v>
      </c>
      <c r="C950" s="59">
        <v>0</v>
      </c>
      <c r="D950" s="60"/>
      <c r="E950" s="60"/>
      <c r="F950" s="60"/>
      <c r="G950" s="61"/>
      <c r="H950" s="71">
        <v>0</v>
      </c>
      <c r="I950" s="62" t="s">
        <v>35</v>
      </c>
      <c r="J950" s="62">
        <v>0</v>
      </c>
      <c r="K950" s="44"/>
      <c r="L950" s="63">
        <v>0</v>
      </c>
      <c r="M950" s="70"/>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v>97</v>
      </c>
      <c r="C951" s="59">
        <v>0</v>
      </c>
      <c r="D951" s="60"/>
      <c r="E951" s="60"/>
      <c r="F951" s="60"/>
      <c r="G951" s="61"/>
      <c r="H951" s="71">
        <v>0</v>
      </c>
      <c r="I951" s="62" t="s">
        <v>35</v>
      </c>
      <c r="J951" s="62">
        <v>0</v>
      </c>
      <c r="K951" s="44"/>
      <c r="L951" s="63">
        <v>0</v>
      </c>
      <c r="M951" s="70"/>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v>98</v>
      </c>
      <c r="C952" s="59">
        <v>0</v>
      </c>
      <c r="D952" s="60"/>
      <c r="E952" s="60"/>
      <c r="F952" s="60"/>
      <c r="G952" s="61"/>
      <c r="H952" s="71">
        <v>0</v>
      </c>
      <c r="I952" s="62" t="s">
        <v>35</v>
      </c>
      <c r="J952" s="62">
        <v>0</v>
      </c>
      <c r="K952" s="44"/>
      <c r="L952" s="63">
        <v>0</v>
      </c>
      <c r="M952" s="70"/>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v>99</v>
      </c>
      <c r="C953" s="59">
        <v>0</v>
      </c>
      <c r="D953" s="60"/>
      <c r="E953" s="60"/>
      <c r="F953" s="60"/>
      <c r="G953" s="61"/>
      <c r="H953" s="71">
        <v>0</v>
      </c>
      <c r="I953" s="62" t="s">
        <v>35</v>
      </c>
      <c r="J953" s="62">
        <v>0</v>
      </c>
      <c r="K953" s="44"/>
      <c r="L953" s="63">
        <v>0</v>
      </c>
      <c r="M953" s="70"/>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v>100</v>
      </c>
      <c r="C954" s="59">
        <v>0</v>
      </c>
      <c r="D954" s="60"/>
      <c r="E954" s="60"/>
      <c r="F954" s="60"/>
      <c r="G954" s="61"/>
      <c r="H954" s="71">
        <v>0</v>
      </c>
      <c r="I954" s="62" t="s">
        <v>35</v>
      </c>
      <c r="J954" s="62">
        <v>0</v>
      </c>
      <c r="K954" s="44"/>
      <c r="L954" s="63">
        <v>0</v>
      </c>
      <c r="M954" s="70"/>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v>101</v>
      </c>
      <c r="C955" s="59">
        <v>0</v>
      </c>
      <c r="D955" s="60"/>
      <c r="E955" s="60"/>
      <c r="F955" s="60"/>
      <c r="G955" s="61"/>
      <c r="H955" s="71">
        <v>0</v>
      </c>
      <c r="I955" s="62" t="s">
        <v>35</v>
      </c>
      <c r="J955" s="62">
        <v>0</v>
      </c>
      <c r="K955" s="44"/>
      <c r="L955" s="63">
        <v>0</v>
      </c>
      <c r="M955" s="70"/>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v>102</v>
      </c>
      <c r="C956" s="59">
        <v>0</v>
      </c>
      <c r="D956" s="60"/>
      <c r="E956" s="60"/>
      <c r="F956" s="60"/>
      <c r="G956" s="61"/>
      <c r="H956" s="71">
        <v>0</v>
      </c>
      <c r="I956" s="62" t="s">
        <v>35</v>
      </c>
      <c r="J956" s="62">
        <v>0</v>
      </c>
      <c r="K956" s="44"/>
      <c r="L956" s="63">
        <v>0</v>
      </c>
      <c r="M956" s="70"/>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v>103</v>
      </c>
      <c r="C957" s="59">
        <v>0</v>
      </c>
      <c r="D957" s="60"/>
      <c r="E957" s="60"/>
      <c r="F957" s="60"/>
      <c r="G957" s="61"/>
      <c r="H957" s="71">
        <v>0</v>
      </c>
      <c r="I957" s="62" t="s">
        <v>35</v>
      </c>
      <c r="J957" s="62">
        <v>0</v>
      </c>
      <c r="K957" s="44"/>
      <c r="L957" s="63">
        <v>0</v>
      </c>
      <c r="M957" s="70"/>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v>104</v>
      </c>
      <c r="C958" s="59">
        <v>0</v>
      </c>
      <c r="D958" s="60"/>
      <c r="E958" s="60"/>
      <c r="F958" s="60"/>
      <c r="G958" s="61"/>
      <c r="H958" s="71">
        <v>0</v>
      </c>
      <c r="I958" s="62" t="s">
        <v>35</v>
      </c>
      <c r="J958" s="62">
        <v>0</v>
      </c>
      <c r="K958" s="44"/>
      <c r="L958" s="63">
        <v>0</v>
      </c>
      <c r="M958" s="70"/>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v>105</v>
      </c>
      <c r="C959" s="59">
        <v>0</v>
      </c>
      <c r="D959" s="60"/>
      <c r="E959" s="60"/>
      <c r="F959" s="60"/>
      <c r="G959" s="61"/>
      <c r="H959" s="71">
        <v>0</v>
      </c>
      <c r="I959" s="62" t="s">
        <v>35</v>
      </c>
      <c r="J959" s="62">
        <v>0</v>
      </c>
      <c r="K959" s="44"/>
      <c r="L959" s="63">
        <v>0</v>
      </c>
      <c r="M959" s="70"/>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v>106</v>
      </c>
      <c r="C960" s="59">
        <v>0</v>
      </c>
      <c r="D960" s="60"/>
      <c r="E960" s="60"/>
      <c r="F960" s="60"/>
      <c r="G960" s="61"/>
      <c r="H960" s="71">
        <v>0</v>
      </c>
      <c r="I960" s="62" t="s">
        <v>35</v>
      </c>
      <c r="J960" s="62">
        <v>0</v>
      </c>
      <c r="K960" s="44"/>
      <c r="L960" s="63">
        <v>0</v>
      </c>
      <c r="M960" s="70"/>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v>107</v>
      </c>
      <c r="C961" s="59">
        <v>0</v>
      </c>
      <c r="D961" s="60"/>
      <c r="E961" s="60"/>
      <c r="F961" s="60"/>
      <c r="G961" s="61"/>
      <c r="H961" s="71">
        <v>0</v>
      </c>
      <c r="I961" s="62" t="s">
        <v>35</v>
      </c>
      <c r="J961" s="62">
        <v>0</v>
      </c>
      <c r="K961" s="44"/>
      <c r="L961" s="63">
        <v>0</v>
      </c>
      <c r="M961" s="70"/>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v>108</v>
      </c>
      <c r="C962" s="59">
        <v>0</v>
      </c>
      <c r="D962" s="60"/>
      <c r="E962" s="60"/>
      <c r="F962" s="60"/>
      <c r="G962" s="61"/>
      <c r="H962" s="71">
        <v>0</v>
      </c>
      <c r="I962" s="62" t="s">
        <v>35</v>
      </c>
      <c r="J962" s="62">
        <v>0</v>
      </c>
      <c r="K962" s="44"/>
      <c r="L962" s="63">
        <v>0</v>
      </c>
      <c r="M962" s="70"/>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v>109</v>
      </c>
      <c r="C963" s="59">
        <v>0</v>
      </c>
      <c r="D963" s="60"/>
      <c r="E963" s="60"/>
      <c r="F963" s="60"/>
      <c r="G963" s="61"/>
      <c r="H963" s="71">
        <v>0</v>
      </c>
      <c r="I963" s="62" t="s">
        <v>35</v>
      </c>
      <c r="J963" s="62">
        <v>0</v>
      </c>
      <c r="K963" s="44"/>
      <c r="L963" s="63">
        <v>0</v>
      </c>
      <c r="M963" s="70"/>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v>110</v>
      </c>
      <c r="C964" s="59">
        <v>0</v>
      </c>
      <c r="D964" s="60"/>
      <c r="E964" s="60"/>
      <c r="F964" s="60"/>
      <c r="G964" s="61"/>
      <c r="H964" s="71">
        <v>0</v>
      </c>
      <c r="I964" s="62" t="s">
        <v>35</v>
      </c>
      <c r="J964" s="62">
        <v>0</v>
      </c>
      <c r="K964" s="44"/>
      <c r="L964" s="63">
        <v>0</v>
      </c>
      <c r="M964" s="70"/>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v>111</v>
      </c>
      <c r="C965" s="59">
        <v>0</v>
      </c>
      <c r="D965" s="60"/>
      <c r="E965" s="60"/>
      <c r="F965" s="60"/>
      <c r="G965" s="61"/>
      <c r="H965" s="71">
        <v>0</v>
      </c>
      <c r="I965" s="62" t="s">
        <v>35</v>
      </c>
      <c r="J965" s="62">
        <v>0</v>
      </c>
      <c r="K965" s="44"/>
      <c r="L965" s="63">
        <v>0</v>
      </c>
      <c r="M965" s="70"/>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v>112</v>
      </c>
      <c r="C966" s="59">
        <v>0</v>
      </c>
      <c r="D966" s="60"/>
      <c r="E966" s="60"/>
      <c r="F966" s="60"/>
      <c r="G966" s="61"/>
      <c r="H966" s="71">
        <v>0</v>
      </c>
      <c r="I966" s="62" t="s">
        <v>35</v>
      </c>
      <c r="J966" s="62">
        <v>0</v>
      </c>
      <c r="K966" s="44"/>
      <c r="L966" s="63">
        <v>0</v>
      </c>
      <c r="M966" s="70"/>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v>113</v>
      </c>
      <c r="C967" s="59">
        <v>0</v>
      </c>
      <c r="D967" s="60"/>
      <c r="E967" s="60"/>
      <c r="F967" s="60"/>
      <c r="G967" s="61"/>
      <c r="H967" s="71">
        <v>0</v>
      </c>
      <c r="I967" s="62" t="s">
        <v>35</v>
      </c>
      <c r="J967" s="62">
        <v>0</v>
      </c>
      <c r="K967" s="44"/>
      <c r="L967" s="63">
        <v>0</v>
      </c>
      <c r="M967" s="70"/>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v>114</v>
      </c>
      <c r="C968" s="59">
        <v>0</v>
      </c>
      <c r="D968" s="60"/>
      <c r="E968" s="60"/>
      <c r="F968" s="60"/>
      <c r="G968" s="61"/>
      <c r="H968" s="71">
        <v>0</v>
      </c>
      <c r="I968" s="62" t="s">
        <v>35</v>
      </c>
      <c r="J968" s="62">
        <v>0</v>
      </c>
      <c r="K968" s="44"/>
      <c r="L968" s="63">
        <v>0</v>
      </c>
      <c r="M968" s="70"/>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v>115</v>
      </c>
      <c r="C969" s="59">
        <v>0</v>
      </c>
      <c r="D969" s="60"/>
      <c r="E969" s="60"/>
      <c r="F969" s="60"/>
      <c r="G969" s="61"/>
      <c r="H969" s="71">
        <v>0</v>
      </c>
      <c r="I969" s="62" t="s">
        <v>35</v>
      </c>
      <c r="J969" s="62">
        <v>0</v>
      </c>
      <c r="K969" s="44"/>
      <c r="L969" s="63">
        <v>0</v>
      </c>
      <c r="M969" s="70"/>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v>116</v>
      </c>
      <c r="C970" s="59">
        <v>0</v>
      </c>
      <c r="D970" s="60"/>
      <c r="E970" s="60"/>
      <c r="F970" s="60"/>
      <c r="G970" s="61"/>
      <c r="H970" s="71">
        <v>0</v>
      </c>
      <c r="I970" s="62" t="s">
        <v>35</v>
      </c>
      <c r="J970" s="62">
        <v>0</v>
      </c>
      <c r="K970" s="44"/>
      <c r="L970" s="63">
        <v>0</v>
      </c>
      <c r="M970" s="70"/>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v>117</v>
      </c>
      <c r="C971" s="59">
        <v>0</v>
      </c>
      <c r="D971" s="60"/>
      <c r="E971" s="60"/>
      <c r="F971" s="60"/>
      <c r="G971" s="61"/>
      <c r="H971" s="71">
        <v>0</v>
      </c>
      <c r="I971" s="62" t="s">
        <v>35</v>
      </c>
      <c r="J971" s="62">
        <v>0</v>
      </c>
      <c r="K971" s="44"/>
      <c r="L971" s="63">
        <v>0</v>
      </c>
      <c r="M971" s="70"/>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v>118</v>
      </c>
      <c r="C972" s="59">
        <v>0</v>
      </c>
      <c r="D972" s="60"/>
      <c r="E972" s="60"/>
      <c r="F972" s="60"/>
      <c r="G972" s="61"/>
      <c r="H972" s="71">
        <v>0</v>
      </c>
      <c r="I972" s="62" t="s">
        <v>35</v>
      </c>
      <c r="J972" s="62">
        <v>0</v>
      </c>
      <c r="K972" s="44"/>
      <c r="L972" s="63">
        <v>0</v>
      </c>
      <c r="M972" s="70"/>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v>119</v>
      </c>
      <c r="C973" s="59">
        <v>0</v>
      </c>
      <c r="D973" s="60"/>
      <c r="E973" s="60"/>
      <c r="F973" s="60"/>
      <c r="G973" s="61"/>
      <c r="H973" s="71">
        <v>0</v>
      </c>
      <c r="I973" s="62" t="s">
        <v>35</v>
      </c>
      <c r="J973" s="62">
        <v>0</v>
      </c>
      <c r="K973" s="44"/>
      <c r="L973" s="63">
        <v>0</v>
      </c>
      <c r="M973" s="70"/>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v>120</v>
      </c>
      <c r="C974" s="59">
        <v>0</v>
      </c>
      <c r="D974" s="60"/>
      <c r="E974" s="60"/>
      <c r="F974" s="60"/>
      <c r="G974" s="61"/>
      <c r="H974" s="71">
        <v>0</v>
      </c>
      <c r="I974" s="62" t="s">
        <v>35</v>
      </c>
      <c r="J974" s="62">
        <v>0</v>
      </c>
      <c r="K974" s="44"/>
      <c r="L974" s="63">
        <v>0</v>
      </c>
      <c r="M974" s="70"/>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v>121</v>
      </c>
      <c r="C975" s="59">
        <v>0</v>
      </c>
      <c r="D975" s="60"/>
      <c r="E975" s="60"/>
      <c r="F975" s="60"/>
      <c r="G975" s="61"/>
      <c r="H975" s="71">
        <v>0</v>
      </c>
      <c r="I975" s="62" t="s">
        <v>35</v>
      </c>
      <c r="J975" s="62">
        <v>0</v>
      </c>
      <c r="K975" s="44"/>
      <c r="L975" s="63">
        <v>0</v>
      </c>
      <c r="M975" s="70"/>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v>122</v>
      </c>
      <c r="C976" s="59">
        <v>0</v>
      </c>
      <c r="D976" s="60"/>
      <c r="E976" s="60"/>
      <c r="F976" s="60"/>
      <c r="G976" s="61"/>
      <c r="H976" s="71">
        <v>0</v>
      </c>
      <c r="I976" s="62" t="s">
        <v>35</v>
      </c>
      <c r="J976" s="62">
        <v>0</v>
      </c>
      <c r="K976" s="44"/>
      <c r="L976" s="63">
        <v>0</v>
      </c>
      <c r="M976" s="70"/>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v>123</v>
      </c>
      <c r="C977" s="59">
        <v>0</v>
      </c>
      <c r="D977" s="60"/>
      <c r="E977" s="60"/>
      <c r="F977" s="60"/>
      <c r="G977" s="61"/>
      <c r="H977" s="71">
        <v>0</v>
      </c>
      <c r="I977" s="62" t="s">
        <v>35</v>
      </c>
      <c r="J977" s="62">
        <v>0</v>
      </c>
      <c r="K977" s="44"/>
      <c r="L977" s="63">
        <v>0</v>
      </c>
      <c r="M977" s="70"/>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v>124</v>
      </c>
      <c r="C978" s="59">
        <v>0</v>
      </c>
      <c r="D978" s="60"/>
      <c r="E978" s="60"/>
      <c r="F978" s="60"/>
      <c r="G978" s="61"/>
      <c r="H978" s="71">
        <v>0</v>
      </c>
      <c r="I978" s="62" t="s">
        <v>35</v>
      </c>
      <c r="J978" s="62">
        <v>0</v>
      </c>
      <c r="K978" s="44"/>
      <c r="L978" s="63">
        <v>0</v>
      </c>
      <c r="M978" s="70"/>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v>125</v>
      </c>
      <c r="C979" s="59">
        <v>0</v>
      </c>
      <c r="D979" s="60"/>
      <c r="E979" s="60"/>
      <c r="F979" s="60"/>
      <c r="G979" s="61"/>
      <c r="H979" s="71">
        <v>0</v>
      </c>
      <c r="I979" s="62" t="s">
        <v>35</v>
      </c>
      <c r="J979" s="62">
        <v>0</v>
      </c>
      <c r="K979" s="44"/>
      <c r="L979" s="63">
        <v>0</v>
      </c>
      <c r="M979" s="70"/>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v>126</v>
      </c>
      <c r="C980" s="59">
        <v>0</v>
      </c>
      <c r="D980" s="60"/>
      <c r="E980" s="60"/>
      <c r="F980" s="60"/>
      <c r="G980" s="61"/>
      <c r="H980" s="71">
        <v>0</v>
      </c>
      <c r="I980" s="62" t="s">
        <v>35</v>
      </c>
      <c r="J980" s="62">
        <v>0</v>
      </c>
      <c r="K980" s="44"/>
      <c r="L980" s="63">
        <v>0</v>
      </c>
      <c r="M980" s="70"/>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v>127</v>
      </c>
      <c r="C981" s="59">
        <v>0</v>
      </c>
      <c r="D981" s="60"/>
      <c r="E981" s="60"/>
      <c r="F981" s="60"/>
      <c r="G981" s="61"/>
      <c r="H981" s="71">
        <v>0</v>
      </c>
      <c r="I981" s="62" t="s">
        <v>35</v>
      </c>
      <c r="J981" s="62">
        <v>0</v>
      </c>
      <c r="K981" s="44"/>
      <c r="L981" s="63">
        <v>0</v>
      </c>
      <c r="M981" s="70"/>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v>128</v>
      </c>
      <c r="C982" s="59">
        <v>0</v>
      </c>
      <c r="D982" s="60"/>
      <c r="E982" s="60"/>
      <c r="F982" s="60"/>
      <c r="G982" s="61"/>
      <c r="H982" s="71">
        <v>0</v>
      </c>
      <c r="I982" s="62" t="s">
        <v>35</v>
      </c>
      <c r="J982" s="62">
        <v>0</v>
      </c>
      <c r="K982" s="44"/>
      <c r="L982" s="63">
        <v>0</v>
      </c>
      <c r="M982" s="70"/>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v>129</v>
      </c>
      <c r="C983" s="59">
        <v>0</v>
      </c>
      <c r="D983" s="60"/>
      <c r="E983" s="60"/>
      <c r="F983" s="60"/>
      <c r="G983" s="61"/>
      <c r="H983" s="71">
        <v>0</v>
      </c>
      <c r="I983" s="62" t="s">
        <v>35</v>
      </c>
      <c r="J983" s="62">
        <v>0</v>
      </c>
      <c r="K983" s="44"/>
      <c r="L983" s="63">
        <v>0</v>
      </c>
      <c r="M983" s="70"/>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v>130</v>
      </c>
      <c r="C984" s="59">
        <v>0</v>
      </c>
      <c r="D984" s="60"/>
      <c r="E984" s="60"/>
      <c r="F984" s="60"/>
      <c r="G984" s="61"/>
      <c r="H984" s="71">
        <v>0</v>
      </c>
      <c r="I984" s="62" t="s">
        <v>35</v>
      </c>
      <c r="J984" s="62">
        <v>0</v>
      </c>
      <c r="K984" s="44"/>
      <c r="L984" s="63">
        <v>0</v>
      </c>
      <c r="M984" s="70"/>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v>131</v>
      </c>
      <c r="C985" s="59">
        <v>0</v>
      </c>
      <c r="D985" s="60"/>
      <c r="E985" s="60"/>
      <c r="F985" s="60"/>
      <c r="G985" s="61"/>
      <c r="H985" s="71">
        <v>0</v>
      </c>
      <c r="I985" s="62" t="s">
        <v>35</v>
      </c>
      <c r="J985" s="62">
        <v>0</v>
      </c>
      <c r="K985" s="44"/>
      <c r="L985" s="63">
        <v>0</v>
      </c>
      <c r="M985" s="70"/>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v>132</v>
      </c>
      <c r="C986" s="59">
        <v>0</v>
      </c>
      <c r="D986" s="60"/>
      <c r="E986" s="60"/>
      <c r="F986" s="60"/>
      <c r="G986" s="61"/>
      <c r="H986" s="71">
        <v>0</v>
      </c>
      <c r="I986" s="62" t="s">
        <v>35</v>
      </c>
      <c r="J986" s="62">
        <v>0</v>
      </c>
      <c r="K986" s="44"/>
      <c r="L986" s="63">
        <v>0</v>
      </c>
      <c r="M986" s="70"/>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v>133</v>
      </c>
      <c r="C987" s="59">
        <v>0</v>
      </c>
      <c r="D987" s="60"/>
      <c r="E987" s="60"/>
      <c r="F987" s="60"/>
      <c r="G987" s="61"/>
      <c r="H987" s="71">
        <v>0</v>
      </c>
      <c r="I987" s="62" t="s">
        <v>35</v>
      </c>
      <c r="J987" s="62">
        <v>0</v>
      </c>
      <c r="K987" s="44"/>
      <c r="L987" s="63">
        <v>0</v>
      </c>
      <c r="M987" s="70"/>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v>134</v>
      </c>
      <c r="C988" s="59">
        <v>0</v>
      </c>
      <c r="D988" s="60"/>
      <c r="E988" s="60"/>
      <c r="F988" s="60"/>
      <c r="G988" s="61"/>
      <c r="H988" s="71">
        <v>0</v>
      </c>
      <c r="I988" s="62" t="s">
        <v>35</v>
      </c>
      <c r="J988" s="62">
        <v>0</v>
      </c>
      <c r="K988" s="44"/>
      <c r="L988" s="63">
        <v>0</v>
      </c>
      <c r="M988" s="70"/>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v>135</v>
      </c>
      <c r="C989" s="59">
        <v>0</v>
      </c>
      <c r="D989" s="60"/>
      <c r="E989" s="60"/>
      <c r="F989" s="60"/>
      <c r="G989" s="61"/>
      <c r="H989" s="71">
        <v>0</v>
      </c>
      <c r="I989" s="62" t="s">
        <v>35</v>
      </c>
      <c r="J989" s="62">
        <v>0</v>
      </c>
      <c r="K989" s="44"/>
      <c r="L989" s="63">
        <v>0</v>
      </c>
      <c r="M989" s="70"/>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v>136</v>
      </c>
      <c r="C990" s="59">
        <v>0</v>
      </c>
      <c r="D990" s="60"/>
      <c r="E990" s="60"/>
      <c r="F990" s="60"/>
      <c r="G990" s="61"/>
      <c r="H990" s="71">
        <v>0</v>
      </c>
      <c r="I990" s="62" t="s">
        <v>35</v>
      </c>
      <c r="J990" s="62">
        <v>0</v>
      </c>
      <c r="K990" s="44"/>
      <c r="L990" s="63">
        <v>0</v>
      </c>
      <c r="M990" s="70"/>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v>137</v>
      </c>
      <c r="C991" s="59">
        <v>0</v>
      </c>
      <c r="D991" s="60"/>
      <c r="E991" s="60"/>
      <c r="F991" s="60"/>
      <c r="G991" s="61"/>
      <c r="H991" s="71">
        <v>0</v>
      </c>
      <c r="I991" s="62" t="s">
        <v>35</v>
      </c>
      <c r="J991" s="62">
        <v>0</v>
      </c>
      <c r="K991" s="44"/>
      <c r="L991" s="63">
        <v>0</v>
      </c>
      <c r="M991" s="70"/>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v>138</v>
      </c>
      <c r="C992" s="59">
        <v>0</v>
      </c>
      <c r="D992" s="60"/>
      <c r="E992" s="60"/>
      <c r="F992" s="60"/>
      <c r="G992" s="61"/>
      <c r="H992" s="71">
        <v>0</v>
      </c>
      <c r="I992" s="62" t="s">
        <v>35</v>
      </c>
      <c r="J992" s="62">
        <v>0</v>
      </c>
      <c r="K992" s="44"/>
      <c r="L992" s="63">
        <v>0</v>
      </c>
      <c r="M992" s="70"/>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v>139</v>
      </c>
      <c r="C993" s="59">
        <v>0</v>
      </c>
      <c r="D993" s="60"/>
      <c r="E993" s="60"/>
      <c r="F993" s="60"/>
      <c r="G993" s="61"/>
      <c r="H993" s="71">
        <v>0</v>
      </c>
      <c r="I993" s="62" t="s">
        <v>35</v>
      </c>
      <c r="J993" s="62">
        <v>0</v>
      </c>
      <c r="K993" s="44"/>
      <c r="L993" s="63">
        <v>0</v>
      </c>
      <c r="M993" s="70"/>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v>140</v>
      </c>
      <c r="C994" s="59">
        <v>0</v>
      </c>
      <c r="D994" s="60"/>
      <c r="E994" s="60"/>
      <c r="F994" s="60"/>
      <c r="G994" s="61"/>
      <c r="H994" s="71">
        <v>0</v>
      </c>
      <c r="I994" s="62" t="s">
        <v>35</v>
      </c>
      <c r="J994" s="62">
        <v>0</v>
      </c>
      <c r="K994" s="44"/>
      <c r="L994" s="63">
        <v>0</v>
      </c>
      <c r="M994" s="70"/>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v>141</v>
      </c>
      <c r="C995" s="59">
        <v>0</v>
      </c>
      <c r="D995" s="60"/>
      <c r="E995" s="60"/>
      <c r="F995" s="60"/>
      <c r="G995" s="61"/>
      <c r="H995" s="71">
        <v>0</v>
      </c>
      <c r="I995" s="62" t="s">
        <v>35</v>
      </c>
      <c r="J995" s="62">
        <v>0</v>
      </c>
      <c r="K995" s="44"/>
      <c r="L995" s="63">
        <v>0</v>
      </c>
      <c r="M995" s="70"/>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v>142</v>
      </c>
      <c r="C996" s="59">
        <v>0</v>
      </c>
      <c r="D996" s="60"/>
      <c r="E996" s="60"/>
      <c r="F996" s="60"/>
      <c r="G996" s="61"/>
      <c r="H996" s="71">
        <v>0</v>
      </c>
      <c r="I996" s="62" t="s">
        <v>35</v>
      </c>
      <c r="J996" s="62">
        <v>0</v>
      </c>
      <c r="K996" s="44"/>
      <c r="L996" s="63">
        <v>0</v>
      </c>
      <c r="M996" s="70"/>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v>143</v>
      </c>
      <c r="C997" s="59">
        <v>0</v>
      </c>
      <c r="D997" s="60"/>
      <c r="E997" s="60"/>
      <c r="F997" s="60"/>
      <c r="G997" s="61"/>
      <c r="H997" s="71">
        <v>0</v>
      </c>
      <c r="I997" s="62" t="s">
        <v>35</v>
      </c>
      <c r="J997" s="62">
        <v>0</v>
      </c>
      <c r="K997" s="44"/>
      <c r="L997" s="63">
        <v>0</v>
      </c>
      <c r="M997" s="70"/>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v>144</v>
      </c>
      <c r="C998" s="59">
        <v>0</v>
      </c>
      <c r="D998" s="60"/>
      <c r="E998" s="60"/>
      <c r="F998" s="60"/>
      <c r="G998" s="61"/>
      <c r="H998" s="71">
        <v>0</v>
      </c>
      <c r="I998" s="62" t="s">
        <v>35</v>
      </c>
      <c r="J998" s="62">
        <v>0</v>
      </c>
      <c r="K998" s="44"/>
      <c r="L998" s="63">
        <v>0</v>
      </c>
      <c r="M998" s="70"/>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v>145</v>
      </c>
      <c r="C999" s="59">
        <v>0</v>
      </c>
      <c r="D999" s="60"/>
      <c r="E999" s="60"/>
      <c r="F999" s="60"/>
      <c r="G999" s="61"/>
      <c r="H999" s="71">
        <v>0</v>
      </c>
      <c r="I999" s="62" t="s">
        <v>35</v>
      </c>
      <c r="J999" s="62">
        <v>0</v>
      </c>
      <c r="K999" s="44"/>
      <c r="L999" s="63">
        <v>0</v>
      </c>
      <c r="M999" s="70"/>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v>146</v>
      </c>
      <c r="C1000" s="59">
        <v>0</v>
      </c>
      <c r="D1000" s="60"/>
      <c r="E1000" s="60"/>
      <c r="F1000" s="60"/>
      <c r="G1000" s="61"/>
      <c r="H1000" s="71">
        <v>0</v>
      </c>
      <c r="I1000" s="62" t="s">
        <v>35</v>
      </c>
      <c r="J1000" s="62">
        <v>0</v>
      </c>
      <c r="K1000" s="44"/>
      <c r="L1000" s="63">
        <v>0</v>
      </c>
      <c r="M1000" s="70"/>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v>147</v>
      </c>
      <c r="C1001" s="59">
        <v>0</v>
      </c>
      <c r="D1001" s="60"/>
      <c r="E1001" s="60"/>
      <c r="F1001" s="60"/>
      <c r="G1001" s="61"/>
      <c r="H1001" s="71">
        <v>0</v>
      </c>
      <c r="I1001" s="62" t="s">
        <v>35</v>
      </c>
      <c r="J1001" s="62">
        <v>0</v>
      </c>
      <c r="K1001" s="44"/>
      <c r="L1001" s="63">
        <v>0</v>
      </c>
      <c r="M1001" s="70"/>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v>148</v>
      </c>
      <c r="C1002" s="59">
        <v>0</v>
      </c>
      <c r="D1002" s="60"/>
      <c r="E1002" s="60"/>
      <c r="F1002" s="60"/>
      <c r="G1002" s="61"/>
      <c r="H1002" s="71">
        <v>0</v>
      </c>
      <c r="I1002" s="62" t="s">
        <v>35</v>
      </c>
      <c r="J1002" s="62">
        <v>0</v>
      </c>
      <c r="K1002" s="44"/>
      <c r="L1002" s="63">
        <v>0</v>
      </c>
      <c r="M1002" s="70"/>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v>149</v>
      </c>
      <c r="C1003" s="59">
        <v>0</v>
      </c>
      <c r="D1003" s="60"/>
      <c r="E1003" s="60"/>
      <c r="F1003" s="60"/>
      <c r="G1003" s="61"/>
      <c r="H1003" s="71">
        <v>0</v>
      </c>
      <c r="I1003" s="62" t="s">
        <v>35</v>
      </c>
      <c r="J1003" s="62">
        <v>0</v>
      </c>
      <c r="K1003" s="44"/>
      <c r="L1003" s="63">
        <v>0</v>
      </c>
      <c r="M1003" s="70"/>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v>150</v>
      </c>
      <c r="C1004" s="59">
        <v>0</v>
      </c>
      <c r="D1004" s="60"/>
      <c r="E1004" s="60"/>
      <c r="F1004" s="60"/>
      <c r="G1004" s="61"/>
      <c r="H1004" s="71">
        <v>0</v>
      </c>
      <c r="I1004" s="62" t="s">
        <v>35</v>
      </c>
      <c r="J1004" s="62">
        <v>0</v>
      </c>
      <c r="K1004" s="44"/>
      <c r="L1004" s="63">
        <v>0</v>
      </c>
      <c r="M1004" s="70"/>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v>151</v>
      </c>
      <c r="C1005" s="59">
        <v>0</v>
      </c>
      <c r="D1005" s="60"/>
      <c r="E1005" s="60"/>
      <c r="F1005" s="60"/>
      <c r="G1005" s="61"/>
      <c r="H1005" s="71">
        <v>0</v>
      </c>
      <c r="I1005" s="62" t="s">
        <v>35</v>
      </c>
      <c r="J1005" s="62">
        <v>0</v>
      </c>
      <c r="K1005" s="44"/>
      <c r="L1005" s="63">
        <v>0</v>
      </c>
      <c r="M1005" s="70"/>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v>152</v>
      </c>
      <c r="C1006" s="59">
        <v>0</v>
      </c>
      <c r="D1006" s="60"/>
      <c r="E1006" s="60"/>
      <c r="F1006" s="60"/>
      <c r="G1006" s="61"/>
      <c r="H1006" s="71">
        <v>0</v>
      </c>
      <c r="I1006" s="62" t="s">
        <v>35</v>
      </c>
      <c r="J1006" s="62">
        <v>0</v>
      </c>
      <c r="K1006" s="44"/>
      <c r="L1006" s="63">
        <v>0</v>
      </c>
      <c r="M1006" s="70"/>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v>153</v>
      </c>
      <c r="C1007" s="59">
        <v>0</v>
      </c>
      <c r="D1007" s="60"/>
      <c r="E1007" s="60"/>
      <c r="F1007" s="60"/>
      <c r="G1007" s="61"/>
      <c r="H1007" s="71">
        <v>0</v>
      </c>
      <c r="I1007" s="62" t="s">
        <v>35</v>
      </c>
      <c r="J1007" s="62">
        <v>0</v>
      </c>
      <c r="K1007" s="44"/>
      <c r="L1007" s="63">
        <v>0</v>
      </c>
      <c r="M1007" s="70"/>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v>154</v>
      </c>
      <c r="C1008" s="59">
        <v>0</v>
      </c>
      <c r="D1008" s="60"/>
      <c r="E1008" s="60"/>
      <c r="F1008" s="60"/>
      <c r="G1008" s="61"/>
      <c r="H1008" s="71">
        <v>0</v>
      </c>
      <c r="I1008" s="62" t="s">
        <v>35</v>
      </c>
      <c r="J1008" s="62">
        <v>0</v>
      </c>
      <c r="K1008" s="44"/>
      <c r="L1008" s="63">
        <v>0</v>
      </c>
      <c r="M1008" s="70"/>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v>155</v>
      </c>
      <c r="C1009" s="59">
        <v>0</v>
      </c>
      <c r="D1009" s="60"/>
      <c r="E1009" s="60"/>
      <c r="F1009" s="60"/>
      <c r="G1009" s="61"/>
      <c r="H1009" s="71">
        <v>0</v>
      </c>
      <c r="I1009" s="62" t="s">
        <v>35</v>
      </c>
      <c r="J1009" s="62">
        <v>0</v>
      </c>
      <c r="K1009" s="44"/>
      <c r="L1009" s="63">
        <v>0</v>
      </c>
      <c r="M1009" s="70"/>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v>156</v>
      </c>
      <c r="C1010" s="59">
        <v>0</v>
      </c>
      <c r="D1010" s="60"/>
      <c r="E1010" s="60"/>
      <c r="F1010" s="60"/>
      <c r="G1010" s="61"/>
      <c r="H1010" s="71">
        <v>0</v>
      </c>
      <c r="I1010" s="62" t="s">
        <v>35</v>
      </c>
      <c r="J1010" s="62">
        <v>0</v>
      </c>
      <c r="K1010" s="44"/>
      <c r="L1010" s="63">
        <v>0</v>
      </c>
      <c r="M1010" s="70"/>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v>157</v>
      </c>
      <c r="C1011" s="59">
        <v>0</v>
      </c>
      <c r="D1011" s="60"/>
      <c r="E1011" s="60"/>
      <c r="F1011" s="60"/>
      <c r="G1011" s="61"/>
      <c r="H1011" s="71">
        <v>0</v>
      </c>
      <c r="I1011" s="62" t="s">
        <v>35</v>
      </c>
      <c r="J1011" s="62">
        <v>0</v>
      </c>
      <c r="K1011" s="44"/>
      <c r="L1011" s="63">
        <v>0</v>
      </c>
      <c r="M1011" s="70"/>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v>158</v>
      </c>
      <c r="C1012" s="59">
        <v>0</v>
      </c>
      <c r="D1012" s="60"/>
      <c r="E1012" s="60"/>
      <c r="F1012" s="60"/>
      <c r="G1012" s="61"/>
      <c r="H1012" s="71">
        <v>0</v>
      </c>
      <c r="I1012" s="62" t="s">
        <v>35</v>
      </c>
      <c r="J1012" s="62">
        <v>0</v>
      </c>
      <c r="K1012" s="44"/>
      <c r="L1012" s="63">
        <v>0</v>
      </c>
      <c r="M1012" s="70"/>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v>159</v>
      </c>
      <c r="C1013" s="59">
        <v>0</v>
      </c>
      <c r="D1013" s="60"/>
      <c r="E1013" s="60"/>
      <c r="F1013" s="60"/>
      <c r="G1013" s="61"/>
      <c r="H1013" s="71">
        <v>0</v>
      </c>
      <c r="I1013" s="62" t="s">
        <v>35</v>
      </c>
      <c r="J1013" s="62">
        <v>0</v>
      </c>
      <c r="K1013" s="44"/>
      <c r="L1013" s="63">
        <v>0</v>
      </c>
      <c r="M1013" s="70"/>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v>160</v>
      </c>
      <c r="C1014" s="59">
        <v>0</v>
      </c>
      <c r="D1014" s="60"/>
      <c r="E1014" s="60"/>
      <c r="F1014" s="60"/>
      <c r="G1014" s="61"/>
      <c r="H1014" s="71">
        <v>0</v>
      </c>
      <c r="I1014" s="62" t="s">
        <v>35</v>
      </c>
      <c r="J1014" s="62">
        <v>0</v>
      </c>
      <c r="K1014" s="44"/>
      <c r="L1014" s="63">
        <v>0</v>
      </c>
      <c r="M1014" s="70"/>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v>161</v>
      </c>
      <c r="C1015" s="59">
        <v>0</v>
      </c>
      <c r="D1015" s="60"/>
      <c r="E1015" s="60"/>
      <c r="F1015" s="60"/>
      <c r="G1015" s="61"/>
      <c r="H1015" s="71">
        <v>0</v>
      </c>
      <c r="I1015" s="62" t="s">
        <v>35</v>
      </c>
      <c r="J1015" s="62">
        <v>0</v>
      </c>
      <c r="K1015" s="44"/>
      <c r="L1015" s="63">
        <v>0</v>
      </c>
      <c r="M1015" s="70"/>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v>162</v>
      </c>
      <c r="C1016" s="59">
        <v>0</v>
      </c>
      <c r="D1016" s="60"/>
      <c r="E1016" s="60"/>
      <c r="F1016" s="60"/>
      <c r="G1016" s="61"/>
      <c r="H1016" s="71">
        <v>0</v>
      </c>
      <c r="I1016" s="62" t="s">
        <v>35</v>
      </c>
      <c r="J1016" s="62">
        <v>0</v>
      </c>
      <c r="K1016" s="44"/>
      <c r="L1016" s="63">
        <v>0</v>
      </c>
      <c r="M1016" s="70"/>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v>163</v>
      </c>
      <c r="C1017" s="59">
        <v>0</v>
      </c>
      <c r="D1017" s="60"/>
      <c r="E1017" s="60"/>
      <c r="F1017" s="60"/>
      <c r="G1017" s="61"/>
      <c r="H1017" s="71">
        <v>0</v>
      </c>
      <c r="I1017" s="62" t="s">
        <v>35</v>
      </c>
      <c r="J1017" s="62">
        <v>0</v>
      </c>
      <c r="K1017" s="44"/>
      <c r="L1017" s="63">
        <v>0</v>
      </c>
      <c r="M1017" s="70"/>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v>164</v>
      </c>
      <c r="C1018" s="59">
        <v>0</v>
      </c>
      <c r="D1018" s="60"/>
      <c r="E1018" s="60"/>
      <c r="F1018" s="60"/>
      <c r="G1018" s="61"/>
      <c r="H1018" s="71">
        <v>0</v>
      </c>
      <c r="I1018" s="62" t="s">
        <v>35</v>
      </c>
      <c r="J1018" s="62">
        <v>0</v>
      </c>
      <c r="K1018" s="44"/>
      <c r="L1018" s="63">
        <v>0</v>
      </c>
      <c r="M1018" s="70"/>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v>165</v>
      </c>
      <c r="C1019" s="59">
        <v>0</v>
      </c>
      <c r="D1019" s="60"/>
      <c r="E1019" s="60"/>
      <c r="F1019" s="60"/>
      <c r="G1019" s="61"/>
      <c r="H1019" s="71">
        <v>0</v>
      </c>
      <c r="I1019" s="62" t="s">
        <v>35</v>
      </c>
      <c r="J1019" s="62">
        <v>0</v>
      </c>
      <c r="K1019" s="44"/>
      <c r="L1019" s="63">
        <v>0</v>
      </c>
      <c r="M1019" s="70"/>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v>166</v>
      </c>
      <c r="C1020" s="59">
        <v>0</v>
      </c>
      <c r="D1020" s="60"/>
      <c r="E1020" s="60"/>
      <c r="F1020" s="60"/>
      <c r="G1020" s="61"/>
      <c r="H1020" s="71">
        <v>0</v>
      </c>
      <c r="I1020" s="62" t="s">
        <v>35</v>
      </c>
      <c r="J1020" s="62">
        <v>0</v>
      </c>
      <c r="K1020" s="44"/>
      <c r="L1020" s="63">
        <v>0</v>
      </c>
      <c r="M1020" s="70"/>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v>167</v>
      </c>
      <c r="C1021" s="59">
        <v>0</v>
      </c>
      <c r="D1021" s="60"/>
      <c r="E1021" s="60"/>
      <c r="F1021" s="60"/>
      <c r="G1021" s="61"/>
      <c r="H1021" s="71">
        <v>0</v>
      </c>
      <c r="I1021" s="62" t="s">
        <v>35</v>
      </c>
      <c r="J1021" s="62">
        <v>0</v>
      </c>
      <c r="K1021" s="44"/>
      <c r="L1021" s="63">
        <v>0</v>
      </c>
      <c r="M1021" s="70"/>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v>168</v>
      </c>
      <c r="C1022" s="59">
        <v>0</v>
      </c>
      <c r="D1022" s="60"/>
      <c r="E1022" s="60"/>
      <c r="F1022" s="60"/>
      <c r="G1022" s="61"/>
      <c r="H1022" s="71">
        <v>0</v>
      </c>
      <c r="I1022" s="62" t="s">
        <v>35</v>
      </c>
      <c r="J1022" s="62">
        <v>0</v>
      </c>
      <c r="K1022" s="44"/>
      <c r="L1022" s="63">
        <v>0</v>
      </c>
      <c r="M1022" s="70"/>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v>169</v>
      </c>
      <c r="C1023" s="59">
        <v>0</v>
      </c>
      <c r="D1023" s="60"/>
      <c r="E1023" s="60"/>
      <c r="F1023" s="60"/>
      <c r="G1023" s="61"/>
      <c r="H1023" s="71">
        <v>0</v>
      </c>
      <c r="I1023" s="62" t="s">
        <v>35</v>
      </c>
      <c r="J1023" s="62">
        <v>0</v>
      </c>
      <c r="K1023" s="44"/>
      <c r="L1023" s="63">
        <v>0</v>
      </c>
      <c r="M1023" s="70"/>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v>170</v>
      </c>
      <c r="C1024" s="59">
        <v>0</v>
      </c>
      <c r="D1024" s="60"/>
      <c r="E1024" s="60"/>
      <c r="F1024" s="60"/>
      <c r="G1024" s="61"/>
      <c r="H1024" s="71">
        <v>0</v>
      </c>
      <c r="I1024" s="62" t="s">
        <v>35</v>
      </c>
      <c r="J1024" s="62">
        <v>0</v>
      </c>
      <c r="K1024" s="44"/>
      <c r="L1024" s="63">
        <v>0</v>
      </c>
      <c r="M1024" s="70"/>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v>171</v>
      </c>
      <c r="C1025" s="59">
        <v>0</v>
      </c>
      <c r="D1025" s="60"/>
      <c r="E1025" s="60"/>
      <c r="F1025" s="60"/>
      <c r="G1025" s="61"/>
      <c r="H1025" s="71">
        <v>0</v>
      </c>
      <c r="I1025" s="62" t="s">
        <v>35</v>
      </c>
      <c r="J1025" s="62">
        <v>0</v>
      </c>
      <c r="K1025" s="44"/>
      <c r="L1025" s="63">
        <v>0</v>
      </c>
      <c r="M1025" s="70"/>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v>172</v>
      </c>
      <c r="C1026" s="59">
        <v>0</v>
      </c>
      <c r="D1026" s="60"/>
      <c r="E1026" s="60"/>
      <c r="F1026" s="60"/>
      <c r="G1026" s="61"/>
      <c r="H1026" s="71">
        <v>0</v>
      </c>
      <c r="I1026" s="62" t="s">
        <v>35</v>
      </c>
      <c r="J1026" s="62">
        <v>0</v>
      </c>
      <c r="K1026" s="44"/>
      <c r="L1026" s="63">
        <v>0</v>
      </c>
      <c r="M1026" s="70"/>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v>173</v>
      </c>
      <c r="C1027" s="59">
        <v>0</v>
      </c>
      <c r="D1027" s="60"/>
      <c r="E1027" s="60"/>
      <c r="F1027" s="60"/>
      <c r="G1027" s="61"/>
      <c r="H1027" s="71">
        <v>0</v>
      </c>
      <c r="I1027" s="62" t="s">
        <v>35</v>
      </c>
      <c r="J1027" s="62">
        <v>0</v>
      </c>
      <c r="K1027" s="44"/>
      <c r="L1027" s="63">
        <v>0</v>
      </c>
      <c r="M1027" s="70"/>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v>174</v>
      </c>
      <c r="C1028" s="59">
        <v>0</v>
      </c>
      <c r="D1028" s="60"/>
      <c r="E1028" s="60"/>
      <c r="F1028" s="60"/>
      <c r="G1028" s="61"/>
      <c r="H1028" s="71">
        <v>0</v>
      </c>
      <c r="I1028" s="62" t="s">
        <v>35</v>
      </c>
      <c r="J1028" s="62">
        <v>0</v>
      </c>
      <c r="K1028" s="44"/>
      <c r="L1028" s="63">
        <v>0</v>
      </c>
      <c r="M1028" s="70"/>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v>175</v>
      </c>
      <c r="C1029" s="59">
        <v>0</v>
      </c>
      <c r="D1029" s="60"/>
      <c r="E1029" s="60"/>
      <c r="F1029" s="60"/>
      <c r="G1029" s="61"/>
      <c r="H1029" s="71">
        <v>0</v>
      </c>
      <c r="I1029" s="62" t="s">
        <v>35</v>
      </c>
      <c r="J1029" s="62">
        <v>0</v>
      </c>
      <c r="K1029" s="44"/>
      <c r="L1029" s="63">
        <v>0</v>
      </c>
      <c r="M1029" s="70"/>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v>176</v>
      </c>
      <c r="C1030" s="59">
        <v>0</v>
      </c>
      <c r="D1030" s="60"/>
      <c r="E1030" s="60"/>
      <c r="F1030" s="60"/>
      <c r="G1030" s="61"/>
      <c r="H1030" s="71">
        <v>0</v>
      </c>
      <c r="I1030" s="62" t="s">
        <v>35</v>
      </c>
      <c r="J1030" s="62">
        <v>0</v>
      </c>
      <c r="K1030" s="44"/>
      <c r="L1030" s="63">
        <v>0</v>
      </c>
      <c r="M1030" s="70"/>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v>177</v>
      </c>
      <c r="C1031" s="59">
        <v>0</v>
      </c>
      <c r="D1031" s="60"/>
      <c r="E1031" s="60"/>
      <c r="F1031" s="60"/>
      <c r="G1031" s="61"/>
      <c r="H1031" s="71">
        <v>0</v>
      </c>
      <c r="I1031" s="62" t="s">
        <v>35</v>
      </c>
      <c r="J1031" s="62">
        <v>0</v>
      </c>
      <c r="K1031" s="44"/>
      <c r="L1031" s="63">
        <v>0</v>
      </c>
      <c r="M1031" s="70"/>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v>178</v>
      </c>
      <c r="C1032" s="59">
        <v>0</v>
      </c>
      <c r="D1032" s="60"/>
      <c r="E1032" s="60"/>
      <c r="F1032" s="60"/>
      <c r="G1032" s="61"/>
      <c r="H1032" s="71">
        <v>0</v>
      </c>
      <c r="I1032" s="62" t="s">
        <v>35</v>
      </c>
      <c r="J1032" s="62">
        <v>0</v>
      </c>
      <c r="K1032" s="44"/>
      <c r="L1032" s="63">
        <v>0</v>
      </c>
      <c r="M1032" s="70"/>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v>179</v>
      </c>
      <c r="C1033" s="59">
        <v>0</v>
      </c>
      <c r="D1033" s="60"/>
      <c r="E1033" s="60"/>
      <c r="F1033" s="60"/>
      <c r="G1033" s="61"/>
      <c r="H1033" s="71">
        <v>0</v>
      </c>
      <c r="I1033" s="62" t="s">
        <v>35</v>
      </c>
      <c r="J1033" s="62">
        <v>0</v>
      </c>
      <c r="K1033" s="44"/>
      <c r="L1033" s="63">
        <v>0</v>
      </c>
      <c r="M1033" s="70"/>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v>180</v>
      </c>
      <c r="C1034" s="59">
        <v>0</v>
      </c>
      <c r="D1034" s="60"/>
      <c r="E1034" s="60"/>
      <c r="F1034" s="60"/>
      <c r="G1034" s="61"/>
      <c r="H1034" s="71">
        <v>0</v>
      </c>
      <c r="I1034" s="62" t="s">
        <v>35</v>
      </c>
      <c r="J1034" s="62">
        <v>0</v>
      </c>
      <c r="K1034" s="44"/>
      <c r="L1034" s="63">
        <v>0</v>
      </c>
      <c r="M1034" s="70"/>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v>181</v>
      </c>
      <c r="C1035" s="59">
        <v>0</v>
      </c>
      <c r="D1035" s="60"/>
      <c r="E1035" s="60"/>
      <c r="F1035" s="60"/>
      <c r="G1035" s="61"/>
      <c r="H1035" s="71">
        <v>0</v>
      </c>
      <c r="I1035" s="62" t="s">
        <v>35</v>
      </c>
      <c r="J1035" s="62">
        <v>0</v>
      </c>
      <c r="K1035" s="44"/>
      <c r="L1035" s="63">
        <v>0</v>
      </c>
      <c r="M1035" s="70"/>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v>182</v>
      </c>
      <c r="C1036" s="59">
        <v>0</v>
      </c>
      <c r="D1036" s="60"/>
      <c r="E1036" s="60"/>
      <c r="F1036" s="60"/>
      <c r="G1036" s="61"/>
      <c r="H1036" s="71">
        <v>0</v>
      </c>
      <c r="I1036" s="62" t="s">
        <v>35</v>
      </c>
      <c r="J1036" s="62">
        <v>0</v>
      </c>
      <c r="K1036" s="44"/>
      <c r="L1036" s="63">
        <v>0</v>
      </c>
      <c r="M1036" s="70"/>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v>183</v>
      </c>
      <c r="C1037" s="59">
        <v>0</v>
      </c>
      <c r="D1037" s="60"/>
      <c r="E1037" s="60"/>
      <c r="F1037" s="60"/>
      <c r="G1037" s="61"/>
      <c r="H1037" s="71">
        <v>0</v>
      </c>
      <c r="I1037" s="62" t="s">
        <v>35</v>
      </c>
      <c r="J1037" s="62">
        <v>0</v>
      </c>
      <c r="K1037" s="44"/>
      <c r="L1037" s="63">
        <v>0</v>
      </c>
      <c r="M1037" s="70"/>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v>184</v>
      </c>
      <c r="C1038" s="59">
        <v>0</v>
      </c>
      <c r="D1038" s="60"/>
      <c r="E1038" s="60"/>
      <c r="F1038" s="60"/>
      <c r="G1038" s="61"/>
      <c r="H1038" s="71">
        <v>0</v>
      </c>
      <c r="I1038" s="62" t="s">
        <v>35</v>
      </c>
      <c r="J1038" s="62">
        <v>0</v>
      </c>
      <c r="K1038" s="44"/>
      <c r="L1038" s="63">
        <v>0</v>
      </c>
      <c r="M1038" s="70"/>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v>185</v>
      </c>
      <c r="C1039" s="59">
        <v>0</v>
      </c>
      <c r="D1039" s="60"/>
      <c r="E1039" s="60"/>
      <c r="F1039" s="60"/>
      <c r="G1039" s="61"/>
      <c r="H1039" s="71">
        <v>0</v>
      </c>
      <c r="I1039" s="62" t="s">
        <v>35</v>
      </c>
      <c r="J1039" s="62">
        <v>0</v>
      </c>
      <c r="K1039" s="44"/>
      <c r="L1039" s="63">
        <v>0</v>
      </c>
      <c r="M1039" s="70"/>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v>186</v>
      </c>
      <c r="C1040" s="59">
        <v>0</v>
      </c>
      <c r="D1040" s="60"/>
      <c r="E1040" s="60"/>
      <c r="F1040" s="60"/>
      <c r="G1040" s="61"/>
      <c r="H1040" s="71">
        <v>0</v>
      </c>
      <c r="I1040" s="62" t="s">
        <v>35</v>
      </c>
      <c r="J1040" s="62">
        <v>0</v>
      </c>
      <c r="K1040" s="44"/>
      <c r="L1040" s="63">
        <v>0</v>
      </c>
      <c r="M1040" s="70"/>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v>187</v>
      </c>
      <c r="C1041" s="59">
        <v>0</v>
      </c>
      <c r="D1041" s="60"/>
      <c r="E1041" s="60"/>
      <c r="F1041" s="60"/>
      <c r="G1041" s="61"/>
      <c r="H1041" s="71">
        <v>0</v>
      </c>
      <c r="I1041" s="62" t="s">
        <v>35</v>
      </c>
      <c r="J1041" s="62">
        <v>0</v>
      </c>
      <c r="K1041" s="44"/>
      <c r="L1041" s="63">
        <v>0</v>
      </c>
      <c r="M1041" s="70"/>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v>188</v>
      </c>
      <c r="C1042" s="59">
        <v>0</v>
      </c>
      <c r="D1042" s="60"/>
      <c r="E1042" s="60"/>
      <c r="F1042" s="60"/>
      <c r="G1042" s="61"/>
      <c r="H1042" s="71">
        <v>0</v>
      </c>
      <c r="I1042" s="62" t="s">
        <v>35</v>
      </c>
      <c r="J1042" s="62">
        <v>0</v>
      </c>
      <c r="K1042" s="44"/>
      <c r="L1042" s="63">
        <v>0</v>
      </c>
      <c r="M1042" s="70"/>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v>189</v>
      </c>
      <c r="C1043" s="59">
        <v>0</v>
      </c>
      <c r="D1043" s="60"/>
      <c r="E1043" s="60"/>
      <c r="F1043" s="60"/>
      <c r="G1043" s="61"/>
      <c r="H1043" s="71">
        <v>0</v>
      </c>
      <c r="I1043" s="62" t="s">
        <v>35</v>
      </c>
      <c r="J1043" s="62">
        <v>0</v>
      </c>
      <c r="K1043" s="44"/>
      <c r="L1043" s="63">
        <v>0</v>
      </c>
      <c r="M1043" s="70"/>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v>190</v>
      </c>
      <c r="C1044" s="59">
        <v>0</v>
      </c>
      <c r="D1044" s="60"/>
      <c r="E1044" s="60"/>
      <c r="F1044" s="60"/>
      <c r="G1044" s="61"/>
      <c r="H1044" s="71">
        <v>0</v>
      </c>
      <c r="I1044" s="62" t="s">
        <v>35</v>
      </c>
      <c r="J1044" s="62">
        <v>0</v>
      </c>
      <c r="K1044" s="44"/>
      <c r="L1044" s="63">
        <v>0</v>
      </c>
      <c r="M1044" s="70"/>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v>191</v>
      </c>
      <c r="C1045" s="59">
        <v>0</v>
      </c>
      <c r="D1045" s="60"/>
      <c r="E1045" s="60"/>
      <c r="F1045" s="60"/>
      <c r="G1045" s="61"/>
      <c r="H1045" s="71">
        <v>0</v>
      </c>
      <c r="I1045" s="62" t="s">
        <v>35</v>
      </c>
      <c r="J1045" s="62">
        <v>0</v>
      </c>
      <c r="K1045" s="44"/>
      <c r="L1045" s="63">
        <v>0</v>
      </c>
      <c r="M1045" s="70"/>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v>192</v>
      </c>
      <c r="C1046" s="59">
        <v>0</v>
      </c>
      <c r="D1046" s="60"/>
      <c r="E1046" s="60"/>
      <c r="F1046" s="60"/>
      <c r="G1046" s="61"/>
      <c r="H1046" s="71">
        <v>0</v>
      </c>
      <c r="I1046" s="62" t="s">
        <v>35</v>
      </c>
      <c r="J1046" s="62">
        <v>0</v>
      </c>
      <c r="K1046" s="44"/>
      <c r="L1046" s="63">
        <v>0</v>
      </c>
      <c r="M1046" s="70"/>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v>193</v>
      </c>
      <c r="C1047" s="59">
        <v>0</v>
      </c>
      <c r="D1047" s="60"/>
      <c r="E1047" s="60"/>
      <c r="F1047" s="60"/>
      <c r="G1047" s="61"/>
      <c r="H1047" s="71">
        <v>0</v>
      </c>
      <c r="I1047" s="62" t="s">
        <v>35</v>
      </c>
      <c r="J1047" s="62">
        <v>0</v>
      </c>
      <c r="K1047" s="44"/>
      <c r="L1047" s="63">
        <v>0</v>
      </c>
      <c r="M1047" s="70"/>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v>194</v>
      </c>
      <c r="C1048" s="59">
        <v>0</v>
      </c>
      <c r="D1048" s="60"/>
      <c r="E1048" s="60"/>
      <c r="F1048" s="60"/>
      <c r="G1048" s="61"/>
      <c r="H1048" s="71">
        <v>0</v>
      </c>
      <c r="I1048" s="62" t="s">
        <v>35</v>
      </c>
      <c r="J1048" s="62">
        <v>0</v>
      </c>
      <c r="K1048" s="44"/>
      <c r="L1048" s="63">
        <v>0</v>
      </c>
      <c r="M1048" s="70"/>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v>195</v>
      </c>
      <c r="C1049" s="59">
        <v>0</v>
      </c>
      <c r="D1049" s="60"/>
      <c r="E1049" s="60"/>
      <c r="F1049" s="60"/>
      <c r="G1049" s="61"/>
      <c r="H1049" s="71">
        <v>0</v>
      </c>
      <c r="I1049" s="62" t="s">
        <v>35</v>
      </c>
      <c r="J1049" s="62">
        <v>0</v>
      </c>
      <c r="K1049" s="44"/>
      <c r="L1049" s="63">
        <v>0</v>
      </c>
      <c r="M1049" s="70"/>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v>196</v>
      </c>
      <c r="C1050" s="59">
        <v>0</v>
      </c>
      <c r="D1050" s="60"/>
      <c r="E1050" s="60"/>
      <c r="F1050" s="60"/>
      <c r="G1050" s="61"/>
      <c r="H1050" s="71">
        <v>0</v>
      </c>
      <c r="I1050" s="62" t="s">
        <v>35</v>
      </c>
      <c r="J1050" s="62">
        <v>0</v>
      </c>
      <c r="K1050" s="44"/>
      <c r="L1050" s="63">
        <v>0</v>
      </c>
      <c r="M1050" s="70"/>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v>197</v>
      </c>
      <c r="C1051" s="59">
        <v>0</v>
      </c>
      <c r="D1051" s="60"/>
      <c r="E1051" s="60"/>
      <c r="F1051" s="60"/>
      <c r="G1051" s="61"/>
      <c r="H1051" s="71">
        <v>0</v>
      </c>
      <c r="I1051" s="62" t="s">
        <v>35</v>
      </c>
      <c r="J1051" s="62">
        <v>0</v>
      </c>
      <c r="K1051" s="44"/>
      <c r="L1051" s="63">
        <v>0</v>
      </c>
      <c r="M1051" s="70"/>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v>198</v>
      </c>
      <c r="C1052" s="59">
        <v>0</v>
      </c>
      <c r="D1052" s="60"/>
      <c r="E1052" s="60"/>
      <c r="F1052" s="60"/>
      <c r="G1052" s="61"/>
      <c r="H1052" s="71">
        <v>0</v>
      </c>
      <c r="I1052" s="62" t="s">
        <v>35</v>
      </c>
      <c r="J1052" s="62">
        <v>0</v>
      </c>
      <c r="K1052" s="44"/>
      <c r="L1052" s="63">
        <v>0</v>
      </c>
      <c r="M1052" s="70"/>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v>199</v>
      </c>
      <c r="C1053" s="59">
        <v>0</v>
      </c>
      <c r="D1053" s="60"/>
      <c r="E1053" s="60"/>
      <c r="F1053" s="60"/>
      <c r="G1053" s="61"/>
      <c r="H1053" s="71">
        <v>0</v>
      </c>
      <c r="I1053" s="62" t="s">
        <v>35</v>
      </c>
      <c r="J1053" s="62">
        <v>0</v>
      </c>
      <c r="K1053" s="44"/>
      <c r="L1053" s="63">
        <v>0</v>
      </c>
      <c r="M1053" s="70"/>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v>200</v>
      </c>
      <c r="C1054" s="59">
        <v>0</v>
      </c>
      <c r="D1054" s="60"/>
      <c r="E1054" s="60"/>
      <c r="F1054" s="60"/>
      <c r="G1054" s="61"/>
      <c r="H1054" s="71">
        <v>0</v>
      </c>
      <c r="I1054" s="62" t="s">
        <v>35</v>
      </c>
      <c r="J1054" s="62">
        <v>0</v>
      </c>
      <c r="K1054" s="44"/>
      <c r="L1054" s="63">
        <v>0</v>
      </c>
      <c r="M1054" s="70"/>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v>201</v>
      </c>
      <c r="C1055" s="59">
        <v>0</v>
      </c>
      <c r="D1055" s="60"/>
      <c r="E1055" s="60"/>
      <c r="F1055" s="60"/>
      <c r="G1055" s="61"/>
      <c r="H1055" s="71">
        <v>0</v>
      </c>
      <c r="I1055" s="62" t="s">
        <v>35</v>
      </c>
      <c r="J1055" s="62">
        <v>0</v>
      </c>
      <c r="K1055" s="44"/>
      <c r="L1055" s="63">
        <v>0</v>
      </c>
      <c r="M1055" s="70"/>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v>202</v>
      </c>
      <c r="C1056" s="59">
        <v>0</v>
      </c>
      <c r="D1056" s="60"/>
      <c r="E1056" s="60"/>
      <c r="F1056" s="60"/>
      <c r="G1056" s="61"/>
      <c r="H1056" s="71">
        <v>0</v>
      </c>
      <c r="I1056" s="62" t="s">
        <v>35</v>
      </c>
      <c r="J1056" s="62">
        <v>0</v>
      </c>
      <c r="K1056" s="44"/>
      <c r="L1056" s="63">
        <v>0</v>
      </c>
      <c r="M1056" s="70"/>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v>203</v>
      </c>
      <c r="C1057" s="59">
        <v>0</v>
      </c>
      <c r="D1057" s="60"/>
      <c r="E1057" s="60"/>
      <c r="F1057" s="60"/>
      <c r="G1057" s="61"/>
      <c r="H1057" s="71">
        <v>0</v>
      </c>
      <c r="I1057" s="62" t="s">
        <v>35</v>
      </c>
      <c r="J1057" s="62">
        <v>0</v>
      </c>
      <c r="K1057" s="44"/>
      <c r="L1057" s="63">
        <v>0</v>
      </c>
      <c r="M1057" s="70"/>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v>204</v>
      </c>
      <c r="C1058" s="59">
        <v>0</v>
      </c>
      <c r="D1058" s="60"/>
      <c r="E1058" s="60"/>
      <c r="F1058" s="60"/>
      <c r="G1058" s="61"/>
      <c r="H1058" s="71">
        <v>0</v>
      </c>
      <c r="I1058" s="62" t="s">
        <v>35</v>
      </c>
      <c r="J1058" s="62">
        <v>0</v>
      </c>
      <c r="K1058" s="44"/>
      <c r="L1058" s="63">
        <v>0</v>
      </c>
      <c r="M1058" s="70"/>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v>205</v>
      </c>
      <c r="C1059" s="59">
        <v>0</v>
      </c>
      <c r="D1059" s="60"/>
      <c r="E1059" s="60"/>
      <c r="F1059" s="60"/>
      <c r="G1059" s="61"/>
      <c r="H1059" s="71">
        <v>0</v>
      </c>
      <c r="I1059" s="62" t="s">
        <v>35</v>
      </c>
      <c r="J1059" s="62">
        <v>0</v>
      </c>
      <c r="K1059" s="44"/>
      <c r="L1059" s="63">
        <v>0</v>
      </c>
      <c r="M1059" s="70"/>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v>206</v>
      </c>
      <c r="C1060" s="59">
        <v>0</v>
      </c>
      <c r="D1060" s="60"/>
      <c r="E1060" s="60"/>
      <c r="F1060" s="60"/>
      <c r="G1060" s="61"/>
      <c r="H1060" s="71">
        <v>0</v>
      </c>
      <c r="I1060" s="62" t="s">
        <v>35</v>
      </c>
      <c r="J1060" s="62">
        <v>0</v>
      </c>
      <c r="K1060" s="44"/>
      <c r="L1060" s="63">
        <v>0</v>
      </c>
      <c r="M1060" s="70"/>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v>207</v>
      </c>
      <c r="C1061" s="59">
        <v>0</v>
      </c>
      <c r="D1061" s="60"/>
      <c r="E1061" s="60"/>
      <c r="F1061" s="60"/>
      <c r="G1061" s="61"/>
      <c r="H1061" s="71">
        <v>0</v>
      </c>
      <c r="I1061" s="62" t="s">
        <v>35</v>
      </c>
      <c r="J1061" s="62">
        <v>0</v>
      </c>
      <c r="K1061" s="44"/>
      <c r="L1061" s="63">
        <v>0</v>
      </c>
      <c r="M1061" s="70"/>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v>208</v>
      </c>
      <c r="C1062" s="59">
        <v>0</v>
      </c>
      <c r="D1062" s="60"/>
      <c r="E1062" s="60"/>
      <c r="F1062" s="60"/>
      <c r="G1062" s="61"/>
      <c r="H1062" s="71">
        <v>0</v>
      </c>
      <c r="I1062" s="62" t="s">
        <v>35</v>
      </c>
      <c r="J1062" s="62">
        <v>0</v>
      </c>
      <c r="K1062" s="44"/>
      <c r="L1062" s="63">
        <v>0</v>
      </c>
      <c r="M1062" s="70"/>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v>209</v>
      </c>
      <c r="C1063" s="59">
        <v>0</v>
      </c>
      <c r="D1063" s="60"/>
      <c r="E1063" s="60"/>
      <c r="F1063" s="60"/>
      <c r="G1063" s="61"/>
      <c r="H1063" s="71">
        <v>0</v>
      </c>
      <c r="I1063" s="62" t="s">
        <v>35</v>
      </c>
      <c r="J1063" s="62">
        <v>0</v>
      </c>
      <c r="K1063" s="44"/>
      <c r="L1063" s="63">
        <v>0</v>
      </c>
      <c r="M1063" s="70"/>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v>210</v>
      </c>
      <c r="C1064" s="59">
        <v>0</v>
      </c>
      <c r="D1064" s="60"/>
      <c r="E1064" s="60"/>
      <c r="F1064" s="60"/>
      <c r="G1064" s="61"/>
      <c r="H1064" s="71">
        <v>0</v>
      </c>
      <c r="I1064" s="62" t="s">
        <v>35</v>
      </c>
      <c r="J1064" s="62">
        <v>0</v>
      </c>
      <c r="K1064" s="44"/>
      <c r="L1064" s="63">
        <v>0</v>
      </c>
      <c r="M1064" s="70"/>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v>211</v>
      </c>
      <c r="C1065" s="59">
        <v>0</v>
      </c>
      <c r="D1065" s="60"/>
      <c r="E1065" s="60"/>
      <c r="F1065" s="60"/>
      <c r="G1065" s="61"/>
      <c r="H1065" s="71">
        <v>0</v>
      </c>
      <c r="I1065" s="62" t="s">
        <v>35</v>
      </c>
      <c r="J1065" s="62">
        <v>0</v>
      </c>
      <c r="K1065" s="44"/>
      <c r="L1065" s="63">
        <v>0</v>
      </c>
      <c r="M1065" s="70"/>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v>212</v>
      </c>
      <c r="C1066" s="59">
        <v>0</v>
      </c>
      <c r="D1066" s="60"/>
      <c r="E1066" s="60"/>
      <c r="F1066" s="60"/>
      <c r="G1066" s="61"/>
      <c r="H1066" s="71">
        <v>0</v>
      </c>
      <c r="I1066" s="62" t="s">
        <v>35</v>
      </c>
      <c r="J1066" s="62">
        <v>0</v>
      </c>
      <c r="K1066" s="44"/>
      <c r="L1066" s="63">
        <v>0</v>
      </c>
      <c r="M1066" s="70"/>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v>213</v>
      </c>
      <c r="C1067" s="59">
        <v>0</v>
      </c>
      <c r="D1067" s="60"/>
      <c r="E1067" s="60"/>
      <c r="F1067" s="60"/>
      <c r="G1067" s="61"/>
      <c r="H1067" s="71">
        <v>0</v>
      </c>
      <c r="I1067" s="62" t="s">
        <v>35</v>
      </c>
      <c r="J1067" s="62">
        <v>0</v>
      </c>
      <c r="K1067" s="44"/>
      <c r="L1067" s="63">
        <v>0</v>
      </c>
      <c r="M1067" s="70"/>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v>214</v>
      </c>
      <c r="C1068" s="59">
        <v>0</v>
      </c>
      <c r="D1068" s="60"/>
      <c r="E1068" s="60"/>
      <c r="F1068" s="60"/>
      <c r="G1068" s="61"/>
      <c r="H1068" s="71">
        <v>0</v>
      </c>
      <c r="I1068" s="62" t="s">
        <v>35</v>
      </c>
      <c r="J1068" s="62">
        <v>0</v>
      </c>
      <c r="K1068" s="44"/>
      <c r="L1068" s="63">
        <v>0</v>
      </c>
      <c r="M1068" s="70"/>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v>215</v>
      </c>
      <c r="C1069" s="59">
        <v>0</v>
      </c>
      <c r="D1069" s="60"/>
      <c r="E1069" s="60"/>
      <c r="F1069" s="60"/>
      <c r="G1069" s="61"/>
      <c r="H1069" s="71">
        <v>0</v>
      </c>
      <c r="I1069" s="62" t="s">
        <v>35</v>
      </c>
      <c r="J1069" s="62">
        <v>0</v>
      </c>
      <c r="K1069" s="44"/>
      <c r="L1069" s="63">
        <v>0</v>
      </c>
      <c r="M1069" s="70"/>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v>216</v>
      </c>
      <c r="C1070" s="59">
        <v>0</v>
      </c>
      <c r="D1070" s="60"/>
      <c r="E1070" s="60"/>
      <c r="F1070" s="60"/>
      <c r="G1070" s="61"/>
      <c r="H1070" s="71">
        <v>0</v>
      </c>
      <c r="I1070" s="62" t="s">
        <v>35</v>
      </c>
      <c r="J1070" s="62">
        <v>0</v>
      </c>
      <c r="K1070" s="44"/>
      <c r="L1070" s="63">
        <v>0</v>
      </c>
      <c r="M1070" s="70"/>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v>217</v>
      </c>
      <c r="C1071" s="59">
        <v>0</v>
      </c>
      <c r="D1071" s="60"/>
      <c r="E1071" s="60"/>
      <c r="F1071" s="60"/>
      <c r="G1071" s="61"/>
      <c r="H1071" s="71">
        <v>0</v>
      </c>
      <c r="I1071" s="62" t="s">
        <v>35</v>
      </c>
      <c r="J1071" s="62">
        <v>0</v>
      </c>
      <c r="K1071" s="44"/>
      <c r="L1071" s="63">
        <v>0</v>
      </c>
      <c r="M1071" s="70"/>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v>218</v>
      </c>
      <c r="C1072" s="59">
        <v>0</v>
      </c>
      <c r="D1072" s="60"/>
      <c r="E1072" s="60"/>
      <c r="F1072" s="60"/>
      <c r="G1072" s="61"/>
      <c r="H1072" s="71">
        <v>0</v>
      </c>
      <c r="I1072" s="62" t="s">
        <v>35</v>
      </c>
      <c r="J1072" s="62">
        <v>0</v>
      </c>
      <c r="K1072" s="44"/>
      <c r="L1072" s="63">
        <v>0</v>
      </c>
      <c r="M1072" s="70"/>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v>219</v>
      </c>
      <c r="C1073" s="59">
        <v>0</v>
      </c>
      <c r="D1073" s="60"/>
      <c r="E1073" s="60"/>
      <c r="F1073" s="60"/>
      <c r="G1073" s="61"/>
      <c r="H1073" s="71">
        <v>0</v>
      </c>
      <c r="I1073" s="62" t="s">
        <v>35</v>
      </c>
      <c r="J1073" s="62">
        <v>0</v>
      </c>
      <c r="K1073" s="44"/>
      <c r="L1073" s="63">
        <v>0</v>
      </c>
      <c r="M1073" s="70"/>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v>220</v>
      </c>
      <c r="C1074" s="59">
        <v>0</v>
      </c>
      <c r="D1074" s="60"/>
      <c r="E1074" s="60"/>
      <c r="F1074" s="60"/>
      <c r="G1074" s="61"/>
      <c r="H1074" s="71">
        <v>0</v>
      </c>
      <c r="I1074" s="62" t="s">
        <v>35</v>
      </c>
      <c r="J1074" s="62">
        <v>0</v>
      </c>
      <c r="K1074" s="44"/>
      <c r="L1074" s="63">
        <v>0</v>
      </c>
      <c r="M1074" s="70"/>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v>221</v>
      </c>
      <c r="C1075" s="59">
        <v>0</v>
      </c>
      <c r="D1075" s="60"/>
      <c r="E1075" s="60"/>
      <c r="F1075" s="60"/>
      <c r="G1075" s="61"/>
      <c r="H1075" s="71">
        <v>0</v>
      </c>
      <c r="I1075" s="62" t="s">
        <v>35</v>
      </c>
      <c r="J1075" s="62">
        <v>0</v>
      </c>
      <c r="K1075" s="44"/>
      <c r="L1075" s="63">
        <v>0</v>
      </c>
      <c r="M1075" s="70"/>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v>222</v>
      </c>
      <c r="C1076" s="59">
        <v>0</v>
      </c>
      <c r="D1076" s="60"/>
      <c r="E1076" s="60"/>
      <c r="F1076" s="60"/>
      <c r="G1076" s="61"/>
      <c r="H1076" s="71">
        <v>0</v>
      </c>
      <c r="I1076" s="62" t="s">
        <v>35</v>
      </c>
      <c r="J1076" s="62">
        <v>0</v>
      </c>
      <c r="K1076" s="44"/>
      <c r="L1076" s="63">
        <v>0</v>
      </c>
      <c r="M1076" s="70"/>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v>223</v>
      </c>
      <c r="C1077" s="59">
        <v>0</v>
      </c>
      <c r="D1077" s="60"/>
      <c r="E1077" s="60"/>
      <c r="F1077" s="60"/>
      <c r="G1077" s="61"/>
      <c r="H1077" s="71">
        <v>0</v>
      </c>
      <c r="I1077" s="62" t="s">
        <v>35</v>
      </c>
      <c r="J1077" s="62">
        <v>0</v>
      </c>
      <c r="K1077" s="44"/>
      <c r="L1077" s="63">
        <v>0</v>
      </c>
      <c r="M1077" s="70"/>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v>224</v>
      </c>
      <c r="C1078" s="59">
        <v>0</v>
      </c>
      <c r="D1078" s="60"/>
      <c r="E1078" s="60"/>
      <c r="F1078" s="60"/>
      <c r="G1078" s="61"/>
      <c r="H1078" s="71">
        <v>0</v>
      </c>
      <c r="I1078" s="62" t="s">
        <v>35</v>
      </c>
      <c r="J1078" s="62">
        <v>0</v>
      </c>
      <c r="K1078" s="44"/>
      <c r="L1078" s="63">
        <v>0</v>
      </c>
      <c r="M1078" s="70"/>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v>225</v>
      </c>
      <c r="C1079" s="59">
        <v>0</v>
      </c>
      <c r="D1079" s="60"/>
      <c r="E1079" s="60"/>
      <c r="F1079" s="60"/>
      <c r="G1079" s="61"/>
      <c r="H1079" s="71">
        <v>0</v>
      </c>
      <c r="I1079" s="62" t="s">
        <v>35</v>
      </c>
      <c r="J1079" s="62">
        <v>0</v>
      </c>
      <c r="K1079" s="44"/>
      <c r="L1079" s="63">
        <v>0</v>
      </c>
      <c r="M1079" s="70"/>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v>226</v>
      </c>
      <c r="C1080" s="59">
        <v>0</v>
      </c>
      <c r="D1080" s="60"/>
      <c r="E1080" s="60"/>
      <c r="F1080" s="60"/>
      <c r="G1080" s="61"/>
      <c r="H1080" s="71">
        <v>0</v>
      </c>
      <c r="I1080" s="62" t="s">
        <v>35</v>
      </c>
      <c r="J1080" s="62">
        <v>0</v>
      </c>
      <c r="K1080" s="44"/>
      <c r="L1080" s="63">
        <v>0</v>
      </c>
      <c r="M1080" s="70"/>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v>227</v>
      </c>
      <c r="C1081" s="59">
        <v>0</v>
      </c>
      <c r="D1081" s="60"/>
      <c r="E1081" s="60"/>
      <c r="F1081" s="60"/>
      <c r="G1081" s="61"/>
      <c r="H1081" s="71">
        <v>0</v>
      </c>
      <c r="I1081" s="62" t="s">
        <v>35</v>
      </c>
      <c r="J1081" s="62">
        <v>0</v>
      </c>
      <c r="K1081" s="44"/>
      <c r="L1081" s="63">
        <v>0</v>
      </c>
      <c r="M1081" s="70"/>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v>228</v>
      </c>
      <c r="C1082" s="59">
        <v>0</v>
      </c>
      <c r="D1082" s="60"/>
      <c r="E1082" s="60"/>
      <c r="F1082" s="60"/>
      <c r="G1082" s="61"/>
      <c r="H1082" s="71">
        <v>0</v>
      </c>
      <c r="I1082" s="62" t="s">
        <v>35</v>
      </c>
      <c r="J1082" s="62">
        <v>0</v>
      </c>
      <c r="K1082" s="44"/>
      <c r="L1082" s="63">
        <v>0</v>
      </c>
      <c r="M1082" s="70"/>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v>229</v>
      </c>
      <c r="C1083" s="59">
        <v>0</v>
      </c>
      <c r="D1083" s="60"/>
      <c r="E1083" s="60"/>
      <c r="F1083" s="60"/>
      <c r="G1083" s="61"/>
      <c r="H1083" s="71">
        <v>0</v>
      </c>
      <c r="I1083" s="62" t="s">
        <v>35</v>
      </c>
      <c r="J1083" s="62">
        <v>0</v>
      </c>
      <c r="K1083" s="44"/>
      <c r="L1083" s="63">
        <v>0</v>
      </c>
      <c r="M1083" s="70"/>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v>230</v>
      </c>
      <c r="C1084" s="59">
        <v>0</v>
      </c>
      <c r="D1084" s="60"/>
      <c r="E1084" s="60"/>
      <c r="F1084" s="60"/>
      <c r="G1084" s="61"/>
      <c r="H1084" s="71">
        <v>0</v>
      </c>
      <c r="I1084" s="62" t="s">
        <v>35</v>
      </c>
      <c r="J1084" s="62">
        <v>0</v>
      </c>
      <c r="K1084" s="44"/>
      <c r="L1084" s="63">
        <v>0</v>
      </c>
      <c r="M1084" s="70"/>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v>231</v>
      </c>
      <c r="C1085" s="59">
        <v>0</v>
      </c>
      <c r="D1085" s="60"/>
      <c r="E1085" s="60"/>
      <c r="F1085" s="60"/>
      <c r="G1085" s="61"/>
      <c r="H1085" s="71">
        <v>0</v>
      </c>
      <c r="I1085" s="62" t="s">
        <v>35</v>
      </c>
      <c r="J1085" s="62">
        <v>0</v>
      </c>
      <c r="K1085" s="44"/>
      <c r="L1085" s="63">
        <v>0</v>
      </c>
      <c r="M1085" s="70"/>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v>232</v>
      </c>
      <c r="C1086" s="59">
        <v>0</v>
      </c>
      <c r="D1086" s="60"/>
      <c r="E1086" s="60"/>
      <c r="F1086" s="60"/>
      <c r="G1086" s="61"/>
      <c r="H1086" s="71">
        <v>0</v>
      </c>
      <c r="I1086" s="62" t="s">
        <v>35</v>
      </c>
      <c r="J1086" s="62">
        <v>0</v>
      </c>
      <c r="K1086" s="44"/>
      <c r="L1086" s="63">
        <v>0</v>
      </c>
      <c r="M1086" s="70"/>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v>233</v>
      </c>
      <c r="C1087" s="59">
        <v>0</v>
      </c>
      <c r="D1087" s="60"/>
      <c r="E1087" s="60"/>
      <c r="F1087" s="60"/>
      <c r="G1087" s="61"/>
      <c r="H1087" s="71">
        <v>0</v>
      </c>
      <c r="I1087" s="62" t="s">
        <v>35</v>
      </c>
      <c r="J1087" s="62">
        <v>0</v>
      </c>
      <c r="K1087" s="44"/>
      <c r="L1087" s="63">
        <v>0</v>
      </c>
      <c r="M1087" s="70"/>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v>234</v>
      </c>
      <c r="C1088" s="59">
        <v>0</v>
      </c>
      <c r="D1088" s="60"/>
      <c r="E1088" s="60"/>
      <c r="F1088" s="60"/>
      <c r="G1088" s="61"/>
      <c r="H1088" s="71">
        <v>0</v>
      </c>
      <c r="I1088" s="62" t="s">
        <v>35</v>
      </c>
      <c r="J1088" s="62">
        <v>0</v>
      </c>
      <c r="K1088" s="44"/>
      <c r="L1088" s="63">
        <v>0</v>
      </c>
      <c r="M1088" s="70"/>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v>235</v>
      </c>
      <c r="C1089" s="59">
        <v>0</v>
      </c>
      <c r="D1089" s="60"/>
      <c r="E1089" s="60"/>
      <c r="F1089" s="60"/>
      <c r="G1089" s="61"/>
      <c r="H1089" s="71">
        <v>0</v>
      </c>
      <c r="I1089" s="62" t="s">
        <v>35</v>
      </c>
      <c r="J1089" s="62">
        <v>0</v>
      </c>
      <c r="K1089" s="44"/>
      <c r="L1089" s="63">
        <v>0</v>
      </c>
      <c r="M1089" s="70"/>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v>236</v>
      </c>
      <c r="C1090" s="59">
        <v>0</v>
      </c>
      <c r="D1090" s="60"/>
      <c r="E1090" s="60"/>
      <c r="F1090" s="60"/>
      <c r="G1090" s="61"/>
      <c r="H1090" s="71">
        <v>0</v>
      </c>
      <c r="I1090" s="62" t="s">
        <v>35</v>
      </c>
      <c r="J1090" s="62">
        <v>0</v>
      </c>
      <c r="K1090" s="44"/>
      <c r="L1090" s="63">
        <v>0</v>
      </c>
      <c r="M1090" s="70"/>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v>237</v>
      </c>
      <c r="C1091" s="59">
        <v>0</v>
      </c>
      <c r="D1091" s="60"/>
      <c r="E1091" s="60"/>
      <c r="F1091" s="60"/>
      <c r="G1091" s="61"/>
      <c r="H1091" s="71">
        <v>0</v>
      </c>
      <c r="I1091" s="62" t="s">
        <v>35</v>
      </c>
      <c r="J1091" s="62">
        <v>0</v>
      </c>
      <c r="K1091" s="44"/>
      <c r="L1091" s="63">
        <v>0</v>
      </c>
      <c r="M1091" s="70"/>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v>238</v>
      </c>
      <c r="C1092" s="59">
        <v>0</v>
      </c>
      <c r="D1092" s="60"/>
      <c r="E1092" s="60"/>
      <c r="F1092" s="60"/>
      <c r="G1092" s="61"/>
      <c r="H1092" s="71">
        <v>0</v>
      </c>
      <c r="I1092" s="62" t="s">
        <v>35</v>
      </c>
      <c r="J1092" s="62">
        <v>0</v>
      </c>
      <c r="K1092" s="44"/>
      <c r="L1092" s="63">
        <v>0</v>
      </c>
      <c r="M1092" s="70"/>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v>239</v>
      </c>
      <c r="C1093" s="59">
        <v>0</v>
      </c>
      <c r="D1093" s="60"/>
      <c r="E1093" s="60"/>
      <c r="F1093" s="60"/>
      <c r="G1093" s="61"/>
      <c r="H1093" s="71">
        <v>0</v>
      </c>
      <c r="I1093" s="62" t="s">
        <v>35</v>
      </c>
      <c r="J1093" s="62">
        <v>0</v>
      </c>
      <c r="K1093" s="44"/>
      <c r="L1093" s="63">
        <v>0</v>
      </c>
      <c r="M1093" s="70"/>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v>240</v>
      </c>
      <c r="C1094" s="59">
        <v>0</v>
      </c>
      <c r="D1094" s="60"/>
      <c r="E1094" s="60"/>
      <c r="F1094" s="60"/>
      <c r="G1094" s="61"/>
      <c r="H1094" s="71">
        <v>0</v>
      </c>
      <c r="I1094" s="62" t="s">
        <v>35</v>
      </c>
      <c r="J1094" s="62">
        <v>0</v>
      </c>
      <c r="K1094" s="44"/>
      <c r="L1094" s="63">
        <v>0</v>
      </c>
      <c r="M1094" s="70"/>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v>241</v>
      </c>
      <c r="C1095" s="59">
        <v>0</v>
      </c>
      <c r="D1095" s="60"/>
      <c r="E1095" s="60"/>
      <c r="F1095" s="60"/>
      <c r="G1095" s="61"/>
      <c r="H1095" s="71">
        <v>0</v>
      </c>
      <c r="I1095" s="62" t="s">
        <v>35</v>
      </c>
      <c r="J1095" s="62">
        <v>0</v>
      </c>
      <c r="K1095" s="44"/>
      <c r="L1095" s="63">
        <v>0</v>
      </c>
      <c r="M1095" s="70"/>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v>242</v>
      </c>
      <c r="C1096" s="59">
        <v>0</v>
      </c>
      <c r="D1096" s="60"/>
      <c r="E1096" s="60"/>
      <c r="F1096" s="60"/>
      <c r="G1096" s="61"/>
      <c r="H1096" s="71">
        <v>0</v>
      </c>
      <c r="I1096" s="62" t="s">
        <v>35</v>
      </c>
      <c r="J1096" s="62">
        <v>0</v>
      </c>
      <c r="K1096" s="44"/>
      <c r="L1096" s="63">
        <v>0</v>
      </c>
      <c r="M1096" s="70"/>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v>243</v>
      </c>
      <c r="C1097" s="59">
        <v>0</v>
      </c>
      <c r="D1097" s="60"/>
      <c r="E1097" s="60"/>
      <c r="F1097" s="60"/>
      <c r="G1097" s="61"/>
      <c r="H1097" s="71">
        <v>0</v>
      </c>
      <c r="I1097" s="62" t="s">
        <v>35</v>
      </c>
      <c r="J1097" s="62">
        <v>0</v>
      </c>
      <c r="K1097" s="44"/>
      <c r="L1097" s="63">
        <v>0</v>
      </c>
      <c r="M1097" s="70"/>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v>244</v>
      </c>
      <c r="C1098" s="59">
        <v>0</v>
      </c>
      <c r="D1098" s="60"/>
      <c r="E1098" s="60"/>
      <c r="F1098" s="60"/>
      <c r="G1098" s="61"/>
      <c r="H1098" s="71">
        <v>0</v>
      </c>
      <c r="I1098" s="62" t="s">
        <v>35</v>
      </c>
      <c r="J1098" s="62">
        <v>0</v>
      </c>
      <c r="K1098" s="44"/>
      <c r="L1098" s="63">
        <v>0</v>
      </c>
      <c r="M1098" s="70"/>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v>245</v>
      </c>
      <c r="C1099" s="59">
        <v>0</v>
      </c>
      <c r="D1099" s="60"/>
      <c r="E1099" s="60"/>
      <c r="F1099" s="60"/>
      <c r="G1099" s="61"/>
      <c r="H1099" s="71">
        <v>0</v>
      </c>
      <c r="I1099" s="62" t="s">
        <v>35</v>
      </c>
      <c r="J1099" s="62">
        <v>0</v>
      </c>
      <c r="K1099" s="44"/>
      <c r="L1099" s="63">
        <v>0</v>
      </c>
      <c r="M1099" s="70"/>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v>246</v>
      </c>
      <c r="C1100" s="59">
        <v>0</v>
      </c>
      <c r="D1100" s="60"/>
      <c r="E1100" s="60"/>
      <c r="F1100" s="60"/>
      <c r="G1100" s="61"/>
      <c r="H1100" s="71">
        <v>0</v>
      </c>
      <c r="I1100" s="62" t="s">
        <v>35</v>
      </c>
      <c r="J1100" s="62">
        <v>0</v>
      </c>
      <c r="K1100" s="44"/>
      <c r="L1100" s="63">
        <v>0</v>
      </c>
      <c r="M1100" s="70"/>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v>247</v>
      </c>
      <c r="C1101" s="59">
        <v>0</v>
      </c>
      <c r="D1101" s="60"/>
      <c r="E1101" s="60"/>
      <c r="F1101" s="60"/>
      <c r="G1101" s="61"/>
      <c r="H1101" s="71">
        <v>0</v>
      </c>
      <c r="I1101" s="62" t="s">
        <v>35</v>
      </c>
      <c r="J1101" s="62">
        <v>0</v>
      </c>
      <c r="K1101" s="44"/>
      <c r="L1101" s="63">
        <v>0</v>
      </c>
      <c r="M1101" s="70"/>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v>248</v>
      </c>
      <c r="C1102" s="59">
        <v>0</v>
      </c>
      <c r="D1102" s="60"/>
      <c r="E1102" s="60"/>
      <c r="F1102" s="60"/>
      <c r="G1102" s="61"/>
      <c r="H1102" s="71">
        <v>0</v>
      </c>
      <c r="I1102" s="62" t="s">
        <v>35</v>
      </c>
      <c r="J1102" s="62">
        <v>0</v>
      </c>
      <c r="K1102" s="44"/>
      <c r="L1102" s="63">
        <v>0</v>
      </c>
      <c r="M1102" s="70"/>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v>249</v>
      </c>
      <c r="C1103" s="59">
        <v>0</v>
      </c>
      <c r="D1103" s="60"/>
      <c r="E1103" s="60"/>
      <c r="F1103" s="60"/>
      <c r="G1103" s="61"/>
      <c r="H1103" s="71">
        <v>0</v>
      </c>
      <c r="I1103" s="62" t="s">
        <v>35</v>
      </c>
      <c r="J1103" s="62">
        <v>0</v>
      </c>
      <c r="K1103" s="44"/>
      <c r="L1103" s="63">
        <v>0</v>
      </c>
      <c r="M1103" s="70"/>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v>250</v>
      </c>
      <c r="C1104" s="59">
        <v>0</v>
      </c>
      <c r="D1104" s="60"/>
      <c r="E1104" s="60"/>
      <c r="F1104" s="60"/>
      <c r="G1104" s="61"/>
      <c r="H1104" s="71">
        <v>0</v>
      </c>
      <c r="I1104" s="62" t="s">
        <v>35</v>
      </c>
      <c r="J1104" s="62">
        <v>0</v>
      </c>
      <c r="K1104" s="44"/>
      <c r="L1104" s="63">
        <v>0</v>
      </c>
      <c r="M1104" s="70"/>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v>251</v>
      </c>
      <c r="C1105" s="59">
        <v>0</v>
      </c>
      <c r="D1105" s="60"/>
      <c r="E1105" s="60"/>
      <c r="F1105" s="60"/>
      <c r="G1105" s="61"/>
      <c r="H1105" s="71">
        <v>0</v>
      </c>
      <c r="I1105" s="62" t="s">
        <v>35</v>
      </c>
      <c r="J1105" s="62">
        <v>0</v>
      </c>
      <c r="K1105" s="44"/>
      <c r="L1105" s="63">
        <v>0</v>
      </c>
      <c r="M1105" s="70"/>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v>252</v>
      </c>
      <c r="C1106" s="59">
        <v>0</v>
      </c>
      <c r="D1106" s="60"/>
      <c r="E1106" s="60"/>
      <c r="F1106" s="60"/>
      <c r="G1106" s="61"/>
      <c r="H1106" s="71">
        <v>0</v>
      </c>
      <c r="I1106" s="62" t="s">
        <v>35</v>
      </c>
      <c r="J1106" s="62">
        <v>0</v>
      </c>
      <c r="K1106" s="44"/>
      <c r="L1106" s="63">
        <v>0</v>
      </c>
      <c r="M1106" s="70"/>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v>253</v>
      </c>
      <c r="C1107" s="59">
        <v>0</v>
      </c>
      <c r="D1107" s="60"/>
      <c r="E1107" s="60"/>
      <c r="F1107" s="60"/>
      <c r="G1107" s="61"/>
      <c r="H1107" s="71">
        <v>0</v>
      </c>
      <c r="I1107" s="62" t="s">
        <v>35</v>
      </c>
      <c r="J1107" s="62">
        <v>0</v>
      </c>
      <c r="K1107" s="44"/>
      <c r="L1107" s="63">
        <v>0</v>
      </c>
      <c r="M1107" s="70"/>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v>254</v>
      </c>
      <c r="C1108" s="59">
        <v>0</v>
      </c>
      <c r="D1108" s="60"/>
      <c r="E1108" s="60"/>
      <c r="F1108" s="60"/>
      <c r="G1108" s="61"/>
      <c r="H1108" s="71">
        <v>0</v>
      </c>
      <c r="I1108" s="62" t="s">
        <v>35</v>
      </c>
      <c r="J1108" s="62">
        <v>0</v>
      </c>
      <c r="K1108" s="44"/>
      <c r="L1108" s="63">
        <v>0</v>
      </c>
      <c r="M1108" s="70"/>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v>255</v>
      </c>
      <c r="C1109" s="59">
        <v>0</v>
      </c>
      <c r="D1109" s="60"/>
      <c r="E1109" s="60"/>
      <c r="F1109" s="60"/>
      <c r="G1109" s="61"/>
      <c r="H1109" s="71">
        <v>0</v>
      </c>
      <c r="I1109" s="62" t="s">
        <v>35</v>
      </c>
      <c r="J1109" s="62">
        <v>0</v>
      </c>
      <c r="K1109" s="44"/>
      <c r="L1109" s="63">
        <v>0</v>
      </c>
      <c r="M1109" s="70"/>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v>256</v>
      </c>
      <c r="C1110" s="59">
        <v>0</v>
      </c>
      <c r="D1110" s="60"/>
      <c r="E1110" s="60"/>
      <c r="F1110" s="60"/>
      <c r="G1110" s="61"/>
      <c r="H1110" s="71">
        <v>0</v>
      </c>
      <c r="I1110" s="62" t="s">
        <v>35</v>
      </c>
      <c r="J1110" s="62">
        <v>0</v>
      </c>
      <c r="K1110" s="44"/>
      <c r="L1110" s="63">
        <v>0</v>
      </c>
      <c r="M1110" s="70"/>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v>257</v>
      </c>
      <c r="C1111" s="59">
        <v>0</v>
      </c>
      <c r="D1111" s="60"/>
      <c r="E1111" s="60"/>
      <c r="F1111" s="60"/>
      <c r="G1111" s="61"/>
      <c r="H1111" s="71">
        <v>0</v>
      </c>
      <c r="I1111" s="62" t="s">
        <v>35</v>
      </c>
      <c r="J1111" s="62">
        <v>0</v>
      </c>
      <c r="K1111" s="44"/>
      <c r="L1111" s="63">
        <v>0</v>
      </c>
      <c r="M1111" s="70"/>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v>258</v>
      </c>
      <c r="C1112" s="59">
        <v>0</v>
      </c>
      <c r="D1112" s="60"/>
      <c r="E1112" s="60"/>
      <c r="F1112" s="60"/>
      <c r="G1112" s="61"/>
      <c r="H1112" s="71">
        <v>0</v>
      </c>
      <c r="I1112" s="62" t="s">
        <v>35</v>
      </c>
      <c r="J1112" s="62">
        <v>0</v>
      </c>
      <c r="K1112" s="44"/>
      <c r="L1112" s="63">
        <v>0</v>
      </c>
      <c r="M1112" s="70"/>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v>259</v>
      </c>
      <c r="C1113" s="59">
        <v>0</v>
      </c>
      <c r="D1113" s="60"/>
      <c r="E1113" s="60"/>
      <c r="F1113" s="60"/>
      <c r="G1113" s="61"/>
      <c r="H1113" s="71">
        <v>0</v>
      </c>
      <c r="I1113" s="62" t="s">
        <v>35</v>
      </c>
      <c r="J1113" s="62">
        <v>0</v>
      </c>
      <c r="K1113" s="44"/>
      <c r="L1113" s="63">
        <v>0</v>
      </c>
      <c r="M1113" s="70"/>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v>260</v>
      </c>
      <c r="C1114" s="59">
        <v>0</v>
      </c>
      <c r="D1114" s="60"/>
      <c r="E1114" s="60"/>
      <c r="F1114" s="60"/>
      <c r="G1114" s="61"/>
      <c r="H1114" s="71">
        <v>0</v>
      </c>
      <c r="I1114" s="62" t="s">
        <v>35</v>
      </c>
      <c r="J1114" s="62">
        <v>0</v>
      </c>
      <c r="K1114" s="44"/>
      <c r="L1114" s="63">
        <v>0</v>
      </c>
      <c r="M1114" s="70"/>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v>261</v>
      </c>
      <c r="C1115" s="59">
        <v>0</v>
      </c>
      <c r="D1115" s="60"/>
      <c r="E1115" s="60"/>
      <c r="F1115" s="60"/>
      <c r="G1115" s="61"/>
      <c r="H1115" s="71">
        <v>0</v>
      </c>
      <c r="I1115" s="62" t="s">
        <v>35</v>
      </c>
      <c r="J1115" s="62">
        <v>0</v>
      </c>
      <c r="K1115" s="44"/>
      <c r="L1115" s="63">
        <v>0</v>
      </c>
      <c r="M1115" s="70"/>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v>262</v>
      </c>
      <c r="C1116" s="59">
        <v>0</v>
      </c>
      <c r="D1116" s="60"/>
      <c r="E1116" s="60"/>
      <c r="F1116" s="60"/>
      <c r="G1116" s="61"/>
      <c r="H1116" s="71">
        <v>0</v>
      </c>
      <c r="I1116" s="62" t="s">
        <v>35</v>
      </c>
      <c r="J1116" s="62">
        <v>0</v>
      </c>
      <c r="K1116" s="44"/>
      <c r="L1116" s="63">
        <v>0</v>
      </c>
      <c r="M1116" s="70"/>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v>263</v>
      </c>
      <c r="C1117" s="59">
        <v>0</v>
      </c>
      <c r="D1117" s="60"/>
      <c r="E1117" s="60"/>
      <c r="F1117" s="60"/>
      <c r="G1117" s="61"/>
      <c r="H1117" s="71">
        <v>0</v>
      </c>
      <c r="I1117" s="62" t="s">
        <v>35</v>
      </c>
      <c r="J1117" s="62">
        <v>0</v>
      </c>
      <c r="K1117" s="44"/>
      <c r="L1117" s="63">
        <v>0</v>
      </c>
      <c r="M1117" s="70"/>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v>264</v>
      </c>
      <c r="C1118" s="59">
        <v>0</v>
      </c>
      <c r="D1118" s="60"/>
      <c r="E1118" s="60"/>
      <c r="F1118" s="60"/>
      <c r="G1118" s="61"/>
      <c r="H1118" s="71">
        <v>0</v>
      </c>
      <c r="I1118" s="62" t="s">
        <v>35</v>
      </c>
      <c r="J1118" s="62">
        <v>0</v>
      </c>
      <c r="K1118" s="44"/>
      <c r="L1118" s="63">
        <v>0</v>
      </c>
      <c r="M1118" s="70"/>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v>265</v>
      </c>
      <c r="C1119" s="59">
        <v>0</v>
      </c>
      <c r="D1119" s="60"/>
      <c r="E1119" s="60"/>
      <c r="F1119" s="60"/>
      <c r="G1119" s="61"/>
      <c r="H1119" s="71">
        <v>0</v>
      </c>
      <c r="I1119" s="62" t="s">
        <v>35</v>
      </c>
      <c r="J1119" s="62">
        <v>0</v>
      </c>
      <c r="K1119" s="44"/>
      <c r="L1119" s="63">
        <v>0</v>
      </c>
      <c r="M1119" s="70"/>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v>266</v>
      </c>
      <c r="C1120" s="59">
        <v>0</v>
      </c>
      <c r="D1120" s="60"/>
      <c r="E1120" s="60"/>
      <c r="F1120" s="60"/>
      <c r="G1120" s="61"/>
      <c r="H1120" s="71">
        <v>0</v>
      </c>
      <c r="I1120" s="62" t="s">
        <v>35</v>
      </c>
      <c r="J1120" s="62">
        <v>0</v>
      </c>
      <c r="K1120" s="44"/>
      <c r="L1120" s="63">
        <v>0</v>
      </c>
      <c r="M1120" s="70"/>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v>267</v>
      </c>
      <c r="C1121" s="59">
        <v>0</v>
      </c>
      <c r="D1121" s="60"/>
      <c r="E1121" s="60"/>
      <c r="F1121" s="60"/>
      <c r="G1121" s="61"/>
      <c r="H1121" s="71">
        <v>0</v>
      </c>
      <c r="I1121" s="62" t="s">
        <v>35</v>
      </c>
      <c r="J1121" s="62">
        <v>0</v>
      </c>
      <c r="K1121" s="44"/>
      <c r="L1121" s="63">
        <v>0</v>
      </c>
      <c r="M1121" s="70"/>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v>268</v>
      </c>
      <c r="C1122" s="59">
        <v>0</v>
      </c>
      <c r="D1122" s="60"/>
      <c r="E1122" s="60"/>
      <c r="F1122" s="60"/>
      <c r="G1122" s="61"/>
      <c r="H1122" s="71">
        <v>0</v>
      </c>
      <c r="I1122" s="62" t="s">
        <v>35</v>
      </c>
      <c r="J1122" s="62">
        <v>0</v>
      </c>
      <c r="K1122" s="44"/>
      <c r="L1122" s="63">
        <v>0</v>
      </c>
      <c r="M1122" s="70"/>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v>269</v>
      </c>
      <c r="C1123" s="59">
        <v>0</v>
      </c>
      <c r="D1123" s="60"/>
      <c r="E1123" s="60"/>
      <c r="F1123" s="60"/>
      <c r="G1123" s="61"/>
      <c r="H1123" s="71">
        <v>0</v>
      </c>
      <c r="I1123" s="62" t="s">
        <v>35</v>
      </c>
      <c r="J1123" s="62">
        <v>0</v>
      </c>
      <c r="K1123" s="44"/>
      <c r="L1123" s="63">
        <v>0</v>
      </c>
      <c r="M1123" s="70"/>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v>270</v>
      </c>
      <c r="C1124" s="59">
        <v>0</v>
      </c>
      <c r="D1124" s="60"/>
      <c r="E1124" s="60"/>
      <c r="F1124" s="60"/>
      <c r="G1124" s="61"/>
      <c r="H1124" s="71">
        <v>0</v>
      </c>
      <c r="I1124" s="62" t="s">
        <v>35</v>
      </c>
      <c r="J1124" s="62">
        <v>0</v>
      </c>
      <c r="K1124" s="44"/>
      <c r="L1124" s="63">
        <v>0</v>
      </c>
      <c r="M1124" s="70"/>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v>271</v>
      </c>
      <c r="C1125" s="59">
        <v>0</v>
      </c>
      <c r="D1125" s="60"/>
      <c r="E1125" s="60"/>
      <c r="F1125" s="60"/>
      <c r="G1125" s="61"/>
      <c r="H1125" s="71">
        <v>0</v>
      </c>
      <c r="I1125" s="62" t="s">
        <v>35</v>
      </c>
      <c r="J1125" s="62">
        <v>0</v>
      </c>
      <c r="K1125" s="44"/>
      <c r="L1125" s="63">
        <v>0</v>
      </c>
      <c r="M1125" s="70"/>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v>272</v>
      </c>
      <c r="C1126" s="59">
        <v>0</v>
      </c>
      <c r="D1126" s="60"/>
      <c r="E1126" s="60"/>
      <c r="F1126" s="60"/>
      <c r="G1126" s="61"/>
      <c r="H1126" s="71">
        <v>0</v>
      </c>
      <c r="I1126" s="62" t="s">
        <v>35</v>
      </c>
      <c r="J1126" s="62">
        <v>0</v>
      </c>
      <c r="K1126" s="44"/>
      <c r="L1126" s="63">
        <v>0</v>
      </c>
      <c r="M1126" s="70"/>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v>273</v>
      </c>
      <c r="C1127" s="59">
        <v>0</v>
      </c>
      <c r="D1127" s="60"/>
      <c r="E1127" s="60"/>
      <c r="F1127" s="60"/>
      <c r="G1127" s="61"/>
      <c r="H1127" s="71">
        <v>0</v>
      </c>
      <c r="I1127" s="62" t="s">
        <v>35</v>
      </c>
      <c r="J1127" s="62">
        <v>0</v>
      </c>
      <c r="K1127" s="44"/>
      <c r="L1127" s="63">
        <v>0</v>
      </c>
      <c r="M1127" s="70"/>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v>274</v>
      </c>
      <c r="C1128" s="59">
        <v>0</v>
      </c>
      <c r="D1128" s="60"/>
      <c r="E1128" s="60"/>
      <c r="F1128" s="60"/>
      <c r="G1128" s="61"/>
      <c r="H1128" s="71">
        <v>0</v>
      </c>
      <c r="I1128" s="62" t="s">
        <v>35</v>
      </c>
      <c r="J1128" s="62">
        <v>0</v>
      </c>
      <c r="K1128" s="44"/>
      <c r="L1128" s="63">
        <v>0</v>
      </c>
      <c r="M1128" s="70"/>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v>275</v>
      </c>
      <c r="C1129" s="59">
        <v>0</v>
      </c>
      <c r="D1129" s="60"/>
      <c r="E1129" s="60"/>
      <c r="F1129" s="60"/>
      <c r="G1129" s="61"/>
      <c r="H1129" s="71">
        <v>0</v>
      </c>
      <c r="I1129" s="62" t="s">
        <v>35</v>
      </c>
      <c r="J1129" s="62">
        <v>0</v>
      </c>
      <c r="K1129" s="44"/>
      <c r="L1129" s="63">
        <v>0</v>
      </c>
      <c r="M1129" s="70"/>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v>276</v>
      </c>
      <c r="C1130" s="59">
        <v>0</v>
      </c>
      <c r="D1130" s="60"/>
      <c r="E1130" s="60"/>
      <c r="F1130" s="60"/>
      <c r="G1130" s="61"/>
      <c r="H1130" s="71">
        <v>0</v>
      </c>
      <c r="I1130" s="62" t="s">
        <v>35</v>
      </c>
      <c r="J1130" s="62">
        <v>0</v>
      </c>
      <c r="K1130" s="44"/>
      <c r="L1130" s="63">
        <v>0</v>
      </c>
      <c r="M1130" s="70"/>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v>277</v>
      </c>
      <c r="C1131" s="59">
        <v>0</v>
      </c>
      <c r="D1131" s="60"/>
      <c r="E1131" s="60"/>
      <c r="F1131" s="60"/>
      <c r="G1131" s="61"/>
      <c r="H1131" s="71">
        <v>0</v>
      </c>
      <c r="I1131" s="62" t="s">
        <v>35</v>
      </c>
      <c r="J1131" s="62">
        <v>0</v>
      </c>
      <c r="K1131" s="44"/>
      <c r="L1131" s="63">
        <v>0</v>
      </c>
      <c r="M1131" s="70"/>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v>278</v>
      </c>
      <c r="C1132" s="59">
        <v>0</v>
      </c>
      <c r="D1132" s="60"/>
      <c r="E1132" s="60"/>
      <c r="F1132" s="60"/>
      <c r="G1132" s="61"/>
      <c r="H1132" s="71">
        <v>0</v>
      </c>
      <c r="I1132" s="62" t="s">
        <v>35</v>
      </c>
      <c r="J1132" s="62">
        <v>0</v>
      </c>
      <c r="K1132" s="44"/>
      <c r="L1132" s="63">
        <v>0</v>
      </c>
      <c r="M1132" s="70"/>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v>279</v>
      </c>
      <c r="C1133" s="59">
        <v>0</v>
      </c>
      <c r="D1133" s="60"/>
      <c r="E1133" s="60"/>
      <c r="F1133" s="60"/>
      <c r="G1133" s="61"/>
      <c r="H1133" s="71">
        <v>0</v>
      </c>
      <c r="I1133" s="62" t="s">
        <v>35</v>
      </c>
      <c r="J1133" s="62">
        <v>0</v>
      </c>
      <c r="K1133" s="44"/>
      <c r="L1133" s="63">
        <v>0</v>
      </c>
      <c r="M1133" s="70"/>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v>280</v>
      </c>
      <c r="C1134" s="59">
        <v>0</v>
      </c>
      <c r="D1134" s="60"/>
      <c r="E1134" s="60"/>
      <c r="F1134" s="60"/>
      <c r="G1134" s="61"/>
      <c r="H1134" s="71">
        <v>0</v>
      </c>
      <c r="I1134" s="62" t="s">
        <v>35</v>
      </c>
      <c r="J1134" s="62">
        <v>0</v>
      </c>
      <c r="K1134" s="44"/>
      <c r="L1134" s="63">
        <v>0</v>
      </c>
      <c r="M1134" s="70"/>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v>281</v>
      </c>
      <c r="C1135" s="59">
        <v>0</v>
      </c>
      <c r="D1135" s="60"/>
      <c r="E1135" s="60"/>
      <c r="F1135" s="60"/>
      <c r="G1135" s="61"/>
      <c r="H1135" s="71">
        <v>0</v>
      </c>
      <c r="I1135" s="62" t="s">
        <v>35</v>
      </c>
      <c r="J1135" s="62">
        <v>0</v>
      </c>
      <c r="K1135" s="44"/>
      <c r="L1135" s="63">
        <v>0</v>
      </c>
      <c r="M1135" s="70"/>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v>282</v>
      </c>
      <c r="C1136" s="59">
        <v>0</v>
      </c>
      <c r="D1136" s="60"/>
      <c r="E1136" s="60"/>
      <c r="F1136" s="60"/>
      <c r="G1136" s="61"/>
      <c r="H1136" s="71">
        <v>0</v>
      </c>
      <c r="I1136" s="62" t="s">
        <v>35</v>
      </c>
      <c r="J1136" s="62">
        <v>0</v>
      </c>
      <c r="K1136" s="44"/>
      <c r="L1136" s="63">
        <v>0</v>
      </c>
      <c r="M1136" s="70"/>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v>283</v>
      </c>
      <c r="C1137" s="59">
        <v>0</v>
      </c>
      <c r="D1137" s="60"/>
      <c r="E1137" s="60"/>
      <c r="F1137" s="60"/>
      <c r="G1137" s="61"/>
      <c r="H1137" s="71">
        <v>0</v>
      </c>
      <c r="I1137" s="62" t="s">
        <v>35</v>
      </c>
      <c r="J1137" s="62">
        <v>0</v>
      </c>
      <c r="K1137" s="44"/>
      <c r="L1137" s="63">
        <v>0</v>
      </c>
      <c r="M1137" s="70"/>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v>284</v>
      </c>
      <c r="C1138" s="59">
        <v>0</v>
      </c>
      <c r="D1138" s="60"/>
      <c r="E1138" s="60"/>
      <c r="F1138" s="60"/>
      <c r="G1138" s="61"/>
      <c r="H1138" s="71">
        <v>0</v>
      </c>
      <c r="I1138" s="62" t="s">
        <v>35</v>
      </c>
      <c r="J1138" s="62">
        <v>0</v>
      </c>
      <c r="K1138" s="44"/>
      <c r="L1138" s="63">
        <v>0</v>
      </c>
      <c r="M1138" s="70"/>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v>285</v>
      </c>
      <c r="C1139" s="59">
        <v>0</v>
      </c>
      <c r="D1139" s="60"/>
      <c r="E1139" s="60"/>
      <c r="F1139" s="60"/>
      <c r="G1139" s="61"/>
      <c r="H1139" s="71">
        <v>0</v>
      </c>
      <c r="I1139" s="62" t="s">
        <v>35</v>
      </c>
      <c r="J1139" s="62">
        <v>0</v>
      </c>
      <c r="K1139" s="44"/>
      <c r="L1139" s="63">
        <v>0</v>
      </c>
      <c r="M1139" s="70"/>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v>286</v>
      </c>
      <c r="C1140" s="59">
        <v>0</v>
      </c>
      <c r="D1140" s="60"/>
      <c r="E1140" s="60"/>
      <c r="F1140" s="60"/>
      <c r="G1140" s="61"/>
      <c r="H1140" s="71">
        <v>0</v>
      </c>
      <c r="I1140" s="62" t="s">
        <v>35</v>
      </c>
      <c r="J1140" s="62">
        <v>0</v>
      </c>
      <c r="K1140" s="44"/>
      <c r="L1140" s="63">
        <v>0</v>
      </c>
      <c r="M1140" s="70"/>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v>287</v>
      </c>
      <c r="C1141" s="59">
        <v>0</v>
      </c>
      <c r="D1141" s="60"/>
      <c r="E1141" s="60"/>
      <c r="F1141" s="60"/>
      <c r="G1141" s="61"/>
      <c r="H1141" s="71">
        <v>0</v>
      </c>
      <c r="I1141" s="62" t="s">
        <v>35</v>
      </c>
      <c r="J1141" s="62">
        <v>0</v>
      </c>
      <c r="K1141" s="44"/>
      <c r="L1141" s="63">
        <v>0</v>
      </c>
      <c r="M1141" s="70"/>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v>288</v>
      </c>
      <c r="C1142" s="59">
        <v>0</v>
      </c>
      <c r="D1142" s="60"/>
      <c r="E1142" s="60"/>
      <c r="F1142" s="60"/>
      <c r="G1142" s="61"/>
      <c r="H1142" s="71">
        <v>0</v>
      </c>
      <c r="I1142" s="62" t="s">
        <v>35</v>
      </c>
      <c r="J1142" s="62">
        <v>0</v>
      </c>
      <c r="K1142" s="44"/>
      <c r="L1142" s="63">
        <v>0</v>
      </c>
      <c r="M1142" s="70"/>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v>289</v>
      </c>
      <c r="C1143" s="59">
        <v>0</v>
      </c>
      <c r="D1143" s="60"/>
      <c r="E1143" s="60"/>
      <c r="F1143" s="60"/>
      <c r="G1143" s="61"/>
      <c r="H1143" s="71">
        <v>0</v>
      </c>
      <c r="I1143" s="62" t="s">
        <v>35</v>
      </c>
      <c r="J1143" s="62">
        <v>0</v>
      </c>
      <c r="K1143" s="44"/>
      <c r="L1143" s="63">
        <v>0</v>
      </c>
      <c r="M1143" s="70"/>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v>290</v>
      </c>
      <c r="C1144" s="59">
        <v>0</v>
      </c>
      <c r="D1144" s="60"/>
      <c r="E1144" s="60"/>
      <c r="F1144" s="60"/>
      <c r="G1144" s="61"/>
      <c r="H1144" s="71">
        <v>0</v>
      </c>
      <c r="I1144" s="62" t="s">
        <v>35</v>
      </c>
      <c r="J1144" s="62">
        <v>0</v>
      </c>
      <c r="K1144" s="44"/>
      <c r="L1144" s="63">
        <v>0</v>
      </c>
      <c r="M1144" s="70"/>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v>291</v>
      </c>
      <c r="C1145" s="59">
        <v>0</v>
      </c>
      <c r="D1145" s="60"/>
      <c r="E1145" s="60"/>
      <c r="F1145" s="60"/>
      <c r="G1145" s="61"/>
      <c r="H1145" s="71">
        <v>0</v>
      </c>
      <c r="I1145" s="62" t="s">
        <v>35</v>
      </c>
      <c r="J1145" s="62">
        <v>0</v>
      </c>
      <c r="K1145" s="44"/>
      <c r="L1145" s="63">
        <v>0</v>
      </c>
      <c r="M1145" s="70"/>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v>292</v>
      </c>
      <c r="C1146" s="59">
        <v>0</v>
      </c>
      <c r="D1146" s="60"/>
      <c r="E1146" s="60"/>
      <c r="F1146" s="60"/>
      <c r="G1146" s="61"/>
      <c r="H1146" s="71">
        <v>0</v>
      </c>
      <c r="I1146" s="62" t="s">
        <v>35</v>
      </c>
      <c r="J1146" s="62">
        <v>0</v>
      </c>
      <c r="K1146" s="44"/>
      <c r="L1146" s="63">
        <v>0</v>
      </c>
      <c r="M1146" s="70"/>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v>293</v>
      </c>
      <c r="C1147" s="59">
        <v>0</v>
      </c>
      <c r="D1147" s="60"/>
      <c r="E1147" s="60"/>
      <c r="F1147" s="60"/>
      <c r="G1147" s="61"/>
      <c r="H1147" s="71">
        <v>0</v>
      </c>
      <c r="I1147" s="62" t="s">
        <v>35</v>
      </c>
      <c r="J1147" s="62">
        <v>0</v>
      </c>
      <c r="K1147" s="44"/>
      <c r="L1147" s="63">
        <v>0</v>
      </c>
      <c r="M1147" s="70"/>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v>294</v>
      </c>
      <c r="C1148" s="59">
        <v>0</v>
      </c>
      <c r="D1148" s="60"/>
      <c r="E1148" s="60"/>
      <c r="F1148" s="60"/>
      <c r="G1148" s="61"/>
      <c r="H1148" s="71">
        <v>0</v>
      </c>
      <c r="I1148" s="62" t="s">
        <v>35</v>
      </c>
      <c r="J1148" s="62">
        <v>0</v>
      </c>
      <c r="K1148" s="44"/>
      <c r="L1148" s="63">
        <v>0</v>
      </c>
      <c r="M1148" s="70"/>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v>295</v>
      </c>
      <c r="C1149" s="59">
        <v>0</v>
      </c>
      <c r="D1149" s="60"/>
      <c r="E1149" s="60"/>
      <c r="F1149" s="60"/>
      <c r="G1149" s="61"/>
      <c r="H1149" s="71">
        <v>0</v>
      </c>
      <c r="I1149" s="62" t="s">
        <v>35</v>
      </c>
      <c r="J1149" s="62">
        <v>0</v>
      </c>
      <c r="K1149" s="44"/>
      <c r="L1149" s="63">
        <v>0</v>
      </c>
      <c r="M1149" s="70"/>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v>296</v>
      </c>
      <c r="C1150" s="59">
        <v>0</v>
      </c>
      <c r="D1150" s="60"/>
      <c r="E1150" s="60"/>
      <c r="F1150" s="60"/>
      <c r="G1150" s="61"/>
      <c r="H1150" s="71">
        <v>0</v>
      </c>
      <c r="I1150" s="62" t="s">
        <v>35</v>
      </c>
      <c r="J1150" s="62">
        <v>0</v>
      </c>
      <c r="K1150" s="44"/>
      <c r="L1150" s="63">
        <v>0</v>
      </c>
      <c r="M1150" s="70"/>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v>297</v>
      </c>
      <c r="C1151" s="59">
        <v>0</v>
      </c>
      <c r="D1151" s="60"/>
      <c r="E1151" s="60"/>
      <c r="F1151" s="60"/>
      <c r="G1151" s="61"/>
      <c r="H1151" s="71">
        <v>0</v>
      </c>
      <c r="I1151" s="62" t="s">
        <v>35</v>
      </c>
      <c r="J1151" s="62">
        <v>0</v>
      </c>
      <c r="K1151" s="44"/>
      <c r="L1151" s="63">
        <v>0</v>
      </c>
      <c r="M1151" s="70"/>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v>298</v>
      </c>
      <c r="C1152" s="59">
        <v>0</v>
      </c>
      <c r="D1152" s="60"/>
      <c r="E1152" s="60"/>
      <c r="F1152" s="60"/>
      <c r="G1152" s="61"/>
      <c r="H1152" s="71">
        <v>0</v>
      </c>
      <c r="I1152" s="62" t="s">
        <v>35</v>
      </c>
      <c r="J1152" s="62">
        <v>0</v>
      </c>
      <c r="K1152" s="44"/>
      <c r="L1152" s="63">
        <v>0</v>
      </c>
      <c r="M1152" s="70"/>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v>299</v>
      </c>
      <c r="C1153" s="59">
        <v>0</v>
      </c>
      <c r="D1153" s="60"/>
      <c r="E1153" s="60"/>
      <c r="F1153" s="60"/>
      <c r="G1153" s="61"/>
      <c r="H1153" s="71">
        <v>0</v>
      </c>
      <c r="I1153" s="62" t="s">
        <v>35</v>
      </c>
      <c r="J1153" s="62">
        <v>0</v>
      </c>
      <c r="K1153" s="44"/>
      <c r="L1153" s="63">
        <v>0</v>
      </c>
      <c r="M1153" s="70"/>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v>300</v>
      </c>
      <c r="C1154" s="59">
        <v>0</v>
      </c>
      <c r="D1154" s="60"/>
      <c r="E1154" s="60"/>
      <c r="F1154" s="60"/>
      <c r="G1154" s="61"/>
      <c r="H1154" s="71">
        <v>0</v>
      </c>
      <c r="I1154" s="62" t="s">
        <v>35</v>
      </c>
      <c r="J1154" s="62">
        <v>0</v>
      </c>
      <c r="K1154" s="44"/>
      <c r="L1154" s="63">
        <v>0</v>
      </c>
      <c r="M1154" s="70"/>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v>301</v>
      </c>
      <c r="C1155" s="59">
        <v>0</v>
      </c>
      <c r="D1155" s="60"/>
      <c r="E1155" s="60"/>
      <c r="F1155" s="60"/>
      <c r="G1155" s="61"/>
      <c r="H1155" s="71">
        <v>0</v>
      </c>
      <c r="I1155" s="62" t="s">
        <v>35</v>
      </c>
      <c r="J1155" s="62">
        <v>0</v>
      </c>
      <c r="K1155" s="44"/>
      <c r="L1155" s="63">
        <v>0</v>
      </c>
      <c r="M1155" s="70"/>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v>302</v>
      </c>
      <c r="C1156" s="59">
        <v>0</v>
      </c>
      <c r="D1156" s="60"/>
      <c r="E1156" s="60"/>
      <c r="F1156" s="60"/>
      <c r="G1156" s="61"/>
      <c r="H1156" s="71">
        <v>0</v>
      </c>
      <c r="I1156" s="62" t="s">
        <v>35</v>
      </c>
      <c r="J1156" s="62">
        <v>0</v>
      </c>
      <c r="K1156" s="44"/>
      <c r="L1156" s="63">
        <v>0</v>
      </c>
      <c r="M1156" s="70"/>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v>303</v>
      </c>
      <c r="C1157" s="59">
        <v>0</v>
      </c>
      <c r="D1157" s="60"/>
      <c r="E1157" s="60"/>
      <c r="F1157" s="60"/>
      <c r="G1157" s="61"/>
      <c r="H1157" s="71">
        <v>0</v>
      </c>
      <c r="I1157" s="62" t="s">
        <v>35</v>
      </c>
      <c r="J1157" s="62">
        <v>0</v>
      </c>
      <c r="K1157" s="44"/>
      <c r="L1157" s="63">
        <v>0</v>
      </c>
      <c r="M1157" s="70"/>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v>304</v>
      </c>
      <c r="C1158" s="59">
        <v>0</v>
      </c>
      <c r="D1158" s="60"/>
      <c r="E1158" s="60"/>
      <c r="F1158" s="60"/>
      <c r="G1158" s="61"/>
      <c r="H1158" s="71">
        <v>0</v>
      </c>
      <c r="I1158" s="62" t="s">
        <v>35</v>
      </c>
      <c r="J1158" s="62">
        <v>0</v>
      </c>
      <c r="K1158" s="44"/>
      <c r="L1158" s="63">
        <v>0</v>
      </c>
      <c r="M1158" s="70"/>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v>305</v>
      </c>
      <c r="C1159" s="59">
        <v>0</v>
      </c>
      <c r="D1159" s="60"/>
      <c r="E1159" s="60"/>
      <c r="F1159" s="60"/>
      <c r="G1159" s="61"/>
      <c r="H1159" s="71">
        <v>0</v>
      </c>
      <c r="I1159" s="62" t="s">
        <v>35</v>
      </c>
      <c r="J1159" s="62">
        <v>0</v>
      </c>
      <c r="K1159" s="44"/>
      <c r="L1159" s="63">
        <v>0</v>
      </c>
      <c r="M1159" s="70"/>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v>306</v>
      </c>
      <c r="C1160" s="59">
        <v>0</v>
      </c>
      <c r="D1160" s="60"/>
      <c r="E1160" s="60"/>
      <c r="F1160" s="60"/>
      <c r="G1160" s="61"/>
      <c r="H1160" s="71">
        <v>0</v>
      </c>
      <c r="I1160" s="62" t="s">
        <v>35</v>
      </c>
      <c r="J1160" s="62">
        <v>0</v>
      </c>
      <c r="K1160" s="44"/>
      <c r="L1160" s="63">
        <v>0</v>
      </c>
      <c r="M1160" s="70"/>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v>307</v>
      </c>
      <c r="C1161" s="59">
        <v>0</v>
      </c>
      <c r="D1161" s="60"/>
      <c r="E1161" s="60"/>
      <c r="F1161" s="60"/>
      <c r="G1161" s="61"/>
      <c r="H1161" s="71">
        <v>0</v>
      </c>
      <c r="I1161" s="62" t="s">
        <v>35</v>
      </c>
      <c r="J1161" s="62">
        <v>0</v>
      </c>
      <c r="K1161" s="44"/>
      <c r="L1161" s="63">
        <v>0</v>
      </c>
      <c r="M1161" s="70"/>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v>308</v>
      </c>
      <c r="C1162" s="59">
        <v>0</v>
      </c>
      <c r="D1162" s="60"/>
      <c r="E1162" s="60"/>
      <c r="F1162" s="60"/>
      <c r="G1162" s="61"/>
      <c r="H1162" s="71">
        <v>0</v>
      </c>
      <c r="I1162" s="62" t="s">
        <v>35</v>
      </c>
      <c r="J1162" s="62">
        <v>0</v>
      </c>
      <c r="K1162" s="44"/>
      <c r="L1162" s="63">
        <v>0</v>
      </c>
      <c r="M1162" s="70"/>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v>309</v>
      </c>
      <c r="C1163" s="59">
        <v>0</v>
      </c>
      <c r="D1163" s="60"/>
      <c r="E1163" s="60"/>
      <c r="F1163" s="60"/>
      <c r="G1163" s="61"/>
      <c r="H1163" s="71">
        <v>0</v>
      </c>
      <c r="I1163" s="62" t="s">
        <v>35</v>
      </c>
      <c r="J1163" s="62">
        <v>0</v>
      </c>
      <c r="K1163" s="44"/>
      <c r="L1163" s="63">
        <v>0</v>
      </c>
      <c r="M1163" s="70"/>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v>310</v>
      </c>
      <c r="C1164" s="59">
        <v>0</v>
      </c>
      <c r="D1164" s="60"/>
      <c r="E1164" s="60"/>
      <c r="F1164" s="60"/>
      <c r="G1164" s="61"/>
      <c r="H1164" s="71">
        <v>0</v>
      </c>
      <c r="I1164" s="62" t="s">
        <v>35</v>
      </c>
      <c r="J1164" s="62">
        <v>0</v>
      </c>
      <c r="K1164" s="44"/>
      <c r="L1164" s="63">
        <v>0</v>
      </c>
      <c r="M1164" s="70"/>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v>311</v>
      </c>
      <c r="C1165" s="59">
        <v>0</v>
      </c>
      <c r="D1165" s="60"/>
      <c r="E1165" s="60"/>
      <c r="F1165" s="60"/>
      <c r="G1165" s="61"/>
      <c r="H1165" s="71">
        <v>0</v>
      </c>
      <c r="I1165" s="62" t="s">
        <v>35</v>
      </c>
      <c r="J1165" s="62">
        <v>0</v>
      </c>
      <c r="K1165" s="44"/>
      <c r="L1165" s="63">
        <v>0</v>
      </c>
      <c r="M1165" s="70"/>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v>312</v>
      </c>
      <c r="C1166" s="59">
        <v>0</v>
      </c>
      <c r="D1166" s="60"/>
      <c r="E1166" s="60"/>
      <c r="F1166" s="60"/>
      <c r="G1166" s="61"/>
      <c r="H1166" s="71">
        <v>0</v>
      </c>
      <c r="I1166" s="62" t="s">
        <v>35</v>
      </c>
      <c r="J1166" s="62">
        <v>0</v>
      </c>
      <c r="K1166" s="44"/>
      <c r="L1166" s="63">
        <v>0</v>
      </c>
      <c r="M1166" s="70"/>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v>313</v>
      </c>
      <c r="C1167" s="59">
        <v>0</v>
      </c>
      <c r="D1167" s="60"/>
      <c r="E1167" s="60"/>
      <c r="F1167" s="60"/>
      <c r="G1167" s="61"/>
      <c r="H1167" s="71">
        <v>0</v>
      </c>
      <c r="I1167" s="62" t="s">
        <v>35</v>
      </c>
      <c r="J1167" s="62">
        <v>0</v>
      </c>
      <c r="K1167" s="44"/>
      <c r="L1167" s="63">
        <v>0</v>
      </c>
      <c r="M1167" s="70"/>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v>314</v>
      </c>
      <c r="C1168" s="59">
        <v>0</v>
      </c>
      <c r="D1168" s="60"/>
      <c r="E1168" s="60"/>
      <c r="F1168" s="60"/>
      <c r="G1168" s="61"/>
      <c r="H1168" s="71">
        <v>0</v>
      </c>
      <c r="I1168" s="62" t="s">
        <v>35</v>
      </c>
      <c r="J1168" s="62">
        <v>0</v>
      </c>
      <c r="K1168" s="44"/>
      <c r="L1168" s="63">
        <v>0</v>
      </c>
      <c r="M1168" s="70"/>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v>315</v>
      </c>
      <c r="C1169" s="59">
        <v>0</v>
      </c>
      <c r="D1169" s="60"/>
      <c r="E1169" s="60"/>
      <c r="F1169" s="60"/>
      <c r="G1169" s="61"/>
      <c r="H1169" s="71">
        <v>0</v>
      </c>
      <c r="I1169" s="62" t="s">
        <v>35</v>
      </c>
      <c r="J1169" s="62">
        <v>0</v>
      </c>
      <c r="K1169" s="44"/>
      <c r="L1169" s="63">
        <v>0</v>
      </c>
      <c r="M1169" s="70"/>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v>316</v>
      </c>
      <c r="C1170" s="59">
        <v>0</v>
      </c>
      <c r="D1170" s="60"/>
      <c r="E1170" s="60"/>
      <c r="F1170" s="60"/>
      <c r="G1170" s="61"/>
      <c r="H1170" s="71">
        <v>0</v>
      </c>
      <c r="I1170" s="62" t="s">
        <v>35</v>
      </c>
      <c r="J1170" s="62">
        <v>0</v>
      </c>
      <c r="K1170" s="44"/>
      <c r="L1170" s="63">
        <v>0</v>
      </c>
      <c r="M1170" s="70"/>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v>317</v>
      </c>
      <c r="C1171" s="59">
        <v>0</v>
      </c>
      <c r="D1171" s="60"/>
      <c r="E1171" s="60"/>
      <c r="F1171" s="60"/>
      <c r="G1171" s="61"/>
      <c r="H1171" s="71">
        <v>0</v>
      </c>
      <c r="I1171" s="62" t="s">
        <v>35</v>
      </c>
      <c r="J1171" s="62">
        <v>0</v>
      </c>
      <c r="K1171" s="44"/>
      <c r="L1171" s="63">
        <v>0</v>
      </c>
      <c r="M1171" s="70"/>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v>318</v>
      </c>
      <c r="C1172" s="59">
        <v>0</v>
      </c>
      <c r="D1172" s="60"/>
      <c r="E1172" s="60"/>
      <c r="F1172" s="60"/>
      <c r="G1172" s="61"/>
      <c r="H1172" s="71">
        <v>0</v>
      </c>
      <c r="I1172" s="62" t="s">
        <v>35</v>
      </c>
      <c r="J1172" s="62">
        <v>0</v>
      </c>
      <c r="K1172" s="44"/>
      <c r="L1172" s="63">
        <v>0</v>
      </c>
      <c r="M1172" s="70"/>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v>319</v>
      </c>
      <c r="C1173" s="59">
        <v>0</v>
      </c>
      <c r="D1173" s="60"/>
      <c r="E1173" s="60"/>
      <c r="F1173" s="60"/>
      <c r="G1173" s="61"/>
      <c r="H1173" s="71">
        <v>0</v>
      </c>
      <c r="I1173" s="62" t="s">
        <v>35</v>
      </c>
      <c r="J1173" s="62">
        <v>0</v>
      </c>
      <c r="K1173" s="44"/>
      <c r="L1173" s="63">
        <v>0</v>
      </c>
      <c r="M1173" s="70"/>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v>320</v>
      </c>
      <c r="C1174" s="59">
        <v>0</v>
      </c>
      <c r="D1174" s="60"/>
      <c r="E1174" s="60"/>
      <c r="F1174" s="60"/>
      <c r="G1174" s="61"/>
      <c r="H1174" s="71">
        <v>0</v>
      </c>
      <c r="I1174" s="62" t="s">
        <v>35</v>
      </c>
      <c r="J1174" s="62">
        <v>0</v>
      </c>
      <c r="K1174" s="44"/>
      <c r="L1174" s="63">
        <v>0</v>
      </c>
      <c r="M1174" s="70"/>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v>321</v>
      </c>
      <c r="C1175" s="59">
        <v>0</v>
      </c>
      <c r="D1175" s="60"/>
      <c r="E1175" s="60"/>
      <c r="F1175" s="60"/>
      <c r="G1175" s="61"/>
      <c r="H1175" s="71">
        <v>0</v>
      </c>
      <c r="I1175" s="62" t="s">
        <v>35</v>
      </c>
      <c r="J1175" s="62">
        <v>0</v>
      </c>
      <c r="K1175" s="44"/>
      <c r="L1175" s="63">
        <v>0</v>
      </c>
      <c r="M1175" s="70"/>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v>322</v>
      </c>
      <c r="C1176" s="59">
        <v>0</v>
      </c>
      <c r="D1176" s="60"/>
      <c r="E1176" s="60"/>
      <c r="F1176" s="60"/>
      <c r="G1176" s="61"/>
      <c r="H1176" s="71">
        <v>0</v>
      </c>
      <c r="I1176" s="62" t="s">
        <v>35</v>
      </c>
      <c r="J1176" s="62">
        <v>0</v>
      </c>
      <c r="K1176" s="44"/>
      <c r="L1176" s="63">
        <v>0</v>
      </c>
      <c r="M1176" s="70"/>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v>323</v>
      </c>
      <c r="C1177" s="59">
        <v>0</v>
      </c>
      <c r="D1177" s="60"/>
      <c r="E1177" s="60"/>
      <c r="F1177" s="60"/>
      <c r="G1177" s="61"/>
      <c r="H1177" s="71">
        <v>0</v>
      </c>
      <c r="I1177" s="62" t="s">
        <v>35</v>
      </c>
      <c r="J1177" s="62">
        <v>0</v>
      </c>
      <c r="K1177" s="44"/>
      <c r="L1177" s="63">
        <v>0</v>
      </c>
      <c r="M1177" s="70"/>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v>324</v>
      </c>
      <c r="C1178" s="59">
        <v>0</v>
      </c>
      <c r="D1178" s="60"/>
      <c r="E1178" s="60"/>
      <c r="F1178" s="60"/>
      <c r="G1178" s="61"/>
      <c r="H1178" s="71">
        <v>0</v>
      </c>
      <c r="I1178" s="62" t="s">
        <v>35</v>
      </c>
      <c r="J1178" s="62">
        <v>0</v>
      </c>
      <c r="K1178" s="44"/>
      <c r="L1178" s="63">
        <v>0</v>
      </c>
      <c r="M1178" s="70"/>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v>325</v>
      </c>
      <c r="C1179" s="59">
        <v>0</v>
      </c>
      <c r="D1179" s="60"/>
      <c r="E1179" s="60"/>
      <c r="F1179" s="60"/>
      <c r="G1179" s="61"/>
      <c r="H1179" s="71">
        <v>0</v>
      </c>
      <c r="I1179" s="62" t="s">
        <v>35</v>
      </c>
      <c r="J1179" s="62">
        <v>0</v>
      </c>
      <c r="K1179" s="44"/>
      <c r="L1179" s="63">
        <v>0</v>
      </c>
      <c r="M1179" s="70"/>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v>326</v>
      </c>
      <c r="C1180" s="59">
        <v>0</v>
      </c>
      <c r="D1180" s="60"/>
      <c r="E1180" s="60"/>
      <c r="F1180" s="60"/>
      <c r="G1180" s="61"/>
      <c r="H1180" s="71">
        <v>0</v>
      </c>
      <c r="I1180" s="62" t="s">
        <v>35</v>
      </c>
      <c r="J1180" s="62">
        <v>0</v>
      </c>
      <c r="K1180" s="44"/>
      <c r="L1180" s="63">
        <v>0</v>
      </c>
      <c r="M1180" s="70"/>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v>327</v>
      </c>
      <c r="C1181" s="59">
        <v>0</v>
      </c>
      <c r="D1181" s="60"/>
      <c r="E1181" s="60"/>
      <c r="F1181" s="60"/>
      <c r="G1181" s="61"/>
      <c r="H1181" s="71">
        <v>0</v>
      </c>
      <c r="I1181" s="62" t="s">
        <v>35</v>
      </c>
      <c r="J1181" s="62">
        <v>0</v>
      </c>
      <c r="K1181" s="44"/>
      <c r="L1181" s="63">
        <v>0</v>
      </c>
      <c r="M1181" s="70"/>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v>328</v>
      </c>
      <c r="C1182" s="59">
        <v>0</v>
      </c>
      <c r="D1182" s="60"/>
      <c r="E1182" s="60"/>
      <c r="F1182" s="60"/>
      <c r="G1182" s="61"/>
      <c r="H1182" s="71">
        <v>0</v>
      </c>
      <c r="I1182" s="62" t="s">
        <v>35</v>
      </c>
      <c r="J1182" s="62">
        <v>0</v>
      </c>
      <c r="K1182" s="44"/>
      <c r="L1182" s="63">
        <v>0</v>
      </c>
      <c r="M1182" s="70"/>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v>329</v>
      </c>
      <c r="C1183" s="59">
        <v>0</v>
      </c>
      <c r="D1183" s="60"/>
      <c r="E1183" s="60"/>
      <c r="F1183" s="60"/>
      <c r="G1183" s="61"/>
      <c r="H1183" s="71">
        <v>0</v>
      </c>
      <c r="I1183" s="62" t="s">
        <v>35</v>
      </c>
      <c r="J1183" s="62">
        <v>0</v>
      </c>
      <c r="K1183" s="44"/>
      <c r="L1183" s="63">
        <v>0</v>
      </c>
      <c r="M1183" s="70"/>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v>330</v>
      </c>
      <c r="C1184" s="59">
        <v>0</v>
      </c>
      <c r="D1184" s="60"/>
      <c r="E1184" s="60"/>
      <c r="F1184" s="60"/>
      <c r="G1184" s="61"/>
      <c r="H1184" s="71">
        <v>0</v>
      </c>
      <c r="I1184" s="62" t="s">
        <v>35</v>
      </c>
      <c r="J1184" s="62">
        <v>0</v>
      </c>
      <c r="K1184" s="44"/>
      <c r="L1184" s="63">
        <v>0</v>
      </c>
      <c r="M1184" s="70"/>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v>331</v>
      </c>
      <c r="C1185" s="59">
        <v>0</v>
      </c>
      <c r="D1185" s="60"/>
      <c r="E1185" s="60"/>
      <c r="F1185" s="60"/>
      <c r="G1185" s="61"/>
      <c r="H1185" s="71">
        <v>0</v>
      </c>
      <c r="I1185" s="62" t="s">
        <v>35</v>
      </c>
      <c r="J1185" s="62">
        <v>0</v>
      </c>
      <c r="K1185" s="44"/>
      <c r="L1185" s="63">
        <v>0</v>
      </c>
      <c r="M1185" s="70"/>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v>332</v>
      </c>
      <c r="C1186" s="59">
        <v>0</v>
      </c>
      <c r="D1186" s="60"/>
      <c r="E1186" s="60"/>
      <c r="F1186" s="60"/>
      <c r="G1186" s="61"/>
      <c r="H1186" s="71">
        <v>0</v>
      </c>
      <c r="I1186" s="62" t="s">
        <v>35</v>
      </c>
      <c r="J1186" s="62">
        <v>0</v>
      </c>
      <c r="K1186" s="44"/>
      <c r="L1186" s="63">
        <v>0</v>
      </c>
      <c r="M1186" s="70"/>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v>333</v>
      </c>
      <c r="C1187" s="59">
        <v>0</v>
      </c>
      <c r="D1187" s="60"/>
      <c r="E1187" s="60"/>
      <c r="F1187" s="60"/>
      <c r="G1187" s="61"/>
      <c r="H1187" s="71">
        <v>0</v>
      </c>
      <c r="I1187" s="62" t="s">
        <v>35</v>
      </c>
      <c r="J1187" s="62">
        <v>0</v>
      </c>
      <c r="K1187" s="44"/>
      <c r="L1187" s="63">
        <v>0</v>
      </c>
      <c r="M1187" s="70"/>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v>334</v>
      </c>
      <c r="C1188" s="59">
        <v>0</v>
      </c>
      <c r="D1188" s="60"/>
      <c r="E1188" s="60"/>
      <c r="F1188" s="60"/>
      <c r="G1188" s="61"/>
      <c r="H1188" s="71">
        <v>0</v>
      </c>
      <c r="I1188" s="62" t="s">
        <v>35</v>
      </c>
      <c r="J1188" s="62">
        <v>0</v>
      </c>
      <c r="K1188" s="44"/>
      <c r="L1188" s="63">
        <v>0</v>
      </c>
      <c r="M1188" s="70"/>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v>335</v>
      </c>
      <c r="C1189" s="59">
        <v>0</v>
      </c>
      <c r="D1189" s="60"/>
      <c r="E1189" s="60"/>
      <c r="F1189" s="60"/>
      <c r="G1189" s="61"/>
      <c r="H1189" s="71">
        <v>0</v>
      </c>
      <c r="I1189" s="62" t="s">
        <v>35</v>
      </c>
      <c r="J1189" s="62">
        <v>0</v>
      </c>
      <c r="K1189" s="44"/>
      <c r="L1189" s="63">
        <v>0</v>
      </c>
      <c r="M1189" s="70"/>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v>336</v>
      </c>
      <c r="C1190" s="59">
        <v>0</v>
      </c>
      <c r="D1190" s="60"/>
      <c r="E1190" s="60"/>
      <c r="F1190" s="60"/>
      <c r="G1190" s="61"/>
      <c r="H1190" s="71">
        <v>0</v>
      </c>
      <c r="I1190" s="62" t="s">
        <v>35</v>
      </c>
      <c r="J1190" s="62">
        <v>0</v>
      </c>
      <c r="K1190" s="44"/>
      <c r="L1190" s="63">
        <v>0</v>
      </c>
      <c r="M1190" s="70"/>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v>337</v>
      </c>
      <c r="C1191" s="59">
        <v>0</v>
      </c>
      <c r="D1191" s="60"/>
      <c r="E1191" s="60"/>
      <c r="F1191" s="60"/>
      <c r="G1191" s="61"/>
      <c r="H1191" s="71">
        <v>0</v>
      </c>
      <c r="I1191" s="62" t="s">
        <v>35</v>
      </c>
      <c r="J1191" s="62">
        <v>0</v>
      </c>
      <c r="K1191" s="44"/>
      <c r="L1191" s="63">
        <v>0</v>
      </c>
      <c r="M1191" s="70"/>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v>338</v>
      </c>
      <c r="C1192" s="59">
        <v>0</v>
      </c>
      <c r="D1192" s="60"/>
      <c r="E1192" s="60"/>
      <c r="F1192" s="60"/>
      <c r="G1192" s="61"/>
      <c r="H1192" s="71">
        <v>0</v>
      </c>
      <c r="I1192" s="62" t="s">
        <v>35</v>
      </c>
      <c r="J1192" s="62">
        <v>0</v>
      </c>
      <c r="K1192" s="44"/>
      <c r="L1192" s="63">
        <v>0</v>
      </c>
      <c r="M1192" s="70"/>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v>339</v>
      </c>
      <c r="C1193" s="59">
        <v>0</v>
      </c>
      <c r="D1193" s="60"/>
      <c r="E1193" s="60"/>
      <c r="F1193" s="60"/>
      <c r="G1193" s="61"/>
      <c r="H1193" s="71">
        <v>0</v>
      </c>
      <c r="I1193" s="62" t="s">
        <v>35</v>
      </c>
      <c r="J1193" s="62">
        <v>0</v>
      </c>
      <c r="K1193" s="44"/>
      <c r="L1193" s="63">
        <v>0</v>
      </c>
      <c r="M1193" s="70"/>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v>340</v>
      </c>
      <c r="C1194" s="59">
        <v>0</v>
      </c>
      <c r="D1194" s="60"/>
      <c r="E1194" s="60"/>
      <c r="F1194" s="60"/>
      <c r="G1194" s="61"/>
      <c r="H1194" s="71">
        <v>0</v>
      </c>
      <c r="I1194" s="62" t="s">
        <v>35</v>
      </c>
      <c r="J1194" s="62">
        <v>0</v>
      </c>
      <c r="K1194" s="44"/>
      <c r="L1194" s="63">
        <v>0</v>
      </c>
      <c r="M1194" s="70"/>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v>341</v>
      </c>
      <c r="C1195" s="59">
        <v>0</v>
      </c>
      <c r="D1195" s="60"/>
      <c r="E1195" s="60"/>
      <c r="F1195" s="60"/>
      <c r="G1195" s="61"/>
      <c r="H1195" s="71">
        <v>0</v>
      </c>
      <c r="I1195" s="62" t="s">
        <v>35</v>
      </c>
      <c r="J1195" s="62">
        <v>0</v>
      </c>
      <c r="K1195" s="44"/>
      <c r="L1195" s="63">
        <v>0</v>
      </c>
      <c r="M1195" s="70"/>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v>342</v>
      </c>
      <c r="C1196" s="59">
        <v>0</v>
      </c>
      <c r="D1196" s="60"/>
      <c r="E1196" s="60"/>
      <c r="F1196" s="60"/>
      <c r="G1196" s="61"/>
      <c r="H1196" s="71">
        <v>0</v>
      </c>
      <c r="I1196" s="62" t="s">
        <v>35</v>
      </c>
      <c r="J1196" s="62">
        <v>0</v>
      </c>
      <c r="K1196" s="44"/>
      <c r="L1196" s="63">
        <v>0</v>
      </c>
      <c r="M1196" s="70"/>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v>343</v>
      </c>
      <c r="C1197" s="59">
        <v>0</v>
      </c>
      <c r="D1197" s="60"/>
      <c r="E1197" s="60"/>
      <c r="F1197" s="60"/>
      <c r="G1197" s="61"/>
      <c r="H1197" s="71">
        <v>0</v>
      </c>
      <c r="I1197" s="62" t="s">
        <v>35</v>
      </c>
      <c r="J1197" s="62">
        <v>0</v>
      </c>
      <c r="K1197" s="44"/>
      <c r="L1197" s="63">
        <v>0</v>
      </c>
      <c r="M1197" s="70"/>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v>344</v>
      </c>
      <c r="C1198" s="59">
        <v>0</v>
      </c>
      <c r="D1198" s="60"/>
      <c r="E1198" s="60"/>
      <c r="F1198" s="60"/>
      <c r="G1198" s="61"/>
      <c r="H1198" s="71">
        <v>0</v>
      </c>
      <c r="I1198" s="62" t="s">
        <v>35</v>
      </c>
      <c r="J1198" s="62">
        <v>0</v>
      </c>
      <c r="K1198" s="44"/>
      <c r="L1198" s="63">
        <v>0</v>
      </c>
      <c r="M1198" s="70"/>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v>345</v>
      </c>
      <c r="C1199" s="59">
        <v>0</v>
      </c>
      <c r="D1199" s="60"/>
      <c r="E1199" s="60"/>
      <c r="F1199" s="60"/>
      <c r="G1199" s="61"/>
      <c r="H1199" s="71">
        <v>0</v>
      </c>
      <c r="I1199" s="62" t="s">
        <v>35</v>
      </c>
      <c r="J1199" s="62">
        <v>0</v>
      </c>
      <c r="K1199" s="44"/>
      <c r="L1199" s="63">
        <v>0</v>
      </c>
      <c r="M1199" s="70"/>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v>346</v>
      </c>
      <c r="C1200" s="59">
        <v>0</v>
      </c>
      <c r="D1200" s="60"/>
      <c r="E1200" s="60"/>
      <c r="F1200" s="60"/>
      <c r="G1200" s="61"/>
      <c r="H1200" s="71">
        <v>0</v>
      </c>
      <c r="I1200" s="62" t="s">
        <v>35</v>
      </c>
      <c r="J1200" s="62">
        <v>0</v>
      </c>
      <c r="K1200" s="44"/>
      <c r="L1200" s="63">
        <v>0</v>
      </c>
      <c r="M1200" s="70"/>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v>347</v>
      </c>
      <c r="C1201" s="59">
        <v>0</v>
      </c>
      <c r="D1201" s="60"/>
      <c r="E1201" s="60"/>
      <c r="F1201" s="60"/>
      <c r="G1201" s="61"/>
      <c r="H1201" s="71">
        <v>0</v>
      </c>
      <c r="I1201" s="62" t="s">
        <v>35</v>
      </c>
      <c r="J1201" s="62">
        <v>0</v>
      </c>
      <c r="K1201" s="44"/>
      <c r="L1201" s="63">
        <v>0</v>
      </c>
      <c r="M1201" s="70"/>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v>348</v>
      </c>
      <c r="C1202" s="59">
        <v>0</v>
      </c>
      <c r="D1202" s="60"/>
      <c r="E1202" s="60"/>
      <c r="F1202" s="60"/>
      <c r="G1202" s="61"/>
      <c r="H1202" s="71">
        <v>0</v>
      </c>
      <c r="I1202" s="62" t="s">
        <v>35</v>
      </c>
      <c r="J1202" s="62">
        <v>0</v>
      </c>
      <c r="K1202" s="44"/>
      <c r="L1202" s="63">
        <v>0</v>
      </c>
      <c r="M1202" s="70"/>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v>349</v>
      </c>
      <c r="C1203" s="59">
        <v>0</v>
      </c>
      <c r="D1203" s="60"/>
      <c r="E1203" s="60"/>
      <c r="F1203" s="60"/>
      <c r="G1203" s="61"/>
      <c r="H1203" s="71">
        <v>0</v>
      </c>
      <c r="I1203" s="62" t="s">
        <v>35</v>
      </c>
      <c r="J1203" s="62">
        <v>0</v>
      </c>
      <c r="K1203" s="44"/>
      <c r="L1203" s="63">
        <v>0</v>
      </c>
      <c r="M1203" s="70"/>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v>350</v>
      </c>
      <c r="C1204" s="59">
        <v>0</v>
      </c>
      <c r="D1204" s="60"/>
      <c r="E1204" s="60"/>
      <c r="F1204" s="60"/>
      <c r="G1204" s="61"/>
      <c r="H1204" s="71">
        <v>0</v>
      </c>
      <c r="I1204" s="62" t="s">
        <v>35</v>
      </c>
      <c r="J1204" s="62">
        <v>0</v>
      </c>
      <c r="K1204" s="44"/>
      <c r="L1204" s="63">
        <v>0</v>
      </c>
      <c r="M1204" s="70"/>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v>351</v>
      </c>
      <c r="C1205" s="59">
        <v>0</v>
      </c>
      <c r="D1205" s="60"/>
      <c r="E1205" s="60"/>
      <c r="F1205" s="60"/>
      <c r="G1205" s="61"/>
      <c r="H1205" s="71">
        <v>0</v>
      </c>
      <c r="I1205" s="62" t="s">
        <v>35</v>
      </c>
      <c r="J1205" s="62">
        <v>0</v>
      </c>
      <c r="K1205" s="44"/>
      <c r="L1205" s="63">
        <v>0</v>
      </c>
      <c r="M1205" s="70"/>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v>352</v>
      </c>
      <c r="C1206" s="59">
        <v>0</v>
      </c>
      <c r="D1206" s="60"/>
      <c r="E1206" s="60"/>
      <c r="F1206" s="60"/>
      <c r="G1206" s="61"/>
      <c r="H1206" s="71">
        <v>0</v>
      </c>
      <c r="I1206" s="62" t="s">
        <v>35</v>
      </c>
      <c r="J1206" s="62">
        <v>0</v>
      </c>
      <c r="K1206" s="44"/>
      <c r="L1206" s="63">
        <v>0</v>
      </c>
      <c r="M1206" s="70"/>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v>353</v>
      </c>
      <c r="C1207" s="59">
        <v>0</v>
      </c>
      <c r="D1207" s="60"/>
      <c r="E1207" s="60"/>
      <c r="F1207" s="60"/>
      <c r="G1207" s="61"/>
      <c r="H1207" s="71">
        <v>0</v>
      </c>
      <c r="I1207" s="62" t="s">
        <v>35</v>
      </c>
      <c r="J1207" s="62">
        <v>0</v>
      </c>
      <c r="K1207" s="44"/>
      <c r="L1207" s="63">
        <v>0</v>
      </c>
      <c r="M1207" s="70"/>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v>354</v>
      </c>
      <c r="C1208" s="59">
        <v>0</v>
      </c>
      <c r="D1208" s="60"/>
      <c r="E1208" s="60"/>
      <c r="F1208" s="60"/>
      <c r="G1208" s="61"/>
      <c r="H1208" s="71">
        <v>0</v>
      </c>
      <c r="I1208" s="62" t="s">
        <v>35</v>
      </c>
      <c r="J1208" s="62">
        <v>0</v>
      </c>
      <c r="K1208" s="44"/>
      <c r="L1208" s="63">
        <v>0</v>
      </c>
      <c r="M1208" s="70"/>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v>355</v>
      </c>
      <c r="C1209" s="59">
        <v>0</v>
      </c>
      <c r="D1209" s="60"/>
      <c r="E1209" s="60"/>
      <c r="F1209" s="60"/>
      <c r="G1209" s="61"/>
      <c r="H1209" s="71">
        <v>0</v>
      </c>
      <c r="I1209" s="62" t="s">
        <v>35</v>
      </c>
      <c r="J1209" s="62">
        <v>0</v>
      </c>
      <c r="K1209" s="44"/>
      <c r="L1209" s="63">
        <v>0</v>
      </c>
      <c r="M1209" s="70"/>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v>356</v>
      </c>
      <c r="C1210" s="59">
        <v>0</v>
      </c>
      <c r="D1210" s="60"/>
      <c r="E1210" s="60"/>
      <c r="F1210" s="60"/>
      <c r="G1210" s="61"/>
      <c r="H1210" s="71">
        <v>0</v>
      </c>
      <c r="I1210" s="62" t="s">
        <v>35</v>
      </c>
      <c r="J1210" s="62">
        <v>0</v>
      </c>
      <c r="K1210" s="44"/>
      <c r="L1210" s="63">
        <v>0</v>
      </c>
      <c r="M1210" s="70"/>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v>357</v>
      </c>
      <c r="C1211" s="59">
        <v>0</v>
      </c>
      <c r="D1211" s="60"/>
      <c r="E1211" s="60"/>
      <c r="F1211" s="60"/>
      <c r="G1211" s="61"/>
      <c r="H1211" s="71">
        <v>0</v>
      </c>
      <c r="I1211" s="62" t="s">
        <v>35</v>
      </c>
      <c r="J1211" s="62">
        <v>0</v>
      </c>
      <c r="K1211" s="44"/>
      <c r="L1211" s="63">
        <v>0</v>
      </c>
      <c r="M1211" s="70"/>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v>358</v>
      </c>
      <c r="C1212" s="59">
        <v>0</v>
      </c>
      <c r="D1212" s="60"/>
      <c r="E1212" s="60"/>
      <c r="F1212" s="60"/>
      <c r="G1212" s="61"/>
      <c r="H1212" s="71">
        <v>0</v>
      </c>
      <c r="I1212" s="62" t="s">
        <v>35</v>
      </c>
      <c r="J1212" s="62">
        <v>0</v>
      </c>
      <c r="K1212" s="44"/>
      <c r="L1212" s="63">
        <v>0</v>
      </c>
      <c r="M1212" s="70"/>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v>359</v>
      </c>
      <c r="C1213" s="59">
        <v>0</v>
      </c>
      <c r="D1213" s="60"/>
      <c r="E1213" s="60"/>
      <c r="F1213" s="60"/>
      <c r="G1213" s="61"/>
      <c r="H1213" s="71">
        <v>0</v>
      </c>
      <c r="I1213" s="62" t="s">
        <v>35</v>
      </c>
      <c r="J1213" s="62">
        <v>0</v>
      </c>
      <c r="K1213" s="44"/>
      <c r="L1213" s="63">
        <v>0</v>
      </c>
      <c r="M1213" s="70"/>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v>360</v>
      </c>
      <c r="C1214" s="59">
        <v>0</v>
      </c>
      <c r="D1214" s="60"/>
      <c r="E1214" s="60"/>
      <c r="F1214" s="60"/>
      <c r="G1214" s="61"/>
      <c r="H1214" s="71">
        <v>0</v>
      </c>
      <c r="I1214" s="62" t="s">
        <v>35</v>
      </c>
      <c r="J1214" s="62">
        <v>0</v>
      </c>
      <c r="K1214" s="44"/>
      <c r="L1214" s="63">
        <v>0</v>
      </c>
      <c r="M1214" s="70"/>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v>361</v>
      </c>
      <c r="C1215" s="59">
        <v>0</v>
      </c>
      <c r="D1215" s="60"/>
      <c r="E1215" s="60"/>
      <c r="F1215" s="60"/>
      <c r="G1215" s="61"/>
      <c r="H1215" s="71">
        <v>0</v>
      </c>
      <c r="I1215" s="62" t="s">
        <v>35</v>
      </c>
      <c r="J1215" s="62">
        <v>0</v>
      </c>
      <c r="K1215" s="44"/>
      <c r="L1215" s="63">
        <v>0</v>
      </c>
      <c r="M1215" s="70"/>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v>362</v>
      </c>
      <c r="C1216" s="59">
        <v>0</v>
      </c>
      <c r="D1216" s="60"/>
      <c r="E1216" s="60"/>
      <c r="F1216" s="60"/>
      <c r="G1216" s="61"/>
      <c r="H1216" s="71">
        <v>0</v>
      </c>
      <c r="I1216" s="62" t="s">
        <v>35</v>
      </c>
      <c r="J1216" s="62">
        <v>0</v>
      </c>
      <c r="K1216" s="44"/>
      <c r="L1216" s="63">
        <v>0</v>
      </c>
      <c r="M1216" s="70"/>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v>363</v>
      </c>
      <c r="C1217" s="59">
        <v>0</v>
      </c>
      <c r="D1217" s="60"/>
      <c r="E1217" s="60"/>
      <c r="F1217" s="60"/>
      <c r="G1217" s="61"/>
      <c r="H1217" s="71">
        <v>0</v>
      </c>
      <c r="I1217" s="62" t="s">
        <v>35</v>
      </c>
      <c r="J1217" s="62">
        <v>0</v>
      </c>
      <c r="K1217" s="44"/>
      <c r="L1217" s="63">
        <v>0</v>
      </c>
      <c r="M1217" s="70"/>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x14ac:dyDescent="0.2">
      <c r="A1218" s="15"/>
      <c r="B1218" s="15">
        <v>364</v>
      </c>
      <c r="C1218" s="59">
        <v>0</v>
      </c>
      <c r="D1218" s="60"/>
      <c r="E1218" s="60"/>
      <c r="F1218" s="60"/>
      <c r="G1218" s="61"/>
      <c r="H1218" s="71">
        <v>0</v>
      </c>
      <c r="I1218" s="62" t="s">
        <v>35</v>
      </c>
      <c r="J1218" s="62">
        <v>0</v>
      </c>
      <c r="K1218" s="44"/>
      <c r="L1218" s="63">
        <v>0</v>
      </c>
      <c r="M1218" s="70"/>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x14ac:dyDescent="0.2">
      <c r="A1219" s="15"/>
      <c r="B1219" s="15">
        <v>365</v>
      </c>
      <c r="C1219" s="59">
        <v>0</v>
      </c>
      <c r="D1219" s="60"/>
      <c r="E1219" s="60"/>
      <c r="F1219" s="60"/>
      <c r="G1219" s="61"/>
      <c r="H1219" s="71">
        <v>0</v>
      </c>
      <c r="I1219" s="62" t="s">
        <v>35</v>
      </c>
      <c r="J1219" s="62">
        <v>0</v>
      </c>
      <c r="K1219" s="44"/>
      <c r="L1219" s="63">
        <v>0</v>
      </c>
      <c r="M1219" s="70"/>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x14ac:dyDescent="0.2">
      <c r="A1220" s="15"/>
      <c r="B1220" s="15">
        <v>366</v>
      </c>
      <c r="C1220" s="59">
        <v>0</v>
      </c>
      <c r="D1220" s="60"/>
      <c r="E1220" s="60"/>
      <c r="F1220" s="60"/>
      <c r="G1220" s="61"/>
      <c r="H1220" s="71">
        <v>0</v>
      </c>
      <c r="I1220" s="62" t="s">
        <v>35</v>
      </c>
      <c r="J1220" s="62">
        <v>0</v>
      </c>
      <c r="K1220" s="44"/>
      <c r="L1220" s="63">
        <v>0</v>
      </c>
      <c r="M1220" s="70"/>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x14ac:dyDescent="0.2">
      <c r="A1221" s="15"/>
      <c r="B1221" s="15">
        <v>367</v>
      </c>
      <c r="C1221" s="59">
        <v>0</v>
      </c>
      <c r="D1221" s="60"/>
      <c r="E1221" s="60"/>
      <c r="F1221" s="60"/>
      <c r="G1221" s="61"/>
      <c r="H1221" s="71">
        <v>0</v>
      </c>
      <c r="I1221" s="62" t="s">
        <v>35</v>
      </c>
      <c r="J1221" s="62">
        <v>0</v>
      </c>
      <c r="K1221" s="44"/>
      <c r="L1221" s="63">
        <v>0</v>
      </c>
      <c r="M1221" s="70"/>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x14ac:dyDescent="0.2">
      <c r="A1222" s="15"/>
      <c r="B1222" s="15">
        <v>368</v>
      </c>
      <c r="C1222" s="59">
        <v>0</v>
      </c>
      <c r="D1222" s="60"/>
      <c r="E1222" s="60"/>
      <c r="F1222" s="60"/>
      <c r="G1222" s="61"/>
      <c r="H1222" s="71">
        <v>0</v>
      </c>
      <c r="I1222" s="62" t="s">
        <v>35</v>
      </c>
      <c r="J1222" s="62">
        <v>0</v>
      </c>
      <c r="K1222" s="44"/>
      <c r="L1222" s="63">
        <v>0</v>
      </c>
      <c r="M1222" s="70"/>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x14ac:dyDescent="0.2">
      <c r="A1223" s="15"/>
      <c r="B1223" s="15">
        <v>369</v>
      </c>
      <c r="C1223" s="59">
        <v>0</v>
      </c>
      <c r="D1223" s="60"/>
      <c r="E1223" s="60"/>
      <c r="F1223" s="60"/>
      <c r="G1223" s="61"/>
      <c r="H1223" s="71">
        <v>0</v>
      </c>
      <c r="I1223" s="62" t="s">
        <v>35</v>
      </c>
      <c r="J1223" s="62">
        <v>0</v>
      </c>
      <c r="K1223" s="44"/>
      <c r="L1223" s="63">
        <v>0</v>
      </c>
      <c r="M1223" s="70"/>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x14ac:dyDescent="0.2">
      <c r="A1224" s="15"/>
      <c r="B1224" s="15">
        <v>370</v>
      </c>
      <c r="C1224" s="59">
        <v>0</v>
      </c>
      <c r="D1224" s="60"/>
      <c r="E1224" s="60"/>
      <c r="F1224" s="60"/>
      <c r="G1224" s="61"/>
      <c r="H1224" s="71">
        <v>0</v>
      </c>
      <c r="I1224" s="62" t="s">
        <v>35</v>
      </c>
      <c r="J1224" s="62">
        <v>0</v>
      </c>
      <c r="K1224" s="44"/>
      <c r="L1224" s="63">
        <v>0</v>
      </c>
      <c r="M1224" s="70"/>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x14ac:dyDescent="0.2">
      <c r="A1225" s="15"/>
      <c r="B1225" s="15">
        <v>371</v>
      </c>
      <c r="C1225" s="59">
        <v>0</v>
      </c>
      <c r="D1225" s="60"/>
      <c r="E1225" s="60"/>
      <c r="F1225" s="60"/>
      <c r="G1225" s="61"/>
      <c r="H1225" s="71">
        <v>0</v>
      </c>
      <c r="I1225" s="62" t="s">
        <v>35</v>
      </c>
      <c r="J1225" s="62">
        <v>0</v>
      </c>
      <c r="K1225" s="44"/>
      <c r="L1225" s="63">
        <v>0</v>
      </c>
      <c r="M1225" s="70"/>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x14ac:dyDescent="0.2">
      <c r="A1226" s="15"/>
      <c r="B1226" s="15">
        <v>372</v>
      </c>
      <c r="C1226" s="59">
        <v>0</v>
      </c>
      <c r="D1226" s="60"/>
      <c r="E1226" s="60"/>
      <c r="F1226" s="60"/>
      <c r="G1226" s="61"/>
      <c r="H1226" s="71">
        <v>0</v>
      </c>
      <c r="I1226" s="62" t="s">
        <v>35</v>
      </c>
      <c r="J1226" s="62">
        <v>0</v>
      </c>
      <c r="K1226" s="44"/>
      <c r="L1226" s="63">
        <v>0</v>
      </c>
      <c r="M1226" s="70"/>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x14ac:dyDescent="0.2">
      <c r="A1227" s="15"/>
      <c r="B1227" s="15">
        <v>373</v>
      </c>
      <c r="C1227" s="59">
        <v>0</v>
      </c>
      <c r="D1227" s="60"/>
      <c r="E1227" s="60"/>
      <c r="F1227" s="60"/>
      <c r="G1227" s="61"/>
      <c r="H1227" s="71">
        <v>0</v>
      </c>
      <c r="I1227" s="62" t="s">
        <v>35</v>
      </c>
      <c r="J1227" s="62">
        <v>0</v>
      </c>
      <c r="K1227" s="44"/>
      <c r="L1227" s="63">
        <v>0</v>
      </c>
      <c r="M1227" s="70"/>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x14ac:dyDescent="0.2">
      <c r="A1228" s="15"/>
      <c r="B1228" s="15">
        <v>374</v>
      </c>
      <c r="C1228" s="59">
        <v>0</v>
      </c>
      <c r="D1228" s="60"/>
      <c r="E1228" s="60"/>
      <c r="F1228" s="60"/>
      <c r="G1228" s="61"/>
      <c r="H1228" s="71">
        <v>0</v>
      </c>
      <c r="I1228" s="62" t="s">
        <v>35</v>
      </c>
      <c r="J1228" s="62">
        <v>0</v>
      </c>
      <c r="K1228" s="44"/>
      <c r="L1228" s="63">
        <v>0</v>
      </c>
      <c r="M1228" s="70"/>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x14ac:dyDescent="0.2">
      <c r="A1229" s="15"/>
      <c r="B1229" s="15">
        <v>375</v>
      </c>
      <c r="C1229" s="59">
        <v>0</v>
      </c>
      <c r="D1229" s="60"/>
      <c r="E1229" s="60"/>
      <c r="F1229" s="60"/>
      <c r="G1229" s="61"/>
      <c r="H1229" s="71">
        <v>0</v>
      </c>
      <c r="I1229" s="62" t="s">
        <v>35</v>
      </c>
      <c r="J1229" s="62">
        <v>0</v>
      </c>
      <c r="K1229" s="44"/>
      <c r="L1229" s="63">
        <v>0</v>
      </c>
      <c r="M1229" s="70"/>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x14ac:dyDescent="0.2">
      <c r="A1230" s="15"/>
      <c r="B1230" s="15">
        <v>376</v>
      </c>
      <c r="C1230" s="59">
        <v>0</v>
      </c>
      <c r="D1230" s="60"/>
      <c r="E1230" s="60"/>
      <c r="F1230" s="60"/>
      <c r="G1230" s="61"/>
      <c r="H1230" s="71">
        <v>0</v>
      </c>
      <c r="I1230" s="62" t="s">
        <v>35</v>
      </c>
      <c r="J1230" s="62">
        <v>0</v>
      </c>
      <c r="K1230" s="44"/>
      <c r="L1230" s="63">
        <v>0</v>
      </c>
      <c r="M1230" s="70"/>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x14ac:dyDescent="0.2">
      <c r="A1231" s="15"/>
      <c r="B1231" s="15">
        <v>377</v>
      </c>
      <c r="C1231" s="59">
        <v>0</v>
      </c>
      <c r="D1231" s="60"/>
      <c r="E1231" s="60"/>
      <c r="F1231" s="60"/>
      <c r="G1231" s="61"/>
      <c r="H1231" s="71">
        <v>0</v>
      </c>
      <c r="I1231" s="62" t="s">
        <v>35</v>
      </c>
      <c r="J1231" s="62">
        <v>0</v>
      </c>
      <c r="K1231" s="44"/>
      <c r="L1231" s="63">
        <v>0</v>
      </c>
      <c r="M1231" s="70"/>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x14ac:dyDescent="0.2">
      <c r="A1232" s="15"/>
      <c r="B1232" s="15">
        <v>378</v>
      </c>
      <c r="C1232" s="59">
        <v>0</v>
      </c>
      <c r="D1232" s="60"/>
      <c r="E1232" s="60"/>
      <c r="F1232" s="60"/>
      <c r="G1232" s="61"/>
      <c r="H1232" s="71">
        <v>0</v>
      </c>
      <c r="I1232" s="62" t="s">
        <v>35</v>
      </c>
      <c r="J1232" s="62">
        <v>0</v>
      </c>
      <c r="K1232" s="44"/>
      <c r="L1232" s="63">
        <v>0</v>
      </c>
      <c r="M1232" s="70"/>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x14ac:dyDescent="0.2">
      <c r="A1233" s="15"/>
      <c r="B1233" s="15">
        <v>379</v>
      </c>
      <c r="C1233" s="59">
        <v>0</v>
      </c>
      <c r="D1233" s="60"/>
      <c r="E1233" s="60"/>
      <c r="F1233" s="60"/>
      <c r="G1233" s="61"/>
      <c r="H1233" s="71">
        <v>0</v>
      </c>
      <c r="I1233" s="62" t="s">
        <v>35</v>
      </c>
      <c r="J1233" s="62">
        <v>0</v>
      </c>
      <c r="K1233" s="44"/>
      <c r="L1233" s="63">
        <v>0</v>
      </c>
      <c r="M1233" s="70"/>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x14ac:dyDescent="0.2">
      <c r="A1234" s="15"/>
      <c r="B1234" s="15">
        <v>380</v>
      </c>
      <c r="C1234" s="59">
        <v>0</v>
      </c>
      <c r="D1234" s="60"/>
      <c r="E1234" s="60"/>
      <c r="F1234" s="60"/>
      <c r="G1234" s="61"/>
      <c r="H1234" s="71">
        <v>0</v>
      </c>
      <c r="I1234" s="62" t="s">
        <v>35</v>
      </c>
      <c r="J1234" s="62">
        <v>0</v>
      </c>
      <c r="K1234" s="44"/>
      <c r="L1234" s="63">
        <v>0</v>
      </c>
      <c r="M1234" s="70"/>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x14ac:dyDescent="0.2">
      <c r="A1235" s="15"/>
      <c r="B1235" s="15">
        <v>381</v>
      </c>
      <c r="C1235" s="59">
        <v>0</v>
      </c>
      <c r="D1235" s="60"/>
      <c r="E1235" s="60"/>
      <c r="F1235" s="60"/>
      <c r="G1235" s="61"/>
      <c r="H1235" s="71">
        <v>0</v>
      </c>
      <c r="I1235" s="62" t="s">
        <v>35</v>
      </c>
      <c r="J1235" s="62">
        <v>0</v>
      </c>
      <c r="K1235" s="44"/>
      <c r="L1235" s="63">
        <v>0</v>
      </c>
      <c r="M1235" s="70"/>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x14ac:dyDescent="0.2">
      <c r="A1236" s="15"/>
      <c r="B1236" s="15">
        <v>382</v>
      </c>
      <c r="C1236" s="59">
        <v>0</v>
      </c>
      <c r="D1236" s="60"/>
      <c r="E1236" s="60"/>
      <c r="F1236" s="60"/>
      <c r="G1236" s="61"/>
      <c r="H1236" s="71">
        <v>0</v>
      </c>
      <c r="I1236" s="62" t="s">
        <v>35</v>
      </c>
      <c r="J1236" s="62">
        <v>0</v>
      </c>
      <c r="K1236" s="44"/>
      <c r="L1236" s="63">
        <v>0</v>
      </c>
      <c r="M1236" s="70"/>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x14ac:dyDescent="0.2">
      <c r="A1237" s="15"/>
      <c r="B1237" s="15">
        <v>383</v>
      </c>
      <c r="C1237" s="59">
        <v>0</v>
      </c>
      <c r="D1237" s="60"/>
      <c r="E1237" s="60"/>
      <c r="F1237" s="60"/>
      <c r="G1237" s="61"/>
      <c r="H1237" s="71">
        <v>0</v>
      </c>
      <c r="I1237" s="62" t="s">
        <v>35</v>
      </c>
      <c r="J1237" s="62">
        <v>0</v>
      </c>
      <c r="K1237" s="44"/>
      <c r="L1237" s="63">
        <v>0</v>
      </c>
      <c r="M1237" s="70"/>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x14ac:dyDescent="0.2">
      <c r="A1238" s="15"/>
      <c r="B1238" s="15">
        <v>384</v>
      </c>
      <c r="C1238" s="59">
        <v>0</v>
      </c>
      <c r="D1238" s="60"/>
      <c r="E1238" s="60"/>
      <c r="F1238" s="60"/>
      <c r="G1238" s="61"/>
      <c r="H1238" s="71">
        <v>0</v>
      </c>
      <c r="I1238" s="62" t="s">
        <v>35</v>
      </c>
      <c r="J1238" s="62">
        <v>0</v>
      </c>
      <c r="K1238" s="44"/>
      <c r="L1238" s="63">
        <v>0</v>
      </c>
      <c r="M1238" s="70"/>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x14ac:dyDescent="0.2">
      <c r="A1239" s="15"/>
      <c r="B1239" s="15">
        <v>385</v>
      </c>
      <c r="C1239" s="59">
        <v>0</v>
      </c>
      <c r="D1239" s="60"/>
      <c r="E1239" s="60"/>
      <c r="F1239" s="60"/>
      <c r="G1239" s="61"/>
      <c r="H1239" s="71">
        <v>0</v>
      </c>
      <c r="I1239" s="62" t="s">
        <v>35</v>
      </c>
      <c r="J1239" s="62">
        <v>0</v>
      </c>
      <c r="K1239" s="44"/>
      <c r="L1239" s="63">
        <v>0</v>
      </c>
      <c r="M1239" s="70"/>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x14ac:dyDescent="0.2">
      <c r="A1240" s="15"/>
      <c r="B1240" s="15">
        <v>386</v>
      </c>
      <c r="C1240" s="59">
        <v>0</v>
      </c>
      <c r="D1240" s="60"/>
      <c r="E1240" s="60"/>
      <c r="F1240" s="60"/>
      <c r="G1240" s="61"/>
      <c r="H1240" s="71">
        <v>0</v>
      </c>
      <c r="I1240" s="62" t="s">
        <v>35</v>
      </c>
      <c r="J1240" s="62">
        <v>0</v>
      </c>
      <c r="K1240" s="44"/>
      <c r="L1240" s="63">
        <v>0</v>
      </c>
      <c r="M1240" s="70"/>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x14ac:dyDescent="0.2">
      <c r="A1241" s="15"/>
      <c r="B1241" s="15">
        <v>387</v>
      </c>
      <c r="C1241" s="59">
        <v>0</v>
      </c>
      <c r="D1241" s="60"/>
      <c r="E1241" s="60"/>
      <c r="F1241" s="60"/>
      <c r="G1241" s="61"/>
      <c r="H1241" s="71">
        <v>0</v>
      </c>
      <c r="I1241" s="62" t="s">
        <v>35</v>
      </c>
      <c r="J1241" s="62">
        <v>0</v>
      </c>
      <c r="K1241" s="44"/>
      <c r="L1241" s="63">
        <v>0</v>
      </c>
      <c r="M1241" s="70"/>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x14ac:dyDescent="0.2">
      <c r="A1242" s="15"/>
      <c r="B1242" s="15">
        <v>388</v>
      </c>
      <c r="C1242" s="59">
        <v>0</v>
      </c>
      <c r="D1242" s="60"/>
      <c r="E1242" s="60"/>
      <c r="F1242" s="60"/>
      <c r="G1242" s="61"/>
      <c r="H1242" s="71">
        <v>0</v>
      </c>
      <c r="I1242" s="62" t="s">
        <v>35</v>
      </c>
      <c r="J1242" s="62">
        <v>0</v>
      </c>
      <c r="K1242" s="44"/>
      <c r="L1242" s="63">
        <v>0</v>
      </c>
      <c r="M1242" s="70"/>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x14ac:dyDescent="0.2">
      <c r="A1243" s="15"/>
      <c r="B1243" s="15">
        <v>389</v>
      </c>
      <c r="C1243" s="59">
        <v>0</v>
      </c>
      <c r="D1243" s="60"/>
      <c r="E1243" s="60"/>
      <c r="F1243" s="60"/>
      <c r="G1243" s="61"/>
      <c r="H1243" s="71">
        <v>0</v>
      </c>
      <c r="I1243" s="62" t="s">
        <v>35</v>
      </c>
      <c r="J1243" s="62">
        <v>0</v>
      </c>
      <c r="K1243" s="44"/>
      <c r="L1243" s="63">
        <v>0</v>
      </c>
      <c r="M1243" s="70"/>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x14ac:dyDescent="0.2">
      <c r="A1244" s="15"/>
      <c r="B1244" s="15">
        <v>390</v>
      </c>
      <c r="C1244" s="59">
        <v>0</v>
      </c>
      <c r="D1244" s="60"/>
      <c r="E1244" s="60"/>
      <c r="F1244" s="60"/>
      <c r="G1244" s="61"/>
      <c r="H1244" s="71">
        <v>0</v>
      </c>
      <c r="I1244" s="62" t="s">
        <v>35</v>
      </c>
      <c r="J1244" s="62">
        <v>0</v>
      </c>
      <c r="K1244" s="44"/>
      <c r="L1244" s="63">
        <v>0</v>
      </c>
      <c r="M1244" s="70"/>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x14ac:dyDescent="0.2">
      <c r="A1245" s="15"/>
      <c r="B1245" s="15">
        <v>391</v>
      </c>
      <c r="C1245" s="59">
        <v>0</v>
      </c>
      <c r="D1245" s="60"/>
      <c r="E1245" s="60"/>
      <c r="F1245" s="60"/>
      <c r="G1245" s="61"/>
      <c r="H1245" s="71">
        <v>0</v>
      </c>
      <c r="I1245" s="62" t="s">
        <v>35</v>
      </c>
      <c r="J1245" s="62">
        <v>0</v>
      </c>
      <c r="K1245" s="44"/>
      <c r="L1245" s="63">
        <v>0</v>
      </c>
      <c r="M1245" s="70"/>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x14ac:dyDescent="0.2">
      <c r="A1246" s="15"/>
      <c r="B1246" s="15">
        <v>392</v>
      </c>
      <c r="C1246" s="59">
        <v>0</v>
      </c>
      <c r="D1246" s="60"/>
      <c r="E1246" s="60"/>
      <c r="F1246" s="60"/>
      <c r="G1246" s="61"/>
      <c r="H1246" s="71">
        <v>0</v>
      </c>
      <c r="I1246" s="62" t="s">
        <v>35</v>
      </c>
      <c r="J1246" s="62">
        <v>0</v>
      </c>
      <c r="K1246" s="44"/>
      <c r="L1246" s="63">
        <v>0</v>
      </c>
      <c r="M1246" s="70"/>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x14ac:dyDescent="0.2">
      <c r="A1247" s="15"/>
      <c r="B1247" s="15">
        <v>393</v>
      </c>
      <c r="C1247" s="59">
        <v>0</v>
      </c>
      <c r="D1247" s="60"/>
      <c r="E1247" s="60"/>
      <c r="F1247" s="60"/>
      <c r="G1247" s="61"/>
      <c r="H1247" s="71">
        <v>0</v>
      </c>
      <c r="I1247" s="62" t="s">
        <v>35</v>
      </c>
      <c r="J1247" s="62">
        <v>0</v>
      </c>
      <c r="K1247" s="44"/>
      <c r="L1247" s="63">
        <v>0</v>
      </c>
      <c r="M1247" s="70"/>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x14ac:dyDescent="0.2">
      <c r="A1248" s="15"/>
      <c r="B1248" s="15">
        <v>394</v>
      </c>
      <c r="C1248" s="59">
        <v>0</v>
      </c>
      <c r="D1248" s="60"/>
      <c r="E1248" s="60"/>
      <c r="F1248" s="60"/>
      <c r="G1248" s="61"/>
      <c r="H1248" s="71">
        <v>0</v>
      </c>
      <c r="I1248" s="62" t="s">
        <v>35</v>
      </c>
      <c r="J1248" s="62">
        <v>0</v>
      </c>
      <c r="K1248" s="44"/>
      <c r="L1248" s="63">
        <v>0</v>
      </c>
      <c r="M1248" s="70"/>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x14ac:dyDescent="0.2">
      <c r="A1249" s="15"/>
      <c r="B1249" s="15">
        <v>395</v>
      </c>
      <c r="C1249" s="59">
        <v>0</v>
      </c>
      <c r="D1249" s="60"/>
      <c r="E1249" s="60"/>
      <c r="F1249" s="60"/>
      <c r="G1249" s="61"/>
      <c r="H1249" s="71">
        <v>0</v>
      </c>
      <c r="I1249" s="62" t="s">
        <v>35</v>
      </c>
      <c r="J1249" s="62">
        <v>0</v>
      </c>
      <c r="K1249" s="44"/>
      <c r="L1249" s="63">
        <v>0</v>
      </c>
      <c r="M1249" s="70"/>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x14ac:dyDescent="0.2">
      <c r="A1250" s="15"/>
      <c r="B1250" s="15">
        <v>396</v>
      </c>
      <c r="C1250" s="59">
        <v>0</v>
      </c>
      <c r="D1250" s="60"/>
      <c r="E1250" s="60"/>
      <c r="F1250" s="60"/>
      <c r="G1250" s="61"/>
      <c r="H1250" s="71">
        <v>0</v>
      </c>
      <c r="I1250" s="62" t="s">
        <v>35</v>
      </c>
      <c r="J1250" s="62">
        <v>0</v>
      </c>
      <c r="K1250" s="44"/>
      <c r="L1250" s="63">
        <v>0</v>
      </c>
      <c r="M1250" s="70"/>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x14ac:dyDescent="0.2">
      <c r="A1251" s="15"/>
      <c r="B1251" s="15">
        <v>397</v>
      </c>
      <c r="C1251" s="59">
        <v>0</v>
      </c>
      <c r="D1251" s="60"/>
      <c r="E1251" s="60"/>
      <c r="F1251" s="60"/>
      <c r="G1251" s="61"/>
      <c r="H1251" s="71">
        <v>0</v>
      </c>
      <c r="I1251" s="62" t="s">
        <v>35</v>
      </c>
      <c r="J1251" s="62">
        <v>0</v>
      </c>
      <c r="K1251" s="44"/>
      <c r="L1251" s="63">
        <v>0</v>
      </c>
      <c r="M1251" s="70"/>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x14ac:dyDescent="0.2">
      <c r="A1252" s="15"/>
      <c r="B1252" s="15">
        <v>398</v>
      </c>
      <c r="C1252" s="59">
        <v>0</v>
      </c>
      <c r="D1252" s="60"/>
      <c r="E1252" s="60"/>
      <c r="F1252" s="60"/>
      <c r="G1252" s="61"/>
      <c r="H1252" s="71">
        <v>0</v>
      </c>
      <c r="I1252" s="62" t="s">
        <v>35</v>
      </c>
      <c r="J1252" s="62">
        <v>0</v>
      </c>
      <c r="K1252" s="44"/>
      <c r="L1252" s="63">
        <v>0</v>
      </c>
      <c r="M1252" s="70"/>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x14ac:dyDescent="0.2">
      <c r="A1253" s="15"/>
      <c r="B1253" s="15">
        <v>399</v>
      </c>
      <c r="C1253" s="59">
        <v>0</v>
      </c>
      <c r="D1253" s="60"/>
      <c r="E1253" s="60"/>
      <c r="F1253" s="60"/>
      <c r="G1253" s="61"/>
      <c r="H1253" s="71">
        <v>0</v>
      </c>
      <c r="I1253" s="62" t="s">
        <v>35</v>
      </c>
      <c r="J1253" s="62">
        <v>0</v>
      </c>
      <c r="K1253" s="44"/>
      <c r="L1253" s="63">
        <v>0</v>
      </c>
      <c r="M1253" s="70"/>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x14ac:dyDescent="0.2">
      <c r="A1254" s="15"/>
      <c r="B1254" s="15">
        <v>400</v>
      </c>
      <c r="C1254" s="59">
        <v>0</v>
      </c>
      <c r="D1254" s="60"/>
      <c r="E1254" s="60"/>
      <c r="F1254" s="60"/>
      <c r="G1254" s="61"/>
      <c r="H1254" s="71">
        <v>0</v>
      </c>
      <c r="I1254" s="62" t="s">
        <v>35</v>
      </c>
      <c r="J1254" s="62">
        <v>0</v>
      </c>
      <c r="K1254" s="44"/>
      <c r="L1254" s="63">
        <v>0</v>
      </c>
      <c r="M1254" s="70"/>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x14ac:dyDescent="0.2">
      <c r="A1255" s="15"/>
      <c r="B1255" s="15">
        <v>401</v>
      </c>
      <c r="C1255" s="59">
        <v>0</v>
      </c>
      <c r="D1255" s="60"/>
      <c r="E1255" s="60"/>
      <c r="F1255" s="60"/>
      <c r="G1255" s="61"/>
      <c r="H1255" s="71">
        <v>0</v>
      </c>
      <c r="I1255" s="62" t="s">
        <v>35</v>
      </c>
      <c r="J1255" s="62">
        <v>0</v>
      </c>
      <c r="K1255" s="44"/>
      <c r="L1255" s="63">
        <v>0</v>
      </c>
      <c r="M1255" s="70"/>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x14ac:dyDescent="0.2">
      <c r="A1256" s="15"/>
      <c r="B1256" s="15">
        <v>402</v>
      </c>
      <c r="C1256" s="59">
        <v>0</v>
      </c>
      <c r="D1256" s="60"/>
      <c r="E1256" s="60"/>
      <c r="F1256" s="60"/>
      <c r="G1256" s="61"/>
      <c r="H1256" s="71">
        <v>0</v>
      </c>
      <c r="I1256" s="62" t="s">
        <v>35</v>
      </c>
      <c r="J1256" s="62">
        <v>0</v>
      </c>
      <c r="K1256" s="44"/>
      <c r="L1256" s="63">
        <v>0</v>
      </c>
      <c r="M1256" s="70"/>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x14ac:dyDescent="0.2">
      <c r="A1257" s="15"/>
      <c r="B1257" s="15">
        <v>403</v>
      </c>
      <c r="C1257" s="59">
        <v>0</v>
      </c>
      <c r="D1257" s="60"/>
      <c r="E1257" s="60"/>
      <c r="F1257" s="60"/>
      <c r="G1257" s="61"/>
      <c r="H1257" s="71">
        <v>0</v>
      </c>
      <c r="I1257" s="62" t="s">
        <v>35</v>
      </c>
      <c r="J1257" s="62">
        <v>0</v>
      </c>
      <c r="K1257" s="44"/>
      <c r="L1257" s="63">
        <v>0</v>
      </c>
      <c r="M1257" s="70"/>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x14ac:dyDescent="0.2">
      <c r="A1258" s="15"/>
      <c r="B1258" s="15">
        <v>404</v>
      </c>
      <c r="C1258" s="59">
        <v>0</v>
      </c>
      <c r="D1258" s="60"/>
      <c r="E1258" s="60"/>
      <c r="F1258" s="60"/>
      <c r="G1258" s="61"/>
      <c r="H1258" s="71">
        <v>0</v>
      </c>
      <c r="I1258" s="62" t="s">
        <v>35</v>
      </c>
      <c r="J1258" s="62">
        <v>0</v>
      </c>
      <c r="K1258" s="44"/>
      <c r="L1258" s="63">
        <v>0</v>
      </c>
      <c r="M1258" s="70"/>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x14ac:dyDescent="0.2">
      <c r="A1259" s="15"/>
      <c r="B1259" s="15">
        <v>405</v>
      </c>
      <c r="C1259" s="59">
        <v>0</v>
      </c>
      <c r="D1259" s="60"/>
      <c r="E1259" s="60"/>
      <c r="F1259" s="60"/>
      <c r="G1259" s="61"/>
      <c r="H1259" s="71">
        <v>0</v>
      </c>
      <c r="I1259" s="62" t="s">
        <v>35</v>
      </c>
      <c r="J1259" s="62">
        <v>0</v>
      </c>
      <c r="K1259" s="44"/>
      <c r="L1259" s="63">
        <v>0</v>
      </c>
      <c r="M1259" s="70"/>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x14ac:dyDescent="0.2">
      <c r="A1260" s="15"/>
      <c r="B1260" s="15">
        <v>406</v>
      </c>
      <c r="C1260" s="59">
        <v>0</v>
      </c>
      <c r="D1260" s="60"/>
      <c r="E1260" s="60"/>
      <c r="F1260" s="60"/>
      <c r="G1260" s="61"/>
      <c r="H1260" s="71">
        <v>0</v>
      </c>
      <c r="I1260" s="62" t="s">
        <v>35</v>
      </c>
      <c r="J1260" s="62">
        <v>0</v>
      </c>
      <c r="K1260" s="44"/>
      <c r="L1260" s="63">
        <v>0</v>
      </c>
      <c r="M1260" s="70"/>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x14ac:dyDescent="0.2">
      <c r="A1261" s="15"/>
      <c r="B1261" s="15">
        <v>407</v>
      </c>
      <c r="C1261" s="59">
        <v>0</v>
      </c>
      <c r="D1261" s="60"/>
      <c r="E1261" s="60"/>
      <c r="F1261" s="60"/>
      <c r="G1261" s="61"/>
      <c r="H1261" s="71">
        <v>0</v>
      </c>
      <c r="I1261" s="62" t="s">
        <v>35</v>
      </c>
      <c r="J1261" s="62">
        <v>0</v>
      </c>
      <c r="K1261" s="44"/>
      <c r="L1261" s="63">
        <v>0</v>
      </c>
      <c r="M1261" s="70"/>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x14ac:dyDescent="0.2">
      <c r="A1262" s="15"/>
      <c r="B1262" s="15">
        <v>408</v>
      </c>
      <c r="C1262" s="59">
        <v>0</v>
      </c>
      <c r="D1262" s="60"/>
      <c r="E1262" s="60"/>
      <c r="F1262" s="60"/>
      <c r="G1262" s="61"/>
      <c r="H1262" s="71">
        <v>0</v>
      </c>
      <c r="I1262" s="62" t="s">
        <v>35</v>
      </c>
      <c r="J1262" s="62">
        <v>0</v>
      </c>
      <c r="K1262" s="44"/>
      <c r="L1262" s="63">
        <v>0</v>
      </c>
      <c r="M1262" s="70"/>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x14ac:dyDescent="0.2">
      <c r="A1263" s="15"/>
      <c r="B1263" s="15">
        <v>409</v>
      </c>
      <c r="C1263" s="59">
        <v>0</v>
      </c>
      <c r="D1263" s="60"/>
      <c r="E1263" s="60"/>
      <c r="F1263" s="60"/>
      <c r="G1263" s="61"/>
      <c r="H1263" s="71">
        <v>0</v>
      </c>
      <c r="I1263" s="62" t="s">
        <v>35</v>
      </c>
      <c r="J1263" s="62">
        <v>0</v>
      </c>
      <c r="K1263" s="44"/>
      <c r="L1263" s="63">
        <v>0</v>
      </c>
      <c r="M1263" s="70"/>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x14ac:dyDescent="0.2">
      <c r="A1264" s="15"/>
      <c r="B1264" s="15">
        <v>410</v>
      </c>
      <c r="C1264" s="59">
        <v>0</v>
      </c>
      <c r="D1264" s="60"/>
      <c r="E1264" s="60"/>
      <c r="F1264" s="60"/>
      <c r="G1264" s="61"/>
      <c r="H1264" s="71">
        <v>0</v>
      </c>
      <c r="I1264" s="62" t="s">
        <v>35</v>
      </c>
      <c r="J1264" s="62">
        <v>0</v>
      </c>
      <c r="K1264" s="44"/>
      <c r="L1264" s="63">
        <v>0</v>
      </c>
      <c r="M1264" s="70"/>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x14ac:dyDescent="0.2">
      <c r="A1265" s="15"/>
      <c r="B1265" s="15">
        <v>411</v>
      </c>
      <c r="C1265" s="59">
        <v>0</v>
      </c>
      <c r="D1265" s="60"/>
      <c r="E1265" s="60"/>
      <c r="F1265" s="60"/>
      <c r="G1265" s="61"/>
      <c r="H1265" s="71">
        <v>0</v>
      </c>
      <c r="I1265" s="62" t="s">
        <v>35</v>
      </c>
      <c r="J1265" s="62">
        <v>0</v>
      </c>
      <c r="K1265" s="44"/>
      <c r="L1265" s="63">
        <v>0</v>
      </c>
      <c r="M1265" s="70"/>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x14ac:dyDescent="0.2">
      <c r="A1266" s="15"/>
      <c r="B1266" s="15">
        <v>412</v>
      </c>
      <c r="C1266" s="59">
        <v>0</v>
      </c>
      <c r="D1266" s="60"/>
      <c r="E1266" s="60"/>
      <c r="F1266" s="60"/>
      <c r="G1266" s="61"/>
      <c r="H1266" s="71">
        <v>0</v>
      </c>
      <c r="I1266" s="62" t="s">
        <v>35</v>
      </c>
      <c r="J1266" s="62">
        <v>0</v>
      </c>
      <c r="K1266" s="44"/>
      <c r="L1266" s="63">
        <v>0</v>
      </c>
      <c r="M1266" s="70"/>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x14ac:dyDescent="0.2">
      <c r="A1267" s="15"/>
      <c r="B1267" s="15">
        <v>413</v>
      </c>
      <c r="C1267" s="59">
        <v>0</v>
      </c>
      <c r="D1267" s="60"/>
      <c r="E1267" s="60"/>
      <c r="F1267" s="60"/>
      <c r="G1267" s="61"/>
      <c r="H1267" s="71">
        <v>0</v>
      </c>
      <c r="I1267" s="62" t="s">
        <v>35</v>
      </c>
      <c r="J1267" s="62">
        <v>0</v>
      </c>
      <c r="K1267" s="44"/>
      <c r="L1267" s="63">
        <v>0</v>
      </c>
      <c r="M1267" s="70"/>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x14ac:dyDescent="0.2">
      <c r="A1268" s="15"/>
      <c r="B1268" s="15">
        <v>414</v>
      </c>
      <c r="C1268" s="59">
        <v>0</v>
      </c>
      <c r="D1268" s="60"/>
      <c r="E1268" s="60"/>
      <c r="F1268" s="60"/>
      <c r="G1268" s="61"/>
      <c r="H1268" s="71">
        <v>0</v>
      </c>
      <c r="I1268" s="62" t="s">
        <v>35</v>
      </c>
      <c r="J1268" s="62">
        <v>0</v>
      </c>
      <c r="K1268" s="44"/>
      <c r="L1268" s="63">
        <v>0</v>
      </c>
      <c r="M1268" s="70"/>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x14ac:dyDescent="0.2">
      <c r="A1269" s="15"/>
      <c r="B1269" s="15">
        <v>415</v>
      </c>
      <c r="C1269" s="59">
        <v>0</v>
      </c>
      <c r="D1269" s="60"/>
      <c r="E1269" s="60"/>
      <c r="F1269" s="60"/>
      <c r="G1269" s="61"/>
      <c r="H1269" s="71">
        <v>0</v>
      </c>
      <c r="I1269" s="62" t="s">
        <v>35</v>
      </c>
      <c r="J1269" s="62">
        <v>0</v>
      </c>
      <c r="K1269" s="44"/>
      <c r="L1269" s="63">
        <v>0</v>
      </c>
      <c r="M1269" s="70"/>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x14ac:dyDescent="0.2">
      <c r="A1270" s="15"/>
      <c r="B1270" s="15">
        <v>416</v>
      </c>
      <c r="C1270" s="59">
        <v>0</v>
      </c>
      <c r="D1270" s="60"/>
      <c r="E1270" s="60"/>
      <c r="F1270" s="60"/>
      <c r="G1270" s="61"/>
      <c r="H1270" s="71">
        <v>0</v>
      </c>
      <c r="I1270" s="62" t="s">
        <v>35</v>
      </c>
      <c r="J1270" s="62">
        <v>0</v>
      </c>
      <c r="K1270" s="44"/>
      <c r="L1270" s="63">
        <v>0</v>
      </c>
      <c r="M1270" s="70"/>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x14ac:dyDescent="0.2">
      <c r="A1271" s="15"/>
      <c r="B1271" s="15">
        <v>417</v>
      </c>
      <c r="C1271" s="59">
        <v>0</v>
      </c>
      <c r="D1271" s="60"/>
      <c r="E1271" s="60"/>
      <c r="F1271" s="60"/>
      <c r="G1271" s="61"/>
      <c r="H1271" s="71">
        <v>0</v>
      </c>
      <c r="I1271" s="62" t="s">
        <v>35</v>
      </c>
      <c r="J1271" s="62">
        <v>0</v>
      </c>
      <c r="K1271" s="44"/>
      <c r="L1271" s="63">
        <v>0</v>
      </c>
      <c r="M1271" s="70"/>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x14ac:dyDescent="0.2">
      <c r="A1272" s="15"/>
      <c r="B1272" s="15"/>
      <c r="C1272" s="58"/>
      <c r="D1272" s="58"/>
      <c r="E1272" s="58"/>
      <c r="F1272" s="58"/>
      <c r="G1272" s="58"/>
      <c r="H1272" s="72"/>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x14ac:dyDescent="0.2">
      <c r="A1273" s="11"/>
      <c r="B1273" s="12" t="str">
        <f>"Endeavour Energy "&amp;LEFT($H$3,7)&amp;" Ancillary network services' prices"</f>
        <v>Endeavour Energy 2026–27 Ancillary network services' prices</v>
      </c>
      <c r="C1273" s="11"/>
      <c r="D1273" s="11"/>
      <c r="E1273" s="11"/>
      <c r="F1273" s="11"/>
      <c r="G1273" s="11"/>
      <c r="H1273" s="19" t="s">
        <v>20</v>
      </c>
      <c r="I1273" s="19" t="s">
        <v>21</v>
      </c>
      <c r="J1273" s="19" t="s">
        <v>22</v>
      </c>
      <c r="K1273" s="19"/>
      <c r="L1273" s="42" t="s">
        <v>25</v>
      </c>
      <c r="M1273" s="66" t="s">
        <v>30</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x14ac:dyDescent="0.2">
      <c r="A1274" s="15"/>
      <c r="B1274" s="15"/>
      <c r="C1274" s="57"/>
      <c r="D1274" s="57"/>
      <c r="E1274" s="57"/>
      <c r="F1274" s="57"/>
      <c r="G1274" s="57"/>
      <c r="H1274" s="70"/>
      <c r="I1274" s="16"/>
      <c r="J1274" s="16"/>
      <c r="K1274" s="16"/>
      <c r="L1274" s="16"/>
      <c r="M1274" s="70"/>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x14ac:dyDescent="0.2">
      <c r="A1275" s="15"/>
      <c r="B1275" s="15">
        <v>1</v>
      </c>
      <c r="C1275" s="59" t="s">
        <v>1147</v>
      </c>
      <c r="D1275" s="60"/>
      <c r="E1275" s="60"/>
      <c r="F1275" s="60"/>
      <c r="G1275" s="61"/>
      <c r="H1275" s="71" t="s">
        <v>1299</v>
      </c>
      <c r="I1275" s="62" t="s">
        <v>35</v>
      </c>
      <c r="J1275" s="62">
        <v>0</v>
      </c>
      <c r="K1275" s="44"/>
      <c r="L1275" s="63">
        <v>2926.59</v>
      </c>
      <c r="M1275" s="70"/>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2</v>
      </c>
      <c r="C1276" s="59" t="s">
        <v>1148</v>
      </c>
      <c r="D1276" s="60"/>
      <c r="E1276" s="60"/>
      <c r="F1276" s="60"/>
      <c r="G1276" s="61"/>
      <c r="H1276" s="71" t="s">
        <v>1300</v>
      </c>
      <c r="I1276" s="62" t="s">
        <v>35</v>
      </c>
      <c r="J1276" s="62">
        <v>0</v>
      </c>
      <c r="K1276" s="44"/>
      <c r="L1276" s="63">
        <v>68.02</v>
      </c>
      <c r="M1276" s="70"/>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3</v>
      </c>
      <c r="C1277" s="59" t="s">
        <v>1149</v>
      </c>
      <c r="D1277" s="60"/>
      <c r="E1277" s="60"/>
      <c r="F1277" s="60"/>
      <c r="G1277" s="61"/>
      <c r="H1277" s="71" t="s">
        <v>1301</v>
      </c>
      <c r="I1277" s="62" t="s">
        <v>35</v>
      </c>
      <c r="J1277" s="62">
        <v>0</v>
      </c>
      <c r="K1277" s="44"/>
      <c r="L1277" s="63">
        <v>3019.27</v>
      </c>
      <c r="M1277" s="70"/>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4</v>
      </c>
      <c r="C1278" s="59" t="s">
        <v>1150</v>
      </c>
      <c r="D1278" s="60"/>
      <c r="E1278" s="60"/>
      <c r="F1278" s="60"/>
      <c r="G1278" s="61"/>
      <c r="H1278" s="71" t="s">
        <v>1302</v>
      </c>
      <c r="I1278" s="62" t="s">
        <v>35</v>
      </c>
      <c r="J1278" s="62">
        <v>0</v>
      </c>
      <c r="K1278" s="44"/>
      <c r="L1278" s="63">
        <v>2401.9899999999998</v>
      </c>
      <c r="M1278" s="70"/>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v>
      </c>
      <c r="C1279" s="59" t="s">
        <v>1151</v>
      </c>
      <c r="D1279" s="60"/>
      <c r="E1279" s="60"/>
      <c r="F1279" s="60"/>
      <c r="G1279" s="61"/>
      <c r="H1279" s="71" t="s">
        <v>1303</v>
      </c>
      <c r="I1279" s="62" t="s">
        <v>35</v>
      </c>
      <c r="J1279" s="62">
        <v>0</v>
      </c>
      <c r="K1279" s="44"/>
      <c r="L1279" s="63">
        <v>4266.0200000000004</v>
      </c>
      <c r="M1279" s="70"/>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v>
      </c>
      <c r="C1280" s="59" t="s">
        <v>1152</v>
      </c>
      <c r="D1280" s="60"/>
      <c r="E1280" s="60"/>
      <c r="F1280" s="60"/>
      <c r="G1280" s="61"/>
      <c r="H1280" s="71" t="s">
        <v>1304</v>
      </c>
      <c r="I1280" s="62" t="s">
        <v>35</v>
      </c>
      <c r="J1280" s="62">
        <v>0</v>
      </c>
      <c r="K1280" s="44"/>
      <c r="L1280" s="63">
        <v>1328.01</v>
      </c>
      <c r="M1280" s="70"/>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7</v>
      </c>
      <c r="C1281" s="59" t="s">
        <v>1153</v>
      </c>
      <c r="D1281" s="60"/>
      <c r="E1281" s="60"/>
      <c r="F1281" s="60"/>
      <c r="G1281" s="61"/>
      <c r="H1281" s="71" t="s">
        <v>1305</v>
      </c>
      <c r="I1281" s="62" t="s">
        <v>35</v>
      </c>
      <c r="J1281" s="62">
        <v>0</v>
      </c>
      <c r="K1281" s="44"/>
      <c r="L1281" s="63">
        <v>2752.5</v>
      </c>
      <c r="M1281" s="70"/>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8</v>
      </c>
      <c r="C1282" s="59" t="s">
        <v>1154</v>
      </c>
      <c r="D1282" s="60"/>
      <c r="E1282" s="60"/>
      <c r="F1282" s="60"/>
      <c r="G1282" s="61"/>
      <c r="H1282" s="71" t="s">
        <v>1306</v>
      </c>
      <c r="I1282" s="62" t="s">
        <v>35</v>
      </c>
      <c r="J1282" s="62">
        <v>0</v>
      </c>
      <c r="K1282" s="44"/>
      <c r="L1282" s="63">
        <v>1158.82</v>
      </c>
      <c r="M1282" s="70"/>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9</v>
      </c>
      <c r="C1283" s="59" t="s">
        <v>1155</v>
      </c>
      <c r="D1283" s="60"/>
      <c r="E1283" s="60"/>
      <c r="F1283" s="60"/>
      <c r="G1283" s="61"/>
      <c r="H1283" s="71" t="s">
        <v>1307</v>
      </c>
      <c r="I1283" s="62" t="s">
        <v>35</v>
      </c>
      <c r="J1283" s="62">
        <v>0</v>
      </c>
      <c r="K1283" s="44"/>
      <c r="L1283" s="63">
        <v>2583.29</v>
      </c>
      <c r="M1283" s="70"/>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10</v>
      </c>
      <c r="C1284" s="59" t="s">
        <v>1156</v>
      </c>
      <c r="D1284" s="60"/>
      <c r="E1284" s="60"/>
      <c r="F1284" s="60"/>
      <c r="G1284" s="61"/>
      <c r="H1284" s="71" t="s">
        <v>1308</v>
      </c>
      <c r="I1284" s="62" t="s">
        <v>35</v>
      </c>
      <c r="J1284" s="62">
        <v>0</v>
      </c>
      <c r="K1284" s="44"/>
      <c r="L1284" s="63">
        <v>1158.82</v>
      </c>
      <c r="M1284" s="70"/>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11</v>
      </c>
      <c r="C1285" s="59" t="s">
        <v>1157</v>
      </c>
      <c r="D1285" s="60"/>
      <c r="E1285" s="60"/>
      <c r="F1285" s="60"/>
      <c r="G1285" s="61"/>
      <c r="H1285" s="71" t="s">
        <v>1309</v>
      </c>
      <c r="I1285" s="62" t="s">
        <v>35</v>
      </c>
      <c r="J1285" s="62">
        <v>0</v>
      </c>
      <c r="K1285" s="44"/>
      <c r="L1285" s="63">
        <v>2583.29</v>
      </c>
      <c r="M1285" s="70"/>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12</v>
      </c>
      <c r="C1286" s="59" t="s">
        <v>1158</v>
      </c>
      <c r="D1286" s="60"/>
      <c r="E1286" s="60"/>
      <c r="F1286" s="60"/>
      <c r="G1286" s="61"/>
      <c r="H1286" s="71" t="s">
        <v>1310</v>
      </c>
      <c r="I1286" s="62" t="s">
        <v>35</v>
      </c>
      <c r="J1286" s="62">
        <v>0</v>
      </c>
      <c r="K1286" s="44"/>
      <c r="L1286" s="63">
        <v>3552.3</v>
      </c>
      <c r="M1286" s="70"/>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13</v>
      </c>
      <c r="C1287" s="59" t="s">
        <v>1159</v>
      </c>
      <c r="D1287" s="60"/>
      <c r="E1287" s="60"/>
      <c r="F1287" s="60"/>
      <c r="G1287" s="61"/>
      <c r="H1287" s="71" t="s">
        <v>1311</v>
      </c>
      <c r="I1287" s="62" t="s">
        <v>35</v>
      </c>
      <c r="J1287" s="62">
        <v>0</v>
      </c>
      <c r="K1287" s="44"/>
      <c r="L1287" s="63">
        <v>5543.24</v>
      </c>
      <c r="M1287" s="70"/>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14</v>
      </c>
      <c r="C1288" s="59" t="s">
        <v>1160</v>
      </c>
      <c r="D1288" s="60"/>
      <c r="E1288" s="60"/>
      <c r="F1288" s="60"/>
      <c r="G1288" s="61"/>
      <c r="H1288" s="71" t="s">
        <v>1312</v>
      </c>
      <c r="I1288" s="62" t="s">
        <v>35</v>
      </c>
      <c r="J1288" s="62">
        <v>0</v>
      </c>
      <c r="K1288" s="44"/>
      <c r="L1288" s="63">
        <v>1269.75</v>
      </c>
      <c r="M1288" s="70"/>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15</v>
      </c>
      <c r="C1289" s="59" t="s">
        <v>1161</v>
      </c>
      <c r="D1289" s="60"/>
      <c r="E1289" s="60"/>
      <c r="F1289" s="60"/>
      <c r="G1289" s="61"/>
      <c r="H1289" s="71" t="s">
        <v>1313</v>
      </c>
      <c r="I1289" s="62" t="s">
        <v>35</v>
      </c>
      <c r="J1289" s="62">
        <v>0</v>
      </c>
      <c r="K1289" s="44"/>
      <c r="L1289" s="63">
        <v>2694.24</v>
      </c>
      <c r="M1289" s="70"/>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16</v>
      </c>
      <c r="C1290" s="59" t="s">
        <v>1162</v>
      </c>
      <c r="D1290" s="60"/>
      <c r="E1290" s="60"/>
      <c r="F1290" s="60"/>
      <c r="G1290" s="61"/>
      <c r="H1290" s="71" t="s">
        <v>1314</v>
      </c>
      <c r="I1290" s="62" t="s">
        <v>35</v>
      </c>
      <c r="J1290" s="62">
        <v>0</v>
      </c>
      <c r="K1290" s="44"/>
      <c r="L1290" s="63">
        <v>194.38</v>
      </c>
      <c r="M1290" s="70"/>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17</v>
      </c>
      <c r="C1291" s="59" t="s">
        <v>1163</v>
      </c>
      <c r="D1291" s="60"/>
      <c r="E1291" s="60"/>
      <c r="F1291" s="60"/>
      <c r="G1291" s="61"/>
      <c r="H1291" s="71" t="s">
        <v>1315</v>
      </c>
      <c r="I1291" s="62" t="s">
        <v>35</v>
      </c>
      <c r="J1291" s="62">
        <v>0</v>
      </c>
      <c r="K1291" s="44"/>
      <c r="L1291" s="63">
        <v>388.74</v>
      </c>
      <c r="M1291" s="70"/>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18</v>
      </c>
      <c r="C1292" s="59" t="s">
        <v>1164</v>
      </c>
      <c r="D1292" s="60"/>
      <c r="E1292" s="60"/>
      <c r="F1292" s="60"/>
      <c r="G1292" s="61"/>
      <c r="H1292" s="71" t="s">
        <v>1316</v>
      </c>
      <c r="I1292" s="62" t="s">
        <v>35</v>
      </c>
      <c r="J1292" s="62">
        <v>0</v>
      </c>
      <c r="K1292" s="44"/>
      <c r="L1292" s="63">
        <v>777.48</v>
      </c>
      <c r="M1292" s="70"/>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19</v>
      </c>
      <c r="C1293" s="59" t="s">
        <v>1165</v>
      </c>
      <c r="D1293" s="60"/>
      <c r="E1293" s="60"/>
      <c r="F1293" s="60"/>
      <c r="G1293" s="61"/>
      <c r="H1293" s="71" t="s">
        <v>1317</v>
      </c>
      <c r="I1293" s="62" t="s">
        <v>35</v>
      </c>
      <c r="J1293" s="62">
        <v>0</v>
      </c>
      <c r="K1293" s="44"/>
      <c r="L1293" s="63">
        <v>340.15</v>
      </c>
      <c r="M1293" s="70"/>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20</v>
      </c>
      <c r="C1294" s="59" t="s">
        <v>1166</v>
      </c>
      <c r="D1294" s="60"/>
      <c r="E1294" s="60"/>
      <c r="F1294" s="60"/>
      <c r="G1294" s="61"/>
      <c r="H1294" s="71" t="s">
        <v>1318</v>
      </c>
      <c r="I1294" s="62" t="s">
        <v>35</v>
      </c>
      <c r="J1294" s="62">
        <v>0</v>
      </c>
      <c r="K1294" s="44"/>
      <c r="L1294" s="63">
        <v>680.3</v>
      </c>
      <c r="M1294" s="70"/>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21</v>
      </c>
      <c r="C1295" s="59" t="s">
        <v>1167</v>
      </c>
      <c r="D1295" s="60"/>
      <c r="E1295" s="60"/>
      <c r="F1295" s="60"/>
      <c r="G1295" s="61"/>
      <c r="H1295" s="71" t="s">
        <v>1319</v>
      </c>
      <c r="I1295" s="62" t="s">
        <v>35</v>
      </c>
      <c r="J1295" s="62">
        <v>0</v>
      </c>
      <c r="K1295" s="44"/>
      <c r="L1295" s="63">
        <v>1360.59</v>
      </c>
      <c r="M1295" s="70"/>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22</v>
      </c>
      <c r="C1296" s="59" t="s">
        <v>1168</v>
      </c>
      <c r="D1296" s="60"/>
      <c r="E1296" s="60"/>
      <c r="F1296" s="60"/>
      <c r="G1296" s="61"/>
      <c r="H1296" s="71" t="s">
        <v>1320</v>
      </c>
      <c r="I1296" s="62" t="s">
        <v>35</v>
      </c>
      <c r="J1296" s="62">
        <v>0</v>
      </c>
      <c r="K1296" s="44"/>
      <c r="L1296" s="63">
        <v>609.46</v>
      </c>
      <c r="M1296" s="70"/>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23</v>
      </c>
      <c r="C1297" s="59" t="s">
        <v>1169</v>
      </c>
      <c r="D1297" s="60"/>
      <c r="E1297" s="60"/>
      <c r="F1297" s="60"/>
      <c r="G1297" s="61"/>
      <c r="H1297" s="71" t="s">
        <v>1321</v>
      </c>
      <c r="I1297" s="62" t="s">
        <v>35</v>
      </c>
      <c r="J1297" s="62">
        <v>0</v>
      </c>
      <c r="K1297" s="44"/>
      <c r="L1297" s="63">
        <v>553.65</v>
      </c>
      <c r="M1297" s="70"/>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24</v>
      </c>
      <c r="C1298" s="59" t="s">
        <v>1170</v>
      </c>
      <c r="D1298" s="60"/>
      <c r="E1298" s="60"/>
      <c r="F1298" s="60"/>
      <c r="G1298" s="61"/>
      <c r="H1298" s="71" t="s">
        <v>1322</v>
      </c>
      <c r="I1298" s="62" t="s">
        <v>35</v>
      </c>
      <c r="J1298" s="62">
        <v>0</v>
      </c>
      <c r="K1298" s="44"/>
      <c r="L1298" s="63">
        <v>1017.18</v>
      </c>
      <c r="M1298" s="70"/>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25</v>
      </c>
      <c r="C1299" s="59" t="s">
        <v>1171</v>
      </c>
      <c r="D1299" s="60"/>
      <c r="E1299" s="60"/>
      <c r="F1299" s="60"/>
      <c r="G1299" s="61"/>
      <c r="H1299" s="71" t="s">
        <v>1323</v>
      </c>
      <c r="I1299" s="62" t="s">
        <v>35</v>
      </c>
      <c r="J1299" s="62">
        <v>0</v>
      </c>
      <c r="K1299" s="44"/>
      <c r="L1299" s="63">
        <v>508.58</v>
      </c>
      <c r="M1299" s="70"/>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26</v>
      </c>
      <c r="C1300" s="59" t="s">
        <v>1172</v>
      </c>
      <c r="D1300" s="60"/>
      <c r="E1300" s="60"/>
      <c r="F1300" s="60"/>
      <c r="G1300" s="61"/>
      <c r="H1300" s="71" t="s">
        <v>1324</v>
      </c>
      <c r="I1300" s="62" t="s">
        <v>35</v>
      </c>
      <c r="J1300" s="62">
        <v>0</v>
      </c>
      <c r="K1300" s="44"/>
      <c r="L1300" s="63">
        <v>762.88</v>
      </c>
      <c r="M1300" s="70"/>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27</v>
      </c>
      <c r="C1301" s="59" t="s">
        <v>1173</v>
      </c>
      <c r="D1301" s="60"/>
      <c r="E1301" s="60"/>
      <c r="F1301" s="60"/>
      <c r="G1301" s="61"/>
      <c r="H1301" s="71" t="s">
        <v>1325</v>
      </c>
      <c r="I1301" s="62" t="s">
        <v>35</v>
      </c>
      <c r="J1301" s="62">
        <v>0</v>
      </c>
      <c r="K1301" s="44"/>
      <c r="L1301" s="63">
        <v>1144.31</v>
      </c>
      <c r="M1301" s="70"/>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28</v>
      </c>
      <c r="C1302" s="59" t="s">
        <v>1174</v>
      </c>
      <c r="D1302" s="60"/>
      <c r="E1302" s="60"/>
      <c r="F1302" s="60"/>
      <c r="G1302" s="61"/>
      <c r="H1302" s="71" t="s">
        <v>1326</v>
      </c>
      <c r="I1302" s="62" t="s">
        <v>35</v>
      </c>
      <c r="J1302" s="62">
        <v>0</v>
      </c>
      <c r="K1302" s="44"/>
      <c r="L1302" s="63">
        <v>508.58</v>
      </c>
      <c r="M1302" s="70"/>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29</v>
      </c>
      <c r="C1303" s="59" t="s">
        <v>1175</v>
      </c>
      <c r="D1303" s="60"/>
      <c r="E1303" s="60"/>
      <c r="F1303" s="60"/>
      <c r="G1303" s="61"/>
      <c r="H1303" s="71" t="s">
        <v>1327</v>
      </c>
      <c r="I1303" s="62" t="s">
        <v>35</v>
      </c>
      <c r="J1303" s="62">
        <v>0</v>
      </c>
      <c r="K1303" s="44"/>
      <c r="L1303" s="63">
        <v>635.74</v>
      </c>
      <c r="M1303" s="70"/>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30</v>
      </c>
      <c r="C1304" s="59" t="s">
        <v>1176</v>
      </c>
      <c r="D1304" s="60"/>
      <c r="E1304" s="60"/>
      <c r="F1304" s="60"/>
      <c r="G1304" s="61"/>
      <c r="H1304" s="71" t="s">
        <v>1328</v>
      </c>
      <c r="I1304" s="62" t="s">
        <v>35</v>
      </c>
      <c r="J1304" s="62">
        <v>0</v>
      </c>
      <c r="K1304" s="44"/>
      <c r="L1304" s="63">
        <v>381.44</v>
      </c>
      <c r="M1304" s="70"/>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31</v>
      </c>
      <c r="C1305" s="59" t="s">
        <v>1177</v>
      </c>
      <c r="D1305" s="60"/>
      <c r="E1305" s="60"/>
      <c r="F1305" s="60"/>
      <c r="G1305" s="61"/>
      <c r="H1305" s="71" t="s">
        <v>1329</v>
      </c>
      <c r="I1305" s="62" t="s">
        <v>35</v>
      </c>
      <c r="J1305" s="62">
        <v>0</v>
      </c>
      <c r="K1305" s="44"/>
      <c r="L1305" s="63">
        <v>762.88</v>
      </c>
      <c r="M1305" s="70"/>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32</v>
      </c>
      <c r="C1306" s="59" t="s">
        <v>1178</v>
      </c>
      <c r="D1306" s="60"/>
      <c r="E1306" s="60"/>
      <c r="F1306" s="60"/>
      <c r="G1306" s="61"/>
      <c r="H1306" s="71" t="s">
        <v>1330</v>
      </c>
      <c r="I1306" s="62" t="s">
        <v>35</v>
      </c>
      <c r="J1306" s="62">
        <v>0</v>
      </c>
      <c r="K1306" s="44"/>
      <c r="L1306" s="63">
        <v>508.58</v>
      </c>
      <c r="M1306" s="70"/>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33</v>
      </c>
      <c r="C1307" s="59" t="s">
        <v>1179</v>
      </c>
      <c r="D1307" s="60"/>
      <c r="E1307" s="60"/>
      <c r="F1307" s="60"/>
      <c r="G1307" s="61"/>
      <c r="H1307" s="71" t="s">
        <v>1331</v>
      </c>
      <c r="I1307" s="62" t="s">
        <v>35</v>
      </c>
      <c r="J1307" s="62">
        <v>0</v>
      </c>
      <c r="K1307" s="44"/>
      <c r="L1307" s="63">
        <v>890.02</v>
      </c>
      <c r="M1307" s="70"/>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34</v>
      </c>
      <c r="C1308" s="59" t="s">
        <v>1180</v>
      </c>
      <c r="D1308" s="60"/>
      <c r="E1308" s="60"/>
      <c r="F1308" s="60"/>
      <c r="G1308" s="61"/>
      <c r="H1308" s="71" t="s">
        <v>1332</v>
      </c>
      <c r="I1308" s="62" t="s">
        <v>35</v>
      </c>
      <c r="J1308" s="62">
        <v>0</v>
      </c>
      <c r="K1308" s="44"/>
      <c r="L1308" s="63">
        <v>508.58</v>
      </c>
      <c r="M1308" s="70"/>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35</v>
      </c>
      <c r="C1309" s="59" t="s">
        <v>1181</v>
      </c>
      <c r="D1309" s="60"/>
      <c r="E1309" s="60"/>
      <c r="F1309" s="60"/>
      <c r="G1309" s="61"/>
      <c r="H1309" s="71" t="s">
        <v>1333</v>
      </c>
      <c r="I1309" s="62" t="s">
        <v>35</v>
      </c>
      <c r="J1309" s="62">
        <v>0</v>
      </c>
      <c r="K1309" s="44"/>
      <c r="L1309" s="63">
        <v>1017.18</v>
      </c>
      <c r="M1309" s="70"/>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36</v>
      </c>
      <c r="C1310" s="59" t="s">
        <v>1182</v>
      </c>
      <c r="D1310" s="60"/>
      <c r="E1310" s="60"/>
      <c r="F1310" s="60"/>
      <c r="G1310" s="61"/>
      <c r="H1310" s="71" t="s">
        <v>1334</v>
      </c>
      <c r="I1310" s="62" t="s">
        <v>35</v>
      </c>
      <c r="J1310" s="62">
        <v>0</v>
      </c>
      <c r="K1310" s="44"/>
      <c r="L1310" s="63">
        <v>635.74</v>
      </c>
      <c r="M1310" s="70"/>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37</v>
      </c>
      <c r="C1311" s="59" t="s">
        <v>1183</v>
      </c>
      <c r="D1311" s="60"/>
      <c r="E1311" s="60"/>
      <c r="F1311" s="60"/>
      <c r="G1311" s="61"/>
      <c r="H1311" s="71" t="s">
        <v>1335</v>
      </c>
      <c r="I1311" s="62" t="s">
        <v>35</v>
      </c>
      <c r="J1311" s="62">
        <v>0</v>
      </c>
      <c r="K1311" s="44"/>
      <c r="L1311" s="63">
        <v>2388.1</v>
      </c>
      <c r="M1311" s="70"/>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38</v>
      </c>
      <c r="C1312" s="59" t="s">
        <v>1148</v>
      </c>
      <c r="D1312" s="60"/>
      <c r="E1312" s="60"/>
      <c r="F1312" s="60"/>
      <c r="G1312" s="61"/>
      <c r="H1312" s="71" t="s">
        <v>1336</v>
      </c>
      <c r="I1312" s="62" t="s">
        <v>35</v>
      </c>
      <c r="J1312" s="62">
        <v>0</v>
      </c>
      <c r="K1312" s="44"/>
      <c r="L1312" s="63">
        <v>121.58</v>
      </c>
      <c r="M1312" s="70"/>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39</v>
      </c>
      <c r="C1313" s="59" t="s">
        <v>1184</v>
      </c>
      <c r="D1313" s="60"/>
      <c r="E1313" s="60"/>
      <c r="F1313" s="60"/>
      <c r="G1313" s="61"/>
      <c r="H1313" s="71" t="s">
        <v>1337</v>
      </c>
      <c r="I1313" s="62" t="s">
        <v>35</v>
      </c>
      <c r="J1313" s="62">
        <v>0</v>
      </c>
      <c r="K1313" s="44"/>
      <c r="L1313" s="63">
        <v>194.38</v>
      </c>
      <c r="M1313" s="70"/>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40</v>
      </c>
      <c r="C1314" s="59" t="s">
        <v>1170</v>
      </c>
      <c r="D1314" s="60"/>
      <c r="E1314" s="60"/>
      <c r="F1314" s="60"/>
      <c r="G1314" s="61"/>
      <c r="H1314" s="71" t="s">
        <v>1338</v>
      </c>
      <c r="I1314" s="62" t="s">
        <v>35</v>
      </c>
      <c r="J1314" s="62">
        <v>0</v>
      </c>
      <c r="K1314" s="44"/>
      <c r="L1314" s="63">
        <v>971.86</v>
      </c>
      <c r="M1314" s="70"/>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41</v>
      </c>
      <c r="C1315" s="59" t="s">
        <v>1171</v>
      </c>
      <c r="D1315" s="60"/>
      <c r="E1315" s="60"/>
      <c r="F1315" s="60"/>
      <c r="G1315" s="61"/>
      <c r="H1315" s="71" t="s">
        <v>1339</v>
      </c>
      <c r="I1315" s="62" t="s">
        <v>35</v>
      </c>
      <c r="J1315" s="62">
        <v>0</v>
      </c>
      <c r="K1315" s="44"/>
      <c r="L1315" s="63">
        <v>388.74</v>
      </c>
      <c r="M1315" s="70"/>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42</v>
      </c>
      <c r="C1316" s="59" t="s">
        <v>1172</v>
      </c>
      <c r="D1316" s="60"/>
      <c r="E1316" s="60"/>
      <c r="F1316" s="60"/>
      <c r="G1316" s="61"/>
      <c r="H1316" s="71" t="s">
        <v>1340</v>
      </c>
      <c r="I1316" s="62" t="s">
        <v>35</v>
      </c>
      <c r="J1316" s="62">
        <v>0</v>
      </c>
      <c r="K1316" s="44"/>
      <c r="L1316" s="63">
        <v>583.11</v>
      </c>
      <c r="M1316" s="70"/>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43</v>
      </c>
      <c r="C1317" s="59" t="s">
        <v>1185</v>
      </c>
      <c r="D1317" s="60"/>
      <c r="E1317" s="60"/>
      <c r="F1317" s="60"/>
      <c r="G1317" s="61"/>
      <c r="H1317" s="71" t="s">
        <v>1341</v>
      </c>
      <c r="I1317" s="62" t="s">
        <v>35</v>
      </c>
      <c r="J1317" s="62">
        <v>0</v>
      </c>
      <c r="K1317" s="44"/>
      <c r="L1317" s="63">
        <v>971.86</v>
      </c>
      <c r="M1317" s="70"/>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44</v>
      </c>
      <c r="C1318" s="59" t="s">
        <v>1186</v>
      </c>
      <c r="D1318" s="60"/>
      <c r="E1318" s="60"/>
      <c r="F1318" s="60"/>
      <c r="G1318" s="61"/>
      <c r="H1318" s="71" t="s">
        <v>1342</v>
      </c>
      <c r="I1318" s="62" t="s">
        <v>35</v>
      </c>
      <c r="J1318" s="62">
        <v>0</v>
      </c>
      <c r="K1318" s="44"/>
      <c r="L1318" s="63">
        <v>388.74</v>
      </c>
      <c r="M1318" s="70"/>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45</v>
      </c>
      <c r="C1319" s="59" t="s">
        <v>1187</v>
      </c>
      <c r="D1319" s="60"/>
      <c r="E1319" s="60"/>
      <c r="F1319" s="60"/>
      <c r="G1319" s="61"/>
      <c r="H1319" s="71" t="s">
        <v>1343</v>
      </c>
      <c r="I1319" s="62" t="s">
        <v>35</v>
      </c>
      <c r="J1319" s="62">
        <v>0</v>
      </c>
      <c r="K1319" s="44"/>
      <c r="L1319" s="63">
        <v>583.11</v>
      </c>
      <c r="M1319" s="70"/>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46</v>
      </c>
      <c r="C1320" s="59" t="s">
        <v>1188</v>
      </c>
      <c r="D1320" s="60"/>
      <c r="E1320" s="60"/>
      <c r="F1320" s="60"/>
      <c r="G1320" s="61"/>
      <c r="H1320" s="71" t="s">
        <v>1344</v>
      </c>
      <c r="I1320" s="62" t="s">
        <v>35</v>
      </c>
      <c r="J1320" s="62">
        <v>0</v>
      </c>
      <c r="K1320" s="44"/>
      <c r="L1320" s="63">
        <v>583.11</v>
      </c>
      <c r="M1320" s="70"/>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47</v>
      </c>
      <c r="C1321" s="59" t="s">
        <v>1189</v>
      </c>
      <c r="D1321" s="60"/>
      <c r="E1321" s="60"/>
      <c r="F1321" s="60"/>
      <c r="G1321" s="61"/>
      <c r="H1321" s="71" t="s">
        <v>1345</v>
      </c>
      <c r="I1321" s="62" t="s">
        <v>35</v>
      </c>
      <c r="J1321" s="62">
        <v>0</v>
      </c>
      <c r="K1321" s="44"/>
      <c r="L1321" s="63">
        <v>777.48</v>
      </c>
      <c r="M1321" s="70"/>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48</v>
      </c>
      <c r="C1322" s="59" t="s">
        <v>1190</v>
      </c>
      <c r="D1322" s="60"/>
      <c r="E1322" s="60"/>
      <c r="F1322" s="60"/>
      <c r="G1322" s="61"/>
      <c r="H1322" s="71" t="s">
        <v>1346</v>
      </c>
      <c r="I1322" s="62" t="s">
        <v>35</v>
      </c>
      <c r="J1322" s="62">
        <v>0</v>
      </c>
      <c r="K1322" s="44"/>
      <c r="L1322" s="63">
        <v>1166.22</v>
      </c>
      <c r="M1322" s="70"/>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49</v>
      </c>
      <c r="C1323" s="59" t="s">
        <v>1173</v>
      </c>
      <c r="D1323" s="60"/>
      <c r="E1323" s="60"/>
      <c r="F1323" s="60"/>
      <c r="G1323" s="61"/>
      <c r="H1323" s="71" t="s">
        <v>1347</v>
      </c>
      <c r="I1323" s="62" t="s">
        <v>35</v>
      </c>
      <c r="J1323" s="62">
        <v>0</v>
      </c>
      <c r="K1323" s="44"/>
      <c r="L1323" s="63">
        <v>971.86</v>
      </c>
      <c r="M1323" s="70"/>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50</v>
      </c>
      <c r="C1324" s="59" t="s">
        <v>1174</v>
      </c>
      <c r="D1324" s="60"/>
      <c r="E1324" s="60"/>
      <c r="F1324" s="60"/>
      <c r="G1324" s="61"/>
      <c r="H1324" s="71" t="s">
        <v>1348</v>
      </c>
      <c r="I1324" s="62" t="s">
        <v>35</v>
      </c>
      <c r="J1324" s="62">
        <v>0</v>
      </c>
      <c r="K1324" s="44"/>
      <c r="L1324" s="63">
        <v>388.74</v>
      </c>
      <c r="M1324" s="70"/>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51</v>
      </c>
      <c r="C1325" s="59" t="s">
        <v>1191</v>
      </c>
      <c r="D1325" s="60"/>
      <c r="E1325" s="60"/>
      <c r="F1325" s="60"/>
      <c r="G1325" s="61"/>
      <c r="H1325" s="71" t="s">
        <v>1349</v>
      </c>
      <c r="I1325" s="62" t="s">
        <v>35</v>
      </c>
      <c r="J1325" s="62">
        <v>0</v>
      </c>
      <c r="K1325" s="44"/>
      <c r="L1325" s="63">
        <v>583.11</v>
      </c>
      <c r="M1325" s="70"/>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52</v>
      </c>
      <c r="C1326" s="59" t="s">
        <v>1192</v>
      </c>
      <c r="D1326" s="60"/>
      <c r="E1326" s="60"/>
      <c r="F1326" s="60"/>
      <c r="G1326" s="61"/>
      <c r="H1326" s="71" t="s">
        <v>1350</v>
      </c>
      <c r="I1326" s="62" t="s">
        <v>35</v>
      </c>
      <c r="J1326" s="62">
        <v>0</v>
      </c>
      <c r="K1326" s="44"/>
      <c r="L1326" s="63">
        <v>777.48</v>
      </c>
      <c r="M1326" s="70"/>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53</v>
      </c>
      <c r="C1327" s="59" t="s">
        <v>1176</v>
      </c>
      <c r="D1327" s="60"/>
      <c r="E1327" s="60"/>
      <c r="F1327" s="60"/>
      <c r="G1327" s="61"/>
      <c r="H1327" s="71" t="s">
        <v>1351</v>
      </c>
      <c r="I1327" s="62" t="s">
        <v>35</v>
      </c>
      <c r="J1327" s="62">
        <v>0</v>
      </c>
      <c r="K1327" s="44"/>
      <c r="L1327" s="63">
        <v>194.38</v>
      </c>
      <c r="M1327" s="70"/>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54</v>
      </c>
      <c r="C1328" s="59" t="s">
        <v>1177</v>
      </c>
      <c r="D1328" s="60"/>
      <c r="E1328" s="60"/>
      <c r="F1328" s="60"/>
      <c r="G1328" s="61"/>
      <c r="H1328" s="71" t="s">
        <v>1352</v>
      </c>
      <c r="I1328" s="62" t="s">
        <v>35</v>
      </c>
      <c r="J1328" s="62">
        <v>0</v>
      </c>
      <c r="K1328" s="44"/>
      <c r="L1328" s="63">
        <v>777.48</v>
      </c>
      <c r="M1328" s="70"/>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55</v>
      </c>
      <c r="C1329" s="59" t="s">
        <v>1178</v>
      </c>
      <c r="D1329" s="60"/>
      <c r="E1329" s="60"/>
      <c r="F1329" s="60"/>
      <c r="G1329" s="61"/>
      <c r="H1329" s="71" t="s">
        <v>1353</v>
      </c>
      <c r="I1329" s="62" t="s">
        <v>35</v>
      </c>
      <c r="J1329" s="62">
        <v>0</v>
      </c>
      <c r="K1329" s="44"/>
      <c r="L1329" s="63">
        <v>583.11</v>
      </c>
      <c r="M1329" s="70"/>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56</v>
      </c>
      <c r="C1330" s="59" t="s">
        <v>1179</v>
      </c>
      <c r="D1330" s="60"/>
      <c r="E1330" s="60"/>
      <c r="F1330" s="60"/>
      <c r="G1330" s="61"/>
      <c r="H1330" s="71" t="s">
        <v>1354</v>
      </c>
      <c r="I1330" s="62" t="s">
        <v>35</v>
      </c>
      <c r="J1330" s="62">
        <v>0</v>
      </c>
      <c r="K1330" s="44"/>
      <c r="L1330" s="63">
        <v>971.86</v>
      </c>
      <c r="M1330" s="70"/>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57</v>
      </c>
      <c r="C1331" s="59" t="s">
        <v>1180</v>
      </c>
      <c r="D1331" s="60"/>
      <c r="E1331" s="60"/>
      <c r="F1331" s="60"/>
      <c r="G1331" s="61"/>
      <c r="H1331" s="71" t="s">
        <v>1355</v>
      </c>
      <c r="I1331" s="62" t="s">
        <v>35</v>
      </c>
      <c r="J1331" s="62">
        <v>0</v>
      </c>
      <c r="K1331" s="44"/>
      <c r="L1331" s="63">
        <v>388.74</v>
      </c>
      <c r="M1331" s="70"/>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58</v>
      </c>
      <c r="C1332" s="59" t="s">
        <v>1181</v>
      </c>
      <c r="D1332" s="60"/>
      <c r="E1332" s="60"/>
      <c r="F1332" s="60"/>
      <c r="G1332" s="61"/>
      <c r="H1332" s="71" t="s">
        <v>1356</v>
      </c>
      <c r="I1332" s="62" t="s">
        <v>35</v>
      </c>
      <c r="J1332" s="62">
        <v>0</v>
      </c>
      <c r="K1332" s="44"/>
      <c r="L1332" s="63">
        <v>1166.22</v>
      </c>
      <c r="M1332" s="70"/>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59</v>
      </c>
      <c r="C1333" s="59" t="s">
        <v>1182</v>
      </c>
      <c r="D1333" s="60"/>
      <c r="E1333" s="60"/>
      <c r="F1333" s="60"/>
      <c r="G1333" s="61"/>
      <c r="H1333" s="71" t="s">
        <v>1357</v>
      </c>
      <c r="I1333" s="62" t="s">
        <v>35</v>
      </c>
      <c r="J1333" s="62">
        <v>0</v>
      </c>
      <c r="K1333" s="44"/>
      <c r="L1333" s="63">
        <v>583.11</v>
      </c>
      <c r="M1333" s="70"/>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60</v>
      </c>
      <c r="C1334" s="59" t="s">
        <v>1179</v>
      </c>
      <c r="D1334" s="60"/>
      <c r="E1334" s="60"/>
      <c r="F1334" s="60"/>
      <c r="G1334" s="61"/>
      <c r="H1334" s="71" t="s">
        <v>1358</v>
      </c>
      <c r="I1334" s="62" t="s">
        <v>35</v>
      </c>
      <c r="J1334" s="62">
        <v>0</v>
      </c>
      <c r="K1334" s="44"/>
      <c r="L1334" s="63">
        <v>1360.59</v>
      </c>
      <c r="M1334" s="70"/>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61</v>
      </c>
      <c r="C1335" s="59" t="s">
        <v>1180</v>
      </c>
      <c r="D1335" s="60"/>
      <c r="E1335" s="60"/>
      <c r="F1335" s="60"/>
      <c r="G1335" s="61"/>
      <c r="H1335" s="71" t="s">
        <v>1359</v>
      </c>
      <c r="I1335" s="62" t="s">
        <v>35</v>
      </c>
      <c r="J1335" s="62">
        <v>0</v>
      </c>
      <c r="K1335" s="44"/>
      <c r="L1335" s="63">
        <v>583.11</v>
      </c>
      <c r="M1335" s="70"/>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62</v>
      </c>
      <c r="C1336" s="59" t="s">
        <v>1181</v>
      </c>
      <c r="D1336" s="60"/>
      <c r="E1336" s="60"/>
      <c r="F1336" s="60"/>
      <c r="G1336" s="61"/>
      <c r="H1336" s="71" t="s">
        <v>1360</v>
      </c>
      <c r="I1336" s="62" t="s">
        <v>35</v>
      </c>
      <c r="J1336" s="62">
        <v>0</v>
      </c>
      <c r="K1336" s="44"/>
      <c r="L1336" s="63">
        <v>1749.34</v>
      </c>
      <c r="M1336" s="70"/>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63</v>
      </c>
      <c r="C1337" s="59" t="s">
        <v>1182</v>
      </c>
      <c r="D1337" s="60"/>
      <c r="E1337" s="60"/>
      <c r="F1337" s="60"/>
      <c r="G1337" s="61"/>
      <c r="H1337" s="71" t="s">
        <v>1361</v>
      </c>
      <c r="I1337" s="62" t="s">
        <v>35</v>
      </c>
      <c r="J1337" s="62">
        <v>0</v>
      </c>
      <c r="K1337" s="44"/>
      <c r="L1337" s="63">
        <v>777.48</v>
      </c>
      <c r="M1337" s="70"/>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64</v>
      </c>
      <c r="C1338" s="59" t="s">
        <v>1193</v>
      </c>
      <c r="D1338" s="60"/>
      <c r="E1338" s="60"/>
      <c r="F1338" s="60"/>
      <c r="G1338" s="61"/>
      <c r="H1338" s="71" t="s">
        <v>1362</v>
      </c>
      <c r="I1338" s="62" t="s">
        <v>35</v>
      </c>
      <c r="J1338" s="62">
        <v>0</v>
      </c>
      <c r="K1338" s="44"/>
      <c r="L1338" s="63">
        <v>116.62</v>
      </c>
      <c r="M1338" s="70"/>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65</v>
      </c>
      <c r="C1339" s="59" t="s">
        <v>1194</v>
      </c>
      <c r="D1339" s="60"/>
      <c r="E1339" s="60"/>
      <c r="F1339" s="60"/>
      <c r="G1339" s="61"/>
      <c r="H1339" s="71" t="s">
        <v>1363</v>
      </c>
      <c r="I1339" s="62" t="s">
        <v>35</v>
      </c>
      <c r="J1339" s="62">
        <v>0</v>
      </c>
      <c r="K1339" s="44"/>
      <c r="L1339" s="63">
        <v>77.75</v>
      </c>
      <c r="M1339" s="70"/>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66</v>
      </c>
      <c r="C1340" s="59" t="s">
        <v>1195</v>
      </c>
      <c r="D1340" s="60"/>
      <c r="E1340" s="60"/>
      <c r="F1340" s="60"/>
      <c r="G1340" s="61"/>
      <c r="H1340" s="71" t="s">
        <v>1364</v>
      </c>
      <c r="I1340" s="62" t="s">
        <v>35</v>
      </c>
      <c r="J1340" s="62">
        <v>0</v>
      </c>
      <c r="K1340" s="44"/>
      <c r="L1340" s="63">
        <v>97.18</v>
      </c>
      <c r="M1340" s="70"/>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67</v>
      </c>
      <c r="C1341" s="59" t="s">
        <v>1196</v>
      </c>
      <c r="D1341" s="60"/>
      <c r="E1341" s="60"/>
      <c r="F1341" s="60"/>
      <c r="G1341" s="61"/>
      <c r="H1341" s="71" t="s">
        <v>1365</v>
      </c>
      <c r="I1341" s="62" t="s">
        <v>35</v>
      </c>
      <c r="J1341" s="62">
        <v>0</v>
      </c>
      <c r="K1341" s="44"/>
      <c r="L1341" s="63">
        <v>680.3</v>
      </c>
      <c r="M1341" s="70"/>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68</v>
      </c>
      <c r="C1342" s="59" t="s">
        <v>1197</v>
      </c>
      <c r="D1342" s="60"/>
      <c r="E1342" s="60"/>
      <c r="F1342" s="60"/>
      <c r="G1342" s="61"/>
      <c r="H1342" s="71" t="s">
        <v>1366</v>
      </c>
      <c r="I1342" s="62" t="s">
        <v>35</v>
      </c>
      <c r="J1342" s="62">
        <v>0</v>
      </c>
      <c r="K1342" s="44"/>
      <c r="L1342" s="63">
        <v>116.62</v>
      </c>
      <c r="M1342" s="70"/>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69</v>
      </c>
      <c r="C1343" s="59" t="s">
        <v>1198</v>
      </c>
      <c r="D1343" s="60"/>
      <c r="E1343" s="60"/>
      <c r="F1343" s="60"/>
      <c r="G1343" s="61"/>
      <c r="H1343" s="71" t="s">
        <v>1367</v>
      </c>
      <c r="I1343" s="62" t="s">
        <v>35</v>
      </c>
      <c r="J1343" s="62">
        <v>0</v>
      </c>
      <c r="K1343" s="44"/>
      <c r="L1343" s="63">
        <v>77.75</v>
      </c>
      <c r="M1343" s="70"/>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70</v>
      </c>
      <c r="C1344" s="59" t="s">
        <v>1199</v>
      </c>
      <c r="D1344" s="60"/>
      <c r="E1344" s="60"/>
      <c r="F1344" s="60"/>
      <c r="G1344" s="61"/>
      <c r="H1344" s="71" t="s">
        <v>1368</v>
      </c>
      <c r="I1344" s="62" t="s">
        <v>35</v>
      </c>
      <c r="J1344" s="62">
        <v>0</v>
      </c>
      <c r="K1344" s="44"/>
      <c r="L1344" s="63">
        <v>97.18</v>
      </c>
      <c r="M1344" s="70"/>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71</v>
      </c>
      <c r="C1345" s="59" t="s">
        <v>1200</v>
      </c>
      <c r="D1345" s="60"/>
      <c r="E1345" s="60"/>
      <c r="F1345" s="60"/>
      <c r="G1345" s="61"/>
      <c r="H1345" s="71" t="s">
        <v>1369</v>
      </c>
      <c r="I1345" s="62" t="s">
        <v>35</v>
      </c>
      <c r="J1345" s="62">
        <v>0</v>
      </c>
      <c r="K1345" s="44"/>
      <c r="L1345" s="63">
        <v>660.86</v>
      </c>
      <c r="M1345" s="70"/>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72</v>
      </c>
      <c r="C1346" s="59" t="s">
        <v>1201</v>
      </c>
      <c r="D1346" s="60"/>
      <c r="E1346" s="60"/>
      <c r="F1346" s="60"/>
      <c r="G1346" s="61"/>
      <c r="H1346" s="71" t="s">
        <v>1370</v>
      </c>
      <c r="I1346" s="62" t="s">
        <v>35</v>
      </c>
      <c r="J1346" s="62">
        <v>0</v>
      </c>
      <c r="K1346" s="44"/>
      <c r="L1346" s="63">
        <v>116.62</v>
      </c>
      <c r="M1346" s="70"/>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73</v>
      </c>
      <c r="C1347" s="59" t="s">
        <v>1202</v>
      </c>
      <c r="D1347" s="60"/>
      <c r="E1347" s="60"/>
      <c r="F1347" s="60"/>
      <c r="G1347" s="61"/>
      <c r="H1347" s="71" t="s">
        <v>1371</v>
      </c>
      <c r="I1347" s="62" t="s">
        <v>35</v>
      </c>
      <c r="J1347" s="62">
        <v>0</v>
      </c>
      <c r="K1347" s="44"/>
      <c r="L1347" s="63">
        <v>77.75</v>
      </c>
      <c r="M1347" s="70"/>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74</v>
      </c>
      <c r="C1348" s="59" t="s">
        <v>1203</v>
      </c>
      <c r="D1348" s="60"/>
      <c r="E1348" s="60"/>
      <c r="F1348" s="60"/>
      <c r="G1348" s="61"/>
      <c r="H1348" s="71" t="s">
        <v>1372</v>
      </c>
      <c r="I1348" s="62" t="s">
        <v>35</v>
      </c>
      <c r="J1348" s="62">
        <v>0</v>
      </c>
      <c r="K1348" s="44"/>
      <c r="L1348" s="63">
        <v>97.18</v>
      </c>
      <c r="M1348" s="70"/>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75</v>
      </c>
      <c r="C1349" s="59" t="s">
        <v>1204</v>
      </c>
      <c r="D1349" s="60"/>
      <c r="E1349" s="60"/>
      <c r="F1349" s="60"/>
      <c r="G1349" s="61"/>
      <c r="H1349" s="71" t="s">
        <v>1373</v>
      </c>
      <c r="I1349" s="62" t="s">
        <v>35</v>
      </c>
      <c r="J1349" s="62">
        <v>0</v>
      </c>
      <c r="K1349" s="44"/>
      <c r="L1349" s="63">
        <v>680.3</v>
      </c>
      <c r="M1349" s="70"/>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76</v>
      </c>
      <c r="C1350" s="59" t="s">
        <v>1205</v>
      </c>
      <c r="D1350" s="60"/>
      <c r="E1350" s="60"/>
      <c r="F1350" s="60"/>
      <c r="G1350" s="61"/>
      <c r="H1350" s="71" t="s">
        <v>1374</v>
      </c>
      <c r="I1350" s="62" t="s">
        <v>35</v>
      </c>
      <c r="J1350" s="62">
        <v>0</v>
      </c>
      <c r="K1350" s="44"/>
      <c r="L1350" s="63">
        <v>97.18</v>
      </c>
      <c r="M1350" s="70"/>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77</v>
      </c>
      <c r="C1351" s="59" t="s">
        <v>1206</v>
      </c>
      <c r="D1351" s="60"/>
      <c r="E1351" s="60"/>
      <c r="F1351" s="60"/>
      <c r="G1351" s="61"/>
      <c r="H1351" s="71" t="s">
        <v>1375</v>
      </c>
      <c r="I1351" s="62" t="s">
        <v>35</v>
      </c>
      <c r="J1351" s="62">
        <v>0</v>
      </c>
      <c r="K1351" s="44"/>
      <c r="L1351" s="63">
        <v>97.18</v>
      </c>
      <c r="M1351" s="70"/>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78</v>
      </c>
      <c r="C1352" s="59" t="s">
        <v>1207</v>
      </c>
      <c r="D1352" s="60"/>
      <c r="E1352" s="60"/>
      <c r="F1352" s="60"/>
      <c r="G1352" s="61"/>
      <c r="H1352" s="71" t="s">
        <v>1376</v>
      </c>
      <c r="I1352" s="62" t="s">
        <v>35</v>
      </c>
      <c r="J1352" s="62">
        <v>0</v>
      </c>
      <c r="K1352" s="44"/>
      <c r="L1352" s="63">
        <v>97.18</v>
      </c>
      <c r="M1352" s="70"/>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79</v>
      </c>
      <c r="C1353" s="59" t="s">
        <v>1208</v>
      </c>
      <c r="D1353" s="60"/>
      <c r="E1353" s="60"/>
      <c r="F1353" s="60"/>
      <c r="G1353" s="61"/>
      <c r="H1353" s="71" t="s">
        <v>1377</v>
      </c>
      <c r="I1353" s="62" t="s">
        <v>35</v>
      </c>
      <c r="J1353" s="62">
        <v>0</v>
      </c>
      <c r="K1353" s="44"/>
      <c r="L1353" s="63">
        <v>116.62</v>
      </c>
      <c r="M1353" s="70"/>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80</v>
      </c>
      <c r="C1354" s="59" t="s">
        <v>1209</v>
      </c>
      <c r="D1354" s="60"/>
      <c r="E1354" s="60"/>
      <c r="F1354" s="60"/>
      <c r="G1354" s="61"/>
      <c r="H1354" s="71" t="s">
        <v>1378</v>
      </c>
      <c r="I1354" s="62" t="s">
        <v>35</v>
      </c>
      <c r="J1354" s="62">
        <v>0</v>
      </c>
      <c r="K1354" s="44"/>
      <c r="L1354" s="63">
        <v>77.75</v>
      </c>
      <c r="M1354" s="70"/>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81</v>
      </c>
      <c r="C1355" s="59" t="s">
        <v>1210</v>
      </c>
      <c r="D1355" s="60"/>
      <c r="E1355" s="60"/>
      <c r="F1355" s="60"/>
      <c r="G1355" s="61"/>
      <c r="H1355" s="71" t="s">
        <v>1379</v>
      </c>
      <c r="I1355" s="62" t="s">
        <v>35</v>
      </c>
      <c r="J1355" s="62">
        <v>0</v>
      </c>
      <c r="K1355" s="44"/>
      <c r="L1355" s="63">
        <v>97.18</v>
      </c>
      <c r="M1355" s="70"/>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82</v>
      </c>
      <c r="C1356" s="59" t="s">
        <v>1211</v>
      </c>
      <c r="D1356" s="60"/>
      <c r="E1356" s="60"/>
      <c r="F1356" s="60"/>
      <c r="G1356" s="61"/>
      <c r="H1356" s="71" t="s">
        <v>1380</v>
      </c>
      <c r="I1356" s="62" t="s">
        <v>35</v>
      </c>
      <c r="J1356" s="62">
        <v>0</v>
      </c>
      <c r="K1356" s="44"/>
      <c r="L1356" s="63">
        <v>660.86</v>
      </c>
      <c r="M1356" s="70"/>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83</v>
      </c>
      <c r="C1357" s="59" t="s">
        <v>1212</v>
      </c>
      <c r="D1357" s="60"/>
      <c r="E1357" s="60"/>
      <c r="F1357" s="60"/>
      <c r="G1357" s="61"/>
      <c r="H1357" s="71" t="s">
        <v>1381</v>
      </c>
      <c r="I1357" s="62" t="s">
        <v>35</v>
      </c>
      <c r="J1357" s="62">
        <v>0</v>
      </c>
      <c r="K1357" s="44"/>
      <c r="L1357" s="63">
        <v>97.18</v>
      </c>
      <c r="M1357" s="70"/>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84</v>
      </c>
      <c r="C1358" s="59" t="s">
        <v>1213</v>
      </c>
      <c r="D1358" s="60"/>
      <c r="E1358" s="60"/>
      <c r="F1358" s="60"/>
      <c r="G1358" s="61"/>
      <c r="H1358" s="71" t="s">
        <v>1382</v>
      </c>
      <c r="I1358" s="62" t="s">
        <v>35</v>
      </c>
      <c r="J1358" s="62">
        <v>0</v>
      </c>
      <c r="K1358" s="44"/>
      <c r="L1358" s="63">
        <v>58.31</v>
      </c>
      <c r="M1358" s="70"/>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85</v>
      </c>
      <c r="C1359" s="59" t="s">
        <v>1214</v>
      </c>
      <c r="D1359" s="60"/>
      <c r="E1359" s="60"/>
      <c r="F1359" s="60"/>
      <c r="G1359" s="61"/>
      <c r="H1359" s="71" t="s">
        <v>1383</v>
      </c>
      <c r="I1359" s="62" t="s">
        <v>35</v>
      </c>
      <c r="J1359" s="62">
        <v>0</v>
      </c>
      <c r="K1359" s="44"/>
      <c r="L1359" s="63">
        <v>19.440000000000001</v>
      </c>
      <c r="M1359" s="70"/>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86</v>
      </c>
      <c r="C1360" s="59" t="s">
        <v>1215</v>
      </c>
      <c r="D1360" s="60"/>
      <c r="E1360" s="60"/>
      <c r="F1360" s="60"/>
      <c r="G1360" s="61"/>
      <c r="H1360" s="71" t="s">
        <v>1384</v>
      </c>
      <c r="I1360" s="62" t="s">
        <v>35</v>
      </c>
      <c r="J1360" s="62">
        <v>0</v>
      </c>
      <c r="K1360" s="44"/>
      <c r="L1360" s="63">
        <v>97.18</v>
      </c>
      <c r="M1360" s="70"/>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87</v>
      </c>
      <c r="C1361" s="59" t="s">
        <v>1216</v>
      </c>
      <c r="D1361" s="60"/>
      <c r="E1361" s="60"/>
      <c r="F1361" s="60"/>
      <c r="G1361" s="61"/>
      <c r="H1361" s="71" t="s">
        <v>1385</v>
      </c>
      <c r="I1361" s="62" t="s">
        <v>35</v>
      </c>
      <c r="J1361" s="62">
        <v>0</v>
      </c>
      <c r="K1361" s="44"/>
      <c r="L1361" s="63">
        <v>58.31</v>
      </c>
      <c r="M1361" s="70"/>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88</v>
      </c>
      <c r="C1362" s="59" t="s">
        <v>1217</v>
      </c>
      <c r="D1362" s="60"/>
      <c r="E1362" s="60"/>
      <c r="F1362" s="60"/>
      <c r="G1362" s="61"/>
      <c r="H1362" s="71" t="s">
        <v>1386</v>
      </c>
      <c r="I1362" s="62" t="s">
        <v>35</v>
      </c>
      <c r="J1362" s="62">
        <v>0</v>
      </c>
      <c r="K1362" s="44"/>
      <c r="L1362" s="63">
        <v>19.440000000000001</v>
      </c>
      <c r="M1362" s="70"/>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89</v>
      </c>
      <c r="C1363" s="59" t="s">
        <v>1218</v>
      </c>
      <c r="D1363" s="60"/>
      <c r="E1363" s="60"/>
      <c r="F1363" s="60"/>
      <c r="G1363" s="61"/>
      <c r="H1363" s="71" t="s">
        <v>1387</v>
      </c>
      <c r="I1363" s="62" t="s">
        <v>35</v>
      </c>
      <c r="J1363" s="62">
        <v>0</v>
      </c>
      <c r="K1363" s="44"/>
      <c r="L1363" s="63">
        <v>68.02</v>
      </c>
      <c r="M1363" s="70"/>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90</v>
      </c>
      <c r="C1364" s="59" t="s">
        <v>1219</v>
      </c>
      <c r="D1364" s="60"/>
      <c r="E1364" s="60"/>
      <c r="F1364" s="60"/>
      <c r="G1364" s="61"/>
      <c r="H1364" s="71" t="s">
        <v>1388</v>
      </c>
      <c r="I1364" s="62" t="s">
        <v>35</v>
      </c>
      <c r="J1364" s="62">
        <v>0</v>
      </c>
      <c r="K1364" s="44"/>
      <c r="L1364" s="63">
        <v>116.62</v>
      </c>
      <c r="M1364" s="70"/>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91</v>
      </c>
      <c r="C1365" s="59" t="s">
        <v>1220</v>
      </c>
      <c r="D1365" s="60"/>
      <c r="E1365" s="60"/>
      <c r="F1365" s="60"/>
      <c r="G1365" s="61"/>
      <c r="H1365" s="71" t="s">
        <v>1389</v>
      </c>
      <c r="I1365" s="62" t="s">
        <v>35</v>
      </c>
      <c r="J1365" s="62">
        <v>0</v>
      </c>
      <c r="K1365" s="44"/>
      <c r="L1365" s="63">
        <v>388.74</v>
      </c>
      <c r="M1365" s="70"/>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92</v>
      </c>
      <c r="C1366" s="59" t="s">
        <v>1221</v>
      </c>
      <c r="D1366" s="60"/>
      <c r="E1366" s="60"/>
      <c r="F1366" s="60"/>
      <c r="G1366" s="61"/>
      <c r="H1366" s="71" t="s">
        <v>1390</v>
      </c>
      <c r="I1366" s="62" t="s">
        <v>35</v>
      </c>
      <c r="J1366" s="62">
        <v>0</v>
      </c>
      <c r="K1366" s="44"/>
      <c r="L1366" s="63">
        <v>2915.55</v>
      </c>
      <c r="M1366" s="70"/>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93</v>
      </c>
      <c r="C1367" s="59" t="s">
        <v>1222</v>
      </c>
      <c r="D1367" s="60"/>
      <c r="E1367" s="60"/>
      <c r="F1367" s="60"/>
      <c r="G1367" s="61"/>
      <c r="H1367" s="71" t="s">
        <v>1391</v>
      </c>
      <c r="I1367" s="62" t="s">
        <v>35</v>
      </c>
      <c r="J1367" s="62">
        <v>0</v>
      </c>
      <c r="K1367" s="44"/>
      <c r="L1367" s="63">
        <v>63.57</v>
      </c>
      <c r="M1367" s="70"/>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94</v>
      </c>
      <c r="C1368" s="59" t="s">
        <v>1223</v>
      </c>
      <c r="D1368" s="60"/>
      <c r="E1368" s="60"/>
      <c r="F1368" s="60"/>
      <c r="G1368" s="61"/>
      <c r="H1368" s="71" t="s">
        <v>1392</v>
      </c>
      <c r="I1368" s="62" t="s">
        <v>35</v>
      </c>
      <c r="J1368" s="62">
        <v>0</v>
      </c>
      <c r="K1368" s="44"/>
      <c r="L1368" s="63">
        <v>63.57</v>
      </c>
      <c r="M1368" s="70"/>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95</v>
      </c>
      <c r="C1369" s="59" t="s">
        <v>1224</v>
      </c>
      <c r="D1369" s="60"/>
      <c r="E1369" s="60"/>
      <c r="F1369" s="60"/>
      <c r="G1369" s="61"/>
      <c r="H1369" s="71" t="s">
        <v>1393</v>
      </c>
      <c r="I1369" s="62" t="s">
        <v>35</v>
      </c>
      <c r="J1369" s="62">
        <v>0</v>
      </c>
      <c r="K1369" s="44"/>
      <c r="L1369" s="63">
        <v>826.9</v>
      </c>
      <c r="M1369" s="70"/>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96</v>
      </c>
      <c r="C1370" s="59" t="s">
        <v>1225</v>
      </c>
      <c r="D1370" s="60"/>
      <c r="E1370" s="60"/>
      <c r="F1370" s="60"/>
      <c r="G1370" s="61"/>
      <c r="H1370" s="71">
        <v>7000000199</v>
      </c>
      <c r="I1370" s="62" t="s">
        <v>35</v>
      </c>
      <c r="J1370" s="62">
        <v>0</v>
      </c>
      <c r="K1370" s="44"/>
      <c r="L1370" s="63">
        <v>8927.0499999999993</v>
      </c>
      <c r="M1370" s="70"/>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97</v>
      </c>
      <c r="C1371" s="59" t="s">
        <v>1226</v>
      </c>
      <c r="D1371" s="60"/>
      <c r="E1371" s="60"/>
      <c r="F1371" s="60"/>
      <c r="G1371" s="61"/>
      <c r="H1371" s="71">
        <v>7000000200</v>
      </c>
      <c r="I1371" s="62" t="s">
        <v>35</v>
      </c>
      <c r="J1371" s="62">
        <v>0</v>
      </c>
      <c r="K1371" s="44"/>
      <c r="L1371" s="63">
        <v>8182.87</v>
      </c>
      <c r="M1371" s="70"/>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98</v>
      </c>
      <c r="C1372" s="59" t="s">
        <v>1227</v>
      </c>
      <c r="D1372" s="60"/>
      <c r="E1372" s="60"/>
      <c r="F1372" s="60"/>
      <c r="G1372" s="61"/>
      <c r="H1372" s="71" t="s">
        <v>1394</v>
      </c>
      <c r="I1372" s="62" t="s">
        <v>35</v>
      </c>
      <c r="J1372" s="62">
        <v>0</v>
      </c>
      <c r="K1372" s="44"/>
      <c r="L1372" s="63">
        <v>786.73</v>
      </c>
      <c r="M1372" s="70"/>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99</v>
      </c>
      <c r="C1373" s="59" t="s">
        <v>1228</v>
      </c>
      <c r="D1373" s="60"/>
      <c r="E1373" s="60"/>
      <c r="F1373" s="60"/>
      <c r="G1373" s="61"/>
      <c r="H1373" s="71" t="s">
        <v>1395</v>
      </c>
      <c r="I1373" s="62" t="s">
        <v>35</v>
      </c>
      <c r="J1373" s="62">
        <v>0</v>
      </c>
      <c r="K1373" s="44"/>
      <c r="L1373" s="63">
        <v>63.57</v>
      </c>
      <c r="M1373" s="70"/>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100</v>
      </c>
      <c r="C1374" s="59" t="s">
        <v>1229</v>
      </c>
      <c r="D1374" s="60"/>
      <c r="E1374" s="60"/>
      <c r="F1374" s="60"/>
      <c r="G1374" s="61"/>
      <c r="H1374" s="71" t="s">
        <v>1396</v>
      </c>
      <c r="I1374" s="62" t="s">
        <v>35</v>
      </c>
      <c r="J1374" s="62">
        <v>0</v>
      </c>
      <c r="K1374" s="44"/>
      <c r="L1374" s="63">
        <v>254.29</v>
      </c>
      <c r="M1374" s="70"/>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101</v>
      </c>
      <c r="C1375" s="59" t="s">
        <v>1230</v>
      </c>
      <c r="D1375" s="60"/>
      <c r="E1375" s="60"/>
      <c r="F1375" s="60"/>
      <c r="G1375" s="61"/>
      <c r="H1375" s="71" t="s">
        <v>1397</v>
      </c>
      <c r="I1375" s="62" t="s">
        <v>35</v>
      </c>
      <c r="J1375" s="62">
        <v>0</v>
      </c>
      <c r="K1375" s="44"/>
      <c r="L1375" s="63">
        <v>254.29</v>
      </c>
      <c r="M1375" s="70"/>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102</v>
      </c>
      <c r="C1376" s="59" t="s">
        <v>1231</v>
      </c>
      <c r="D1376" s="60"/>
      <c r="E1376" s="60"/>
      <c r="F1376" s="60"/>
      <c r="G1376" s="61"/>
      <c r="H1376" s="71" t="s">
        <v>1398</v>
      </c>
      <c r="I1376" s="62" t="s">
        <v>35</v>
      </c>
      <c r="J1376" s="62">
        <v>0</v>
      </c>
      <c r="K1376" s="44"/>
      <c r="L1376" s="63">
        <v>145.78</v>
      </c>
      <c r="M1376" s="70"/>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103</v>
      </c>
      <c r="C1377" s="59" t="s">
        <v>1232</v>
      </c>
      <c r="D1377" s="60"/>
      <c r="E1377" s="60"/>
      <c r="F1377" s="60"/>
      <c r="G1377" s="61"/>
      <c r="H1377" s="71" t="s">
        <v>1399</v>
      </c>
      <c r="I1377" s="62" t="s">
        <v>35</v>
      </c>
      <c r="J1377" s="62">
        <v>0</v>
      </c>
      <c r="K1377" s="44"/>
      <c r="L1377" s="63">
        <v>155.04</v>
      </c>
      <c r="M1377" s="70"/>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104</v>
      </c>
      <c r="C1378" s="59" t="s">
        <v>1233</v>
      </c>
      <c r="D1378" s="60"/>
      <c r="E1378" s="60"/>
      <c r="F1378" s="60"/>
      <c r="G1378" s="61"/>
      <c r="H1378" s="71" t="s">
        <v>1400</v>
      </c>
      <c r="I1378" s="62" t="s">
        <v>35</v>
      </c>
      <c r="J1378" s="62">
        <v>0</v>
      </c>
      <c r="K1378" s="44"/>
      <c r="L1378" s="63">
        <v>228.58</v>
      </c>
      <c r="M1378" s="70"/>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105</v>
      </c>
      <c r="C1379" s="59" t="s">
        <v>1234</v>
      </c>
      <c r="D1379" s="60"/>
      <c r="E1379" s="60"/>
      <c r="F1379" s="60"/>
      <c r="G1379" s="61"/>
      <c r="H1379" s="71" t="s">
        <v>1401</v>
      </c>
      <c r="I1379" s="62" t="s">
        <v>35</v>
      </c>
      <c r="J1379" s="62">
        <v>0</v>
      </c>
      <c r="K1379" s="44"/>
      <c r="L1379" s="63">
        <v>131.52000000000001</v>
      </c>
      <c r="M1379" s="70"/>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106</v>
      </c>
      <c r="C1380" s="59" t="s">
        <v>1235</v>
      </c>
      <c r="D1380" s="60"/>
      <c r="E1380" s="60"/>
      <c r="F1380" s="60"/>
      <c r="G1380" s="61"/>
      <c r="H1380" s="71" t="s">
        <v>1402</v>
      </c>
      <c r="I1380" s="62" t="s">
        <v>35</v>
      </c>
      <c r="J1380" s="62">
        <v>0</v>
      </c>
      <c r="K1380" s="44"/>
      <c r="L1380" s="63">
        <v>12.72</v>
      </c>
      <c r="M1380" s="70"/>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107</v>
      </c>
      <c r="C1381" s="59" t="s">
        <v>1236</v>
      </c>
      <c r="D1381" s="60"/>
      <c r="E1381" s="60"/>
      <c r="F1381" s="60"/>
      <c r="G1381" s="61"/>
      <c r="H1381" s="71" t="s">
        <v>1403</v>
      </c>
      <c r="I1381" s="62" t="s">
        <v>35</v>
      </c>
      <c r="J1381" s="62">
        <v>0</v>
      </c>
      <c r="K1381" s="44"/>
      <c r="L1381" s="63">
        <v>42.38</v>
      </c>
      <c r="M1381" s="70"/>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108</v>
      </c>
      <c r="C1382" s="59" t="s">
        <v>1237</v>
      </c>
      <c r="D1382" s="60"/>
      <c r="E1382" s="60"/>
      <c r="F1382" s="60"/>
      <c r="G1382" s="61"/>
      <c r="H1382" s="71" t="s">
        <v>1404</v>
      </c>
      <c r="I1382" s="62" t="s">
        <v>35</v>
      </c>
      <c r="J1382" s="62">
        <v>0</v>
      </c>
      <c r="K1382" s="44"/>
      <c r="L1382" s="63">
        <v>10.6</v>
      </c>
      <c r="M1382" s="70"/>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109</v>
      </c>
      <c r="C1383" s="59" t="s">
        <v>1238</v>
      </c>
      <c r="D1383" s="60"/>
      <c r="E1383" s="60"/>
      <c r="F1383" s="60"/>
      <c r="G1383" s="61"/>
      <c r="H1383" s="71" t="s">
        <v>1405</v>
      </c>
      <c r="I1383" s="62" t="s">
        <v>35</v>
      </c>
      <c r="J1383" s="62">
        <v>0</v>
      </c>
      <c r="K1383" s="44"/>
      <c r="L1383" s="63">
        <v>6024.99</v>
      </c>
      <c r="M1383" s="70"/>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110</v>
      </c>
      <c r="C1384" s="59" t="s">
        <v>1239</v>
      </c>
      <c r="D1384" s="60"/>
      <c r="E1384" s="60"/>
      <c r="F1384" s="60"/>
      <c r="G1384" s="61"/>
      <c r="H1384" s="71" t="s">
        <v>1406</v>
      </c>
      <c r="I1384" s="62" t="s">
        <v>35</v>
      </c>
      <c r="J1384" s="62">
        <v>0</v>
      </c>
      <c r="K1384" s="44"/>
      <c r="L1384" s="63">
        <v>7444.93</v>
      </c>
      <c r="M1384" s="70"/>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111</v>
      </c>
      <c r="C1385" s="59" t="s">
        <v>1240</v>
      </c>
      <c r="D1385" s="60"/>
      <c r="E1385" s="60"/>
      <c r="F1385" s="60"/>
      <c r="G1385" s="61"/>
      <c r="H1385" s="71" t="s">
        <v>1407</v>
      </c>
      <c r="I1385" s="62" t="s">
        <v>35</v>
      </c>
      <c r="J1385" s="62">
        <v>0</v>
      </c>
      <c r="K1385" s="44"/>
      <c r="L1385" s="63">
        <v>5761.09</v>
      </c>
      <c r="M1385" s="70"/>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112</v>
      </c>
      <c r="C1386" s="59" t="s">
        <v>1241</v>
      </c>
      <c r="D1386" s="60"/>
      <c r="E1386" s="60"/>
      <c r="F1386" s="60"/>
      <c r="G1386" s="61"/>
      <c r="H1386" s="71" t="s">
        <v>1408</v>
      </c>
      <c r="I1386" s="62" t="s">
        <v>35</v>
      </c>
      <c r="J1386" s="62">
        <v>0</v>
      </c>
      <c r="K1386" s="44"/>
      <c r="L1386" s="63">
        <v>5238.76</v>
      </c>
      <c r="M1386" s="70"/>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113</v>
      </c>
      <c r="C1387" s="59" t="s">
        <v>1242</v>
      </c>
      <c r="D1387" s="60"/>
      <c r="E1387" s="60"/>
      <c r="F1387" s="60"/>
      <c r="G1387" s="61"/>
      <c r="H1387" s="71" t="s">
        <v>1409</v>
      </c>
      <c r="I1387" s="62" t="s">
        <v>35</v>
      </c>
      <c r="J1387" s="62">
        <v>0</v>
      </c>
      <c r="K1387" s="44"/>
      <c r="L1387" s="63">
        <v>7680.43</v>
      </c>
      <c r="M1387" s="70"/>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114</v>
      </c>
      <c r="C1388" s="59" t="s">
        <v>1243</v>
      </c>
      <c r="D1388" s="60"/>
      <c r="E1388" s="60"/>
      <c r="F1388" s="60"/>
      <c r="G1388" s="61"/>
      <c r="H1388" s="71" t="s">
        <v>1410</v>
      </c>
      <c r="I1388" s="62" t="s">
        <v>35</v>
      </c>
      <c r="J1388" s="62">
        <v>0</v>
      </c>
      <c r="K1388" s="44"/>
      <c r="L1388" s="63">
        <v>8639.89</v>
      </c>
      <c r="M1388" s="70"/>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115</v>
      </c>
      <c r="C1389" s="59" t="s">
        <v>1244</v>
      </c>
      <c r="D1389" s="60"/>
      <c r="E1389" s="60"/>
      <c r="F1389" s="60"/>
      <c r="G1389" s="61"/>
      <c r="H1389" s="71" t="s">
        <v>1411</v>
      </c>
      <c r="I1389" s="62" t="s">
        <v>35</v>
      </c>
      <c r="J1389" s="62">
        <v>0</v>
      </c>
      <c r="K1389" s="44"/>
      <c r="L1389" s="63">
        <v>6125.78</v>
      </c>
      <c r="M1389" s="70"/>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116</v>
      </c>
      <c r="C1390" s="59" t="s">
        <v>1245</v>
      </c>
      <c r="D1390" s="60"/>
      <c r="E1390" s="60"/>
      <c r="F1390" s="60"/>
      <c r="G1390" s="61"/>
      <c r="H1390" s="71" t="s">
        <v>1412</v>
      </c>
      <c r="I1390" s="62" t="s">
        <v>35</v>
      </c>
      <c r="J1390" s="62">
        <v>0</v>
      </c>
      <c r="K1390" s="44"/>
      <c r="L1390" s="63">
        <v>5526.15</v>
      </c>
      <c r="M1390" s="70"/>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117</v>
      </c>
      <c r="C1391" s="59" t="s">
        <v>1246</v>
      </c>
      <c r="D1391" s="60"/>
      <c r="E1391" s="60"/>
      <c r="F1391" s="60"/>
      <c r="G1391" s="61"/>
      <c r="H1391" s="71" t="s">
        <v>1413</v>
      </c>
      <c r="I1391" s="62" t="s">
        <v>35</v>
      </c>
      <c r="J1391" s="62">
        <v>0</v>
      </c>
      <c r="K1391" s="44"/>
      <c r="L1391" s="63">
        <v>5269.43</v>
      </c>
      <c r="M1391" s="70"/>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118</v>
      </c>
      <c r="C1392" s="59" t="s">
        <v>1247</v>
      </c>
      <c r="D1392" s="60"/>
      <c r="E1392" s="60"/>
      <c r="F1392" s="60"/>
      <c r="G1392" s="61"/>
      <c r="H1392" s="71" t="s">
        <v>1414</v>
      </c>
      <c r="I1392" s="62" t="s">
        <v>35</v>
      </c>
      <c r="J1392" s="62">
        <v>0</v>
      </c>
      <c r="K1392" s="44"/>
      <c r="L1392" s="63">
        <v>5763.89</v>
      </c>
      <c r="M1392" s="70"/>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119</v>
      </c>
      <c r="C1393" s="59" t="s">
        <v>1248</v>
      </c>
      <c r="D1393" s="60"/>
      <c r="E1393" s="60"/>
      <c r="F1393" s="60"/>
      <c r="G1393" s="61"/>
      <c r="H1393" s="71" t="s">
        <v>1415</v>
      </c>
      <c r="I1393" s="62" t="s">
        <v>35</v>
      </c>
      <c r="J1393" s="62">
        <v>0</v>
      </c>
      <c r="K1393" s="44"/>
      <c r="L1393" s="63">
        <v>4079.98</v>
      </c>
      <c r="M1393" s="70"/>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120</v>
      </c>
      <c r="C1394" s="59" t="s">
        <v>1249</v>
      </c>
      <c r="D1394" s="60"/>
      <c r="E1394" s="60"/>
      <c r="F1394" s="60"/>
      <c r="G1394" s="61"/>
      <c r="H1394" s="71" t="s">
        <v>1416</v>
      </c>
      <c r="I1394" s="62" t="s">
        <v>35</v>
      </c>
      <c r="J1394" s="62">
        <v>0</v>
      </c>
      <c r="K1394" s="44"/>
      <c r="L1394" s="63">
        <v>31.79</v>
      </c>
      <c r="M1394" s="70"/>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121</v>
      </c>
      <c r="C1395" s="59" t="s">
        <v>1250</v>
      </c>
      <c r="D1395" s="60"/>
      <c r="E1395" s="60"/>
      <c r="F1395" s="60"/>
      <c r="G1395" s="61"/>
      <c r="H1395" s="71" t="s">
        <v>1417</v>
      </c>
      <c r="I1395" s="62" t="s">
        <v>35</v>
      </c>
      <c r="J1395" s="62">
        <v>0</v>
      </c>
      <c r="K1395" s="44"/>
      <c r="L1395" s="63">
        <v>434.13</v>
      </c>
      <c r="M1395" s="70"/>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122</v>
      </c>
      <c r="C1396" s="59" t="s">
        <v>1251</v>
      </c>
      <c r="D1396" s="60"/>
      <c r="E1396" s="60"/>
      <c r="F1396" s="60"/>
      <c r="G1396" s="61"/>
      <c r="H1396" s="71" t="s">
        <v>1418</v>
      </c>
      <c r="I1396" s="62" t="s">
        <v>35</v>
      </c>
      <c r="J1396" s="62">
        <v>0</v>
      </c>
      <c r="K1396" s="44"/>
      <c r="L1396" s="63">
        <v>135.55000000000001</v>
      </c>
      <c r="M1396" s="70"/>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123</v>
      </c>
      <c r="C1397" s="59" t="s">
        <v>1252</v>
      </c>
      <c r="D1397" s="60"/>
      <c r="E1397" s="60"/>
      <c r="F1397" s="60"/>
      <c r="G1397" s="61"/>
      <c r="H1397" s="71" t="s">
        <v>1419</v>
      </c>
      <c r="I1397" s="62" t="s">
        <v>35</v>
      </c>
      <c r="J1397" s="62">
        <v>0</v>
      </c>
      <c r="K1397" s="44"/>
      <c r="L1397" s="63">
        <v>394.15</v>
      </c>
      <c r="M1397" s="70"/>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124</v>
      </c>
      <c r="C1398" s="59" t="s">
        <v>1253</v>
      </c>
      <c r="D1398" s="60"/>
      <c r="E1398" s="60"/>
      <c r="F1398" s="60"/>
      <c r="G1398" s="61"/>
      <c r="H1398" s="71" t="s">
        <v>1420</v>
      </c>
      <c r="I1398" s="62" t="s">
        <v>35</v>
      </c>
      <c r="J1398" s="62">
        <v>0</v>
      </c>
      <c r="K1398" s="44"/>
      <c r="L1398" s="63">
        <v>623.69000000000005</v>
      </c>
      <c r="M1398" s="70"/>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125</v>
      </c>
      <c r="C1399" s="59" t="s">
        <v>1254</v>
      </c>
      <c r="D1399" s="60"/>
      <c r="E1399" s="60"/>
      <c r="F1399" s="60"/>
      <c r="G1399" s="61"/>
      <c r="H1399" s="71" t="s">
        <v>1421</v>
      </c>
      <c r="I1399" s="62" t="s">
        <v>35</v>
      </c>
      <c r="J1399" s="62">
        <v>0</v>
      </c>
      <c r="K1399" s="44"/>
      <c r="L1399" s="63">
        <v>120.06</v>
      </c>
      <c r="M1399" s="70"/>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126</v>
      </c>
      <c r="C1400" s="59" t="s">
        <v>1255</v>
      </c>
      <c r="D1400" s="60"/>
      <c r="E1400" s="60"/>
      <c r="F1400" s="60"/>
      <c r="G1400" s="61"/>
      <c r="H1400" s="71" t="s">
        <v>1422</v>
      </c>
      <c r="I1400" s="62" t="s">
        <v>35</v>
      </c>
      <c r="J1400" s="62">
        <v>0</v>
      </c>
      <c r="K1400" s="44"/>
      <c r="L1400" s="63">
        <v>291.83999999999997</v>
      </c>
      <c r="M1400" s="70"/>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127</v>
      </c>
      <c r="C1401" s="59" t="s">
        <v>1256</v>
      </c>
      <c r="D1401" s="60"/>
      <c r="E1401" s="60"/>
      <c r="F1401" s="60"/>
      <c r="G1401" s="61"/>
      <c r="H1401" s="71" t="s">
        <v>1423</v>
      </c>
      <c r="I1401" s="62" t="s">
        <v>35</v>
      </c>
      <c r="J1401" s="62">
        <v>0</v>
      </c>
      <c r="K1401" s="44"/>
      <c r="L1401" s="63">
        <v>340.15</v>
      </c>
      <c r="M1401" s="70"/>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128</v>
      </c>
      <c r="C1402" s="59" t="s">
        <v>1257</v>
      </c>
      <c r="D1402" s="60"/>
      <c r="E1402" s="60"/>
      <c r="F1402" s="60"/>
      <c r="G1402" s="61"/>
      <c r="H1402" s="71" t="s">
        <v>1394</v>
      </c>
      <c r="I1402" s="62" t="s">
        <v>35</v>
      </c>
      <c r="J1402" s="62">
        <v>0</v>
      </c>
      <c r="K1402" s="44"/>
      <c r="L1402" s="63">
        <v>786.73</v>
      </c>
      <c r="M1402" s="70"/>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129</v>
      </c>
      <c r="C1403" s="59" t="s">
        <v>1258</v>
      </c>
      <c r="D1403" s="60"/>
      <c r="E1403" s="60"/>
      <c r="F1403" s="60"/>
      <c r="G1403" s="61"/>
      <c r="H1403" s="71" t="s">
        <v>1424</v>
      </c>
      <c r="I1403" s="62" t="s">
        <v>35</v>
      </c>
      <c r="J1403" s="62">
        <v>0</v>
      </c>
      <c r="K1403" s="44"/>
      <c r="L1403" s="63">
        <v>21.19</v>
      </c>
      <c r="M1403" s="70"/>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130</v>
      </c>
      <c r="C1404" s="59" t="s">
        <v>1259</v>
      </c>
      <c r="D1404" s="60"/>
      <c r="E1404" s="60"/>
      <c r="F1404" s="60"/>
      <c r="G1404" s="61"/>
      <c r="H1404" s="71" t="s">
        <v>1425</v>
      </c>
      <c r="I1404" s="62" t="s">
        <v>35</v>
      </c>
      <c r="J1404" s="62">
        <v>0</v>
      </c>
      <c r="K1404" s="44"/>
      <c r="L1404" s="63">
        <v>260.37</v>
      </c>
      <c r="M1404" s="70"/>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131</v>
      </c>
      <c r="C1405" s="59" t="s">
        <v>1260</v>
      </c>
      <c r="D1405" s="60"/>
      <c r="E1405" s="60"/>
      <c r="F1405" s="60"/>
      <c r="G1405" s="61"/>
      <c r="H1405" s="71" t="s">
        <v>1426</v>
      </c>
      <c r="I1405" s="62" t="s">
        <v>35</v>
      </c>
      <c r="J1405" s="62">
        <v>0</v>
      </c>
      <c r="K1405" s="44"/>
      <c r="L1405" s="63">
        <v>539.42999999999995</v>
      </c>
      <c r="M1405" s="70"/>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132</v>
      </c>
      <c r="C1406" s="59" t="s">
        <v>1261</v>
      </c>
      <c r="D1406" s="60"/>
      <c r="E1406" s="60"/>
      <c r="F1406" s="60"/>
      <c r="G1406" s="61"/>
      <c r="H1406" s="71" t="s">
        <v>1427</v>
      </c>
      <c r="I1406" s="62" t="s">
        <v>35</v>
      </c>
      <c r="J1406" s="62">
        <v>0</v>
      </c>
      <c r="K1406" s="44"/>
      <c r="L1406" s="63">
        <v>771.99</v>
      </c>
      <c r="M1406" s="70"/>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133</v>
      </c>
      <c r="C1407" s="59" t="s">
        <v>1262</v>
      </c>
      <c r="D1407" s="60"/>
      <c r="E1407" s="60"/>
      <c r="F1407" s="60"/>
      <c r="G1407" s="61"/>
      <c r="H1407" s="71" t="s">
        <v>1428</v>
      </c>
      <c r="I1407" s="62" t="s">
        <v>35</v>
      </c>
      <c r="J1407" s="62">
        <v>0</v>
      </c>
      <c r="K1407" s="44"/>
      <c r="L1407" s="63">
        <v>269.81</v>
      </c>
      <c r="M1407" s="70"/>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134</v>
      </c>
      <c r="C1408" s="59" t="s">
        <v>1263</v>
      </c>
      <c r="D1408" s="60"/>
      <c r="E1408" s="60"/>
      <c r="F1408" s="60"/>
      <c r="G1408" s="61"/>
      <c r="H1408" s="71" t="s">
        <v>1429</v>
      </c>
      <c r="I1408" s="62" t="s">
        <v>35</v>
      </c>
      <c r="J1408" s="62">
        <v>0</v>
      </c>
      <c r="K1408" s="44"/>
      <c r="L1408" s="63">
        <v>269.81</v>
      </c>
      <c r="M1408" s="70"/>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135</v>
      </c>
      <c r="C1409" s="59" t="s">
        <v>1264</v>
      </c>
      <c r="D1409" s="60"/>
      <c r="E1409" s="60"/>
      <c r="F1409" s="60"/>
      <c r="G1409" s="61"/>
      <c r="H1409" s="71" t="s">
        <v>1430</v>
      </c>
      <c r="I1409" s="62" t="s">
        <v>35</v>
      </c>
      <c r="J1409" s="62">
        <v>0</v>
      </c>
      <c r="K1409" s="44"/>
      <c r="L1409" s="63">
        <v>583.11</v>
      </c>
      <c r="M1409" s="70"/>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136</v>
      </c>
      <c r="C1410" s="59" t="s">
        <v>1265</v>
      </c>
      <c r="D1410" s="60"/>
      <c r="E1410" s="60"/>
      <c r="F1410" s="60"/>
      <c r="G1410" s="61"/>
      <c r="H1410" s="71" t="s">
        <v>1431</v>
      </c>
      <c r="I1410" s="62" t="s">
        <v>35</v>
      </c>
      <c r="J1410" s="62">
        <v>0</v>
      </c>
      <c r="K1410" s="44"/>
      <c r="L1410" s="63">
        <v>145.78</v>
      </c>
      <c r="M1410" s="70"/>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137</v>
      </c>
      <c r="C1411" s="59" t="s">
        <v>1266</v>
      </c>
      <c r="D1411" s="60"/>
      <c r="E1411" s="60"/>
      <c r="F1411" s="60"/>
      <c r="G1411" s="61"/>
      <c r="H1411" s="71" t="s">
        <v>1432</v>
      </c>
      <c r="I1411" s="62" t="s">
        <v>35</v>
      </c>
      <c r="J1411" s="62">
        <v>0</v>
      </c>
      <c r="K1411" s="44"/>
      <c r="L1411" s="63">
        <v>60.55</v>
      </c>
      <c r="M1411" s="70"/>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138</v>
      </c>
      <c r="C1412" s="59" t="s">
        <v>1267</v>
      </c>
      <c r="D1412" s="60"/>
      <c r="E1412" s="60"/>
      <c r="F1412" s="60"/>
      <c r="G1412" s="61"/>
      <c r="H1412" s="71" t="s">
        <v>1433</v>
      </c>
      <c r="I1412" s="62" t="s">
        <v>35</v>
      </c>
      <c r="J1412" s="62">
        <v>0</v>
      </c>
      <c r="K1412" s="44"/>
      <c r="L1412" s="63">
        <v>60.55</v>
      </c>
      <c r="M1412" s="70"/>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139</v>
      </c>
      <c r="C1413" s="59" t="s">
        <v>1268</v>
      </c>
      <c r="D1413" s="60"/>
      <c r="E1413" s="60"/>
      <c r="F1413" s="60"/>
      <c r="G1413" s="61"/>
      <c r="H1413" s="71" t="s">
        <v>1434</v>
      </c>
      <c r="I1413" s="62" t="s">
        <v>35</v>
      </c>
      <c r="J1413" s="62">
        <v>0</v>
      </c>
      <c r="K1413" s="44"/>
      <c r="L1413" s="63">
        <v>60.55</v>
      </c>
      <c r="M1413" s="70"/>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140</v>
      </c>
      <c r="C1414" s="59" t="s">
        <v>1269</v>
      </c>
      <c r="D1414" s="60"/>
      <c r="E1414" s="60"/>
      <c r="F1414" s="60"/>
      <c r="G1414" s="61"/>
      <c r="H1414" s="71" t="s">
        <v>1435</v>
      </c>
      <c r="I1414" s="62" t="s">
        <v>35</v>
      </c>
      <c r="J1414" s="62">
        <v>0</v>
      </c>
      <c r="K1414" s="44"/>
      <c r="L1414" s="63">
        <v>51.24</v>
      </c>
      <c r="M1414" s="70"/>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141</v>
      </c>
      <c r="C1415" s="59" t="s">
        <v>1270</v>
      </c>
      <c r="D1415" s="60"/>
      <c r="E1415" s="60"/>
      <c r="F1415" s="60"/>
      <c r="G1415" s="61"/>
      <c r="H1415" s="71" t="s">
        <v>1436</v>
      </c>
      <c r="I1415" s="62" t="s">
        <v>35</v>
      </c>
      <c r="J1415" s="62">
        <v>0</v>
      </c>
      <c r="K1415" s="44"/>
      <c r="L1415" s="63">
        <v>21.19</v>
      </c>
      <c r="M1415" s="70"/>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142</v>
      </c>
      <c r="C1416" s="59" t="s">
        <v>1271</v>
      </c>
      <c r="D1416" s="60"/>
      <c r="E1416" s="60"/>
      <c r="F1416" s="60"/>
      <c r="G1416" s="61"/>
      <c r="H1416" s="71" t="s">
        <v>1437</v>
      </c>
      <c r="I1416" s="62" t="s">
        <v>35</v>
      </c>
      <c r="J1416" s="62">
        <v>0</v>
      </c>
      <c r="K1416" s="44"/>
      <c r="L1416" s="63">
        <v>399.9</v>
      </c>
      <c r="M1416" s="70"/>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143</v>
      </c>
      <c r="C1417" s="59" t="s">
        <v>1272</v>
      </c>
      <c r="D1417" s="60"/>
      <c r="E1417" s="60"/>
      <c r="F1417" s="60"/>
      <c r="G1417" s="61"/>
      <c r="H1417" s="71" t="s">
        <v>1438</v>
      </c>
      <c r="I1417" s="62" t="s">
        <v>35</v>
      </c>
      <c r="J1417" s="62">
        <v>0</v>
      </c>
      <c r="K1417" s="44"/>
      <c r="L1417" s="63">
        <v>127.15</v>
      </c>
      <c r="M1417" s="70"/>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144</v>
      </c>
      <c r="C1418" s="59" t="s">
        <v>930</v>
      </c>
      <c r="D1418" s="60"/>
      <c r="E1418" s="60"/>
      <c r="F1418" s="60"/>
      <c r="G1418" s="61"/>
      <c r="H1418" s="71" t="s">
        <v>1439</v>
      </c>
      <c r="I1418" s="62" t="s">
        <v>35</v>
      </c>
      <c r="J1418" s="62">
        <v>0</v>
      </c>
      <c r="K1418" s="44"/>
      <c r="L1418" s="63">
        <v>31.79</v>
      </c>
      <c r="M1418" s="70"/>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145</v>
      </c>
      <c r="C1419" s="59" t="s">
        <v>1273</v>
      </c>
      <c r="D1419" s="60"/>
      <c r="E1419" s="60"/>
      <c r="F1419" s="60"/>
      <c r="G1419" s="61"/>
      <c r="H1419" s="71" t="s">
        <v>1440</v>
      </c>
      <c r="I1419" s="62" t="s">
        <v>35</v>
      </c>
      <c r="J1419" s="62">
        <v>0</v>
      </c>
      <c r="K1419" s="44"/>
      <c r="L1419" s="63">
        <v>295.8</v>
      </c>
      <c r="M1419" s="70"/>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146</v>
      </c>
      <c r="C1420" s="59" t="s">
        <v>1274</v>
      </c>
      <c r="D1420" s="60"/>
      <c r="E1420" s="60"/>
      <c r="F1420" s="60"/>
      <c r="G1420" s="61"/>
      <c r="H1420" s="71" t="s">
        <v>1441</v>
      </c>
      <c r="I1420" s="62" t="s">
        <v>35</v>
      </c>
      <c r="J1420" s="62">
        <v>0</v>
      </c>
      <c r="K1420" s="44"/>
      <c r="L1420" s="63">
        <v>109.97</v>
      </c>
      <c r="M1420" s="70"/>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147</v>
      </c>
      <c r="C1421" s="59" t="s">
        <v>1275</v>
      </c>
      <c r="D1421" s="60"/>
      <c r="E1421" s="60"/>
      <c r="F1421" s="60"/>
      <c r="G1421" s="61"/>
      <c r="H1421" s="71" t="s">
        <v>1442</v>
      </c>
      <c r="I1421" s="62" t="s">
        <v>35</v>
      </c>
      <c r="J1421" s="62">
        <v>0</v>
      </c>
      <c r="K1421" s="44"/>
      <c r="L1421" s="63">
        <v>194.38</v>
      </c>
      <c r="M1421" s="70"/>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148</v>
      </c>
      <c r="C1422" s="59" t="s">
        <v>1276</v>
      </c>
      <c r="D1422" s="60"/>
      <c r="E1422" s="60"/>
      <c r="F1422" s="60"/>
      <c r="G1422" s="61"/>
      <c r="H1422" s="71" t="s">
        <v>1443</v>
      </c>
      <c r="I1422" s="62" t="s">
        <v>35</v>
      </c>
      <c r="J1422" s="62">
        <v>0</v>
      </c>
      <c r="K1422" s="44"/>
      <c r="L1422" s="63">
        <v>777.48</v>
      </c>
      <c r="M1422" s="70"/>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149</v>
      </c>
      <c r="C1423" s="59" t="s">
        <v>1277</v>
      </c>
      <c r="D1423" s="60"/>
      <c r="E1423" s="60"/>
      <c r="F1423" s="60"/>
      <c r="G1423" s="61"/>
      <c r="H1423" s="103">
        <v>7000000620</v>
      </c>
      <c r="I1423" s="62" t="s">
        <v>35</v>
      </c>
      <c r="J1423" s="62">
        <v>0</v>
      </c>
      <c r="K1423" s="44"/>
      <c r="L1423" s="63">
        <v>51.24</v>
      </c>
      <c r="M1423" s="70"/>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150</v>
      </c>
      <c r="C1424" s="59" t="s">
        <v>1278</v>
      </c>
      <c r="D1424" s="60"/>
      <c r="E1424" s="60"/>
      <c r="F1424" s="60"/>
      <c r="G1424" s="61"/>
      <c r="H1424" s="103">
        <v>7000000621</v>
      </c>
      <c r="I1424" s="62" t="s">
        <v>35</v>
      </c>
      <c r="J1424" s="62">
        <v>0</v>
      </c>
      <c r="K1424" s="44"/>
      <c r="L1424" s="63">
        <v>60.55</v>
      </c>
      <c r="M1424" s="70"/>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151</v>
      </c>
      <c r="C1425" s="59">
        <v>0</v>
      </c>
      <c r="D1425" s="60"/>
      <c r="E1425" s="60"/>
      <c r="F1425" s="60"/>
      <c r="G1425" s="61"/>
      <c r="H1425" s="71">
        <v>0</v>
      </c>
      <c r="I1425" s="62">
        <v>0</v>
      </c>
      <c r="J1425" s="62">
        <v>0</v>
      </c>
      <c r="K1425" s="44"/>
      <c r="L1425" s="63">
        <v>0</v>
      </c>
      <c r="M1425" s="70"/>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152</v>
      </c>
      <c r="C1426" s="59" t="s">
        <v>1279</v>
      </c>
      <c r="D1426" s="60"/>
      <c r="E1426" s="60"/>
      <c r="F1426" s="60"/>
      <c r="G1426" s="61"/>
      <c r="H1426" s="71">
        <v>0</v>
      </c>
      <c r="I1426" s="62" t="s">
        <v>35</v>
      </c>
      <c r="J1426" s="62">
        <v>0</v>
      </c>
      <c r="K1426" s="44"/>
      <c r="L1426" s="63">
        <v>48.84</v>
      </c>
      <c r="M1426" s="70"/>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153</v>
      </c>
      <c r="C1427" s="59" t="s">
        <v>1280</v>
      </c>
      <c r="D1427" s="60"/>
      <c r="E1427" s="60"/>
      <c r="F1427" s="60"/>
      <c r="G1427" s="61"/>
      <c r="H1427" s="71">
        <v>0</v>
      </c>
      <c r="I1427" s="62" t="s">
        <v>35</v>
      </c>
      <c r="J1427" s="62">
        <v>0</v>
      </c>
      <c r="K1427" s="44"/>
      <c r="L1427" s="63">
        <v>66.48</v>
      </c>
      <c r="M1427" s="70"/>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154</v>
      </c>
      <c r="C1428" s="59" t="s">
        <v>1281</v>
      </c>
      <c r="D1428" s="60"/>
      <c r="E1428" s="60"/>
      <c r="F1428" s="60"/>
      <c r="G1428" s="61"/>
      <c r="H1428" s="71">
        <v>0</v>
      </c>
      <c r="I1428" s="62" t="s">
        <v>35</v>
      </c>
      <c r="J1428" s="62">
        <v>0</v>
      </c>
      <c r="K1428" s="44"/>
      <c r="L1428" s="63">
        <v>83.43</v>
      </c>
      <c r="M1428" s="70"/>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155</v>
      </c>
      <c r="C1429" s="59" t="s">
        <v>1282</v>
      </c>
      <c r="D1429" s="60"/>
      <c r="E1429" s="60"/>
      <c r="F1429" s="60"/>
      <c r="G1429" s="61"/>
      <c r="H1429" s="71">
        <v>0</v>
      </c>
      <c r="I1429" s="62" t="s">
        <v>35</v>
      </c>
      <c r="J1429" s="62">
        <v>0</v>
      </c>
      <c r="K1429" s="44"/>
      <c r="L1429" s="63">
        <v>123.09</v>
      </c>
      <c r="M1429" s="70"/>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156</v>
      </c>
      <c r="C1430" s="59" t="s">
        <v>1283</v>
      </c>
      <c r="D1430" s="60"/>
      <c r="E1430" s="60"/>
      <c r="F1430" s="60"/>
      <c r="G1430" s="61"/>
      <c r="H1430" s="71">
        <v>0</v>
      </c>
      <c r="I1430" s="62" t="s">
        <v>35</v>
      </c>
      <c r="J1430" s="62">
        <v>0</v>
      </c>
      <c r="K1430" s="44"/>
      <c r="L1430" s="63">
        <v>188.18</v>
      </c>
      <c r="M1430" s="70"/>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157</v>
      </c>
      <c r="C1431" s="59" t="s">
        <v>1284</v>
      </c>
      <c r="D1431" s="60"/>
      <c r="E1431" s="60"/>
      <c r="F1431" s="60"/>
      <c r="G1431" s="61"/>
      <c r="H1431" s="71">
        <v>0</v>
      </c>
      <c r="I1431" s="62" t="s">
        <v>35</v>
      </c>
      <c r="J1431" s="62">
        <v>0</v>
      </c>
      <c r="K1431" s="44"/>
      <c r="L1431" s="63">
        <v>51.33</v>
      </c>
      <c r="M1431" s="70"/>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158</v>
      </c>
      <c r="C1432" s="59" t="s">
        <v>1285</v>
      </c>
      <c r="D1432" s="60"/>
      <c r="E1432" s="60"/>
      <c r="F1432" s="60"/>
      <c r="G1432" s="61"/>
      <c r="H1432" s="71">
        <v>0</v>
      </c>
      <c r="I1432" s="62" t="s">
        <v>35</v>
      </c>
      <c r="J1432" s="62">
        <v>0</v>
      </c>
      <c r="K1432" s="44"/>
      <c r="L1432" s="63">
        <v>69.38</v>
      </c>
      <c r="M1432" s="70"/>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159</v>
      </c>
      <c r="C1433" s="59" t="s">
        <v>1286</v>
      </c>
      <c r="D1433" s="60"/>
      <c r="E1433" s="60"/>
      <c r="F1433" s="60"/>
      <c r="G1433" s="61"/>
      <c r="H1433" s="71">
        <v>0</v>
      </c>
      <c r="I1433" s="62" t="s">
        <v>35</v>
      </c>
      <c r="J1433" s="62">
        <v>0</v>
      </c>
      <c r="K1433" s="44"/>
      <c r="L1433" s="63">
        <v>86.36</v>
      </c>
      <c r="M1433" s="70"/>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160</v>
      </c>
      <c r="C1434" s="59" t="s">
        <v>1287</v>
      </c>
      <c r="D1434" s="60"/>
      <c r="E1434" s="60"/>
      <c r="F1434" s="60"/>
      <c r="G1434" s="61"/>
      <c r="H1434" s="71">
        <v>0</v>
      </c>
      <c r="I1434" s="62" t="s">
        <v>35</v>
      </c>
      <c r="J1434" s="62">
        <v>0</v>
      </c>
      <c r="K1434" s="44"/>
      <c r="L1434" s="63">
        <v>115.14</v>
      </c>
      <c r="M1434" s="70"/>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161</v>
      </c>
      <c r="C1435" s="59" t="s">
        <v>1288</v>
      </c>
      <c r="D1435" s="60"/>
      <c r="E1435" s="60"/>
      <c r="F1435" s="60"/>
      <c r="G1435" s="61"/>
      <c r="H1435" s="71">
        <v>0</v>
      </c>
      <c r="I1435" s="62" t="s">
        <v>35</v>
      </c>
      <c r="J1435" s="62">
        <v>0</v>
      </c>
      <c r="K1435" s="44"/>
      <c r="L1435" s="63">
        <v>191.32</v>
      </c>
      <c r="M1435" s="70"/>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162</v>
      </c>
      <c r="C1436" s="59" t="s">
        <v>1289</v>
      </c>
      <c r="D1436" s="60"/>
      <c r="E1436" s="60"/>
      <c r="F1436" s="60"/>
      <c r="G1436" s="61"/>
      <c r="H1436" s="71">
        <v>0</v>
      </c>
      <c r="I1436" s="62" t="s">
        <v>35</v>
      </c>
      <c r="J1436" s="62">
        <v>0</v>
      </c>
      <c r="K1436" s="44"/>
      <c r="L1436" s="63">
        <v>992.03</v>
      </c>
      <c r="M1436" s="70"/>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163</v>
      </c>
      <c r="C1437" s="59" t="s">
        <v>1290</v>
      </c>
      <c r="D1437" s="60"/>
      <c r="E1437" s="60"/>
      <c r="F1437" s="60"/>
      <c r="G1437" s="61"/>
      <c r="H1437" s="71">
        <v>0</v>
      </c>
      <c r="I1437" s="62" t="s">
        <v>35</v>
      </c>
      <c r="J1437" s="62">
        <v>0</v>
      </c>
      <c r="K1437" s="44"/>
      <c r="L1437" s="63">
        <v>1424.94</v>
      </c>
      <c r="M1437" s="70"/>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164</v>
      </c>
      <c r="C1438" s="59" t="s">
        <v>1291</v>
      </c>
      <c r="D1438" s="60"/>
      <c r="E1438" s="60"/>
      <c r="F1438" s="60"/>
      <c r="G1438" s="61"/>
      <c r="H1438" s="71">
        <v>0</v>
      </c>
      <c r="I1438" s="62" t="s">
        <v>35</v>
      </c>
      <c r="J1438" s="62">
        <v>0</v>
      </c>
      <c r="K1438" s="44"/>
      <c r="L1438" s="63">
        <v>1613.13</v>
      </c>
      <c r="M1438" s="70"/>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165</v>
      </c>
      <c r="C1439" s="59" t="s">
        <v>1292</v>
      </c>
      <c r="D1439" s="60"/>
      <c r="E1439" s="60"/>
      <c r="F1439" s="60"/>
      <c r="G1439" s="61"/>
      <c r="H1439" s="71">
        <v>0</v>
      </c>
      <c r="I1439" s="62" t="s">
        <v>35</v>
      </c>
      <c r="J1439" s="62">
        <v>0</v>
      </c>
      <c r="K1439" s="44"/>
      <c r="L1439" s="63">
        <v>1637.95</v>
      </c>
      <c r="M1439" s="70"/>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166</v>
      </c>
      <c r="C1440" s="59" t="s">
        <v>1293</v>
      </c>
      <c r="D1440" s="60"/>
      <c r="E1440" s="60"/>
      <c r="F1440" s="60"/>
      <c r="G1440" s="61"/>
      <c r="H1440" s="71">
        <v>0</v>
      </c>
      <c r="I1440" s="62" t="s">
        <v>35</v>
      </c>
      <c r="J1440" s="62">
        <v>0</v>
      </c>
      <c r="K1440" s="44"/>
      <c r="L1440" s="63">
        <v>1503.28</v>
      </c>
      <c r="M1440" s="70"/>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167</v>
      </c>
      <c r="C1441" s="59" t="s">
        <v>1294</v>
      </c>
      <c r="D1441" s="60"/>
      <c r="E1441" s="60"/>
      <c r="F1441" s="60"/>
      <c r="G1441" s="61"/>
      <c r="H1441" s="71">
        <v>0</v>
      </c>
      <c r="I1441" s="62" t="s">
        <v>35</v>
      </c>
      <c r="J1441" s="62">
        <v>0</v>
      </c>
      <c r="K1441" s="44"/>
      <c r="L1441" s="63">
        <v>358.02</v>
      </c>
      <c r="M1441" s="70"/>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168</v>
      </c>
      <c r="C1442" s="59" t="s">
        <v>1295</v>
      </c>
      <c r="D1442" s="60"/>
      <c r="E1442" s="60"/>
      <c r="F1442" s="60"/>
      <c r="G1442" s="61"/>
      <c r="H1442" s="71">
        <v>0</v>
      </c>
      <c r="I1442" s="62" t="s">
        <v>35</v>
      </c>
      <c r="J1442" s="62">
        <v>0</v>
      </c>
      <c r="K1442" s="44"/>
      <c r="L1442" s="63">
        <v>358.02</v>
      </c>
      <c r="M1442" s="70"/>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169</v>
      </c>
      <c r="C1443" s="59" t="s">
        <v>1296</v>
      </c>
      <c r="D1443" s="60"/>
      <c r="E1443" s="60"/>
      <c r="F1443" s="60"/>
      <c r="G1443" s="61"/>
      <c r="H1443" s="71">
        <v>0</v>
      </c>
      <c r="I1443" s="62" t="s">
        <v>35</v>
      </c>
      <c r="J1443" s="62">
        <v>0</v>
      </c>
      <c r="K1443" s="44"/>
      <c r="L1443" s="63">
        <v>358.02</v>
      </c>
      <c r="M1443" s="70"/>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170</v>
      </c>
      <c r="C1444" s="59" t="s">
        <v>1297</v>
      </c>
      <c r="D1444" s="60"/>
      <c r="E1444" s="60"/>
      <c r="F1444" s="60"/>
      <c r="G1444" s="61"/>
      <c r="H1444" s="71">
        <v>0</v>
      </c>
      <c r="I1444" s="62" t="s">
        <v>35</v>
      </c>
      <c r="J1444" s="62">
        <v>0</v>
      </c>
      <c r="K1444" s="44"/>
      <c r="L1444" s="63">
        <v>358.02</v>
      </c>
      <c r="M1444" s="70"/>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171</v>
      </c>
      <c r="C1445" s="59" t="s">
        <v>1298</v>
      </c>
      <c r="D1445" s="60"/>
      <c r="E1445" s="60"/>
      <c r="F1445" s="60"/>
      <c r="G1445" s="61"/>
      <c r="H1445" s="71">
        <v>0</v>
      </c>
      <c r="I1445" s="62" t="s">
        <v>35</v>
      </c>
      <c r="J1445" s="62">
        <v>0</v>
      </c>
      <c r="K1445" s="44"/>
      <c r="L1445" s="63">
        <v>358.02</v>
      </c>
      <c r="M1445" s="70"/>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172</v>
      </c>
      <c r="C1446" s="59">
        <v>0</v>
      </c>
      <c r="D1446" s="60"/>
      <c r="E1446" s="60"/>
      <c r="F1446" s="60"/>
      <c r="G1446" s="61"/>
      <c r="H1446" s="71">
        <v>0</v>
      </c>
      <c r="I1446" s="62">
        <v>0</v>
      </c>
      <c r="J1446" s="62">
        <v>0</v>
      </c>
      <c r="K1446" s="44"/>
      <c r="L1446" s="63"/>
      <c r="M1446" s="70"/>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x14ac:dyDescent="0.2">
      <c r="A1447" s="15"/>
      <c r="B1447" s="15">
        <v>173</v>
      </c>
      <c r="C1447" s="59">
        <v>0</v>
      </c>
      <c r="D1447" s="60"/>
      <c r="E1447" s="60"/>
      <c r="F1447" s="60"/>
      <c r="G1447" s="61"/>
      <c r="H1447" s="71">
        <v>0</v>
      </c>
      <c r="I1447" s="62">
        <v>0</v>
      </c>
      <c r="J1447" s="62">
        <v>0</v>
      </c>
      <c r="K1447" s="44"/>
      <c r="L1447" s="63">
        <v>0</v>
      </c>
      <c r="M1447" s="70"/>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x14ac:dyDescent="0.2">
      <c r="A1448" s="15"/>
      <c r="B1448" s="15">
        <v>174</v>
      </c>
      <c r="C1448" s="59">
        <v>0</v>
      </c>
      <c r="D1448" s="60"/>
      <c r="E1448" s="60"/>
      <c r="F1448" s="60"/>
      <c r="G1448" s="61"/>
      <c r="H1448" s="71">
        <v>0</v>
      </c>
      <c r="I1448" s="62">
        <v>0</v>
      </c>
      <c r="J1448" s="62">
        <v>0</v>
      </c>
      <c r="K1448" s="44"/>
      <c r="L1448" s="63">
        <v>0</v>
      </c>
      <c r="M1448" s="70"/>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x14ac:dyDescent="0.2">
      <c r="A1449" s="15"/>
      <c r="B1449" s="15">
        <v>175</v>
      </c>
      <c r="C1449" s="59">
        <v>0</v>
      </c>
      <c r="D1449" s="60"/>
      <c r="E1449" s="60"/>
      <c r="F1449" s="60"/>
      <c r="G1449" s="61"/>
      <c r="H1449" s="71">
        <v>0</v>
      </c>
      <c r="I1449" s="62">
        <v>0</v>
      </c>
      <c r="J1449" s="62">
        <v>0</v>
      </c>
      <c r="K1449" s="44"/>
      <c r="L1449" s="63">
        <v>0</v>
      </c>
      <c r="M1449" s="70"/>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x14ac:dyDescent="0.2">
      <c r="A1450" s="15"/>
      <c r="B1450" s="15">
        <v>176</v>
      </c>
      <c r="C1450" s="59">
        <v>0</v>
      </c>
      <c r="D1450" s="60"/>
      <c r="E1450" s="60"/>
      <c r="F1450" s="60"/>
      <c r="G1450" s="61"/>
      <c r="H1450" s="71">
        <v>0</v>
      </c>
      <c r="I1450" s="62">
        <v>0</v>
      </c>
      <c r="J1450" s="62">
        <v>0</v>
      </c>
      <c r="K1450" s="44"/>
      <c r="L1450" s="63">
        <v>0</v>
      </c>
      <c r="M1450" s="70"/>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x14ac:dyDescent="0.2">
      <c r="A1451" s="15"/>
      <c r="B1451" s="15">
        <v>177</v>
      </c>
      <c r="C1451" s="59">
        <v>0</v>
      </c>
      <c r="D1451" s="60"/>
      <c r="E1451" s="60"/>
      <c r="F1451" s="60"/>
      <c r="G1451" s="61"/>
      <c r="H1451" s="71">
        <v>0</v>
      </c>
      <c r="I1451" s="62">
        <v>0</v>
      </c>
      <c r="J1451" s="62">
        <v>0</v>
      </c>
      <c r="K1451" s="44"/>
      <c r="L1451" s="63">
        <v>0</v>
      </c>
      <c r="M1451" s="70"/>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x14ac:dyDescent="0.2">
      <c r="A1452" s="15"/>
      <c r="B1452" s="15">
        <v>178</v>
      </c>
      <c r="C1452" s="59">
        <v>0</v>
      </c>
      <c r="D1452" s="60"/>
      <c r="E1452" s="60"/>
      <c r="F1452" s="60"/>
      <c r="G1452" s="61"/>
      <c r="H1452" s="71">
        <v>0</v>
      </c>
      <c r="I1452" s="62">
        <v>0</v>
      </c>
      <c r="J1452" s="62">
        <v>0</v>
      </c>
      <c r="K1452" s="44"/>
      <c r="L1452" s="63">
        <v>0</v>
      </c>
      <c r="M1452" s="70"/>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x14ac:dyDescent="0.2">
      <c r="A1453" s="15"/>
      <c r="B1453" s="15">
        <v>179</v>
      </c>
      <c r="C1453" s="59">
        <v>0</v>
      </c>
      <c r="D1453" s="60"/>
      <c r="E1453" s="60"/>
      <c r="F1453" s="60"/>
      <c r="G1453" s="61"/>
      <c r="H1453" s="71">
        <v>0</v>
      </c>
      <c r="I1453" s="62">
        <v>0</v>
      </c>
      <c r="J1453" s="62">
        <v>0</v>
      </c>
      <c r="K1453" s="44"/>
      <c r="L1453" s="63">
        <v>0</v>
      </c>
      <c r="M1453" s="70"/>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x14ac:dyDescent="0.2">
      <c r="A1454" s="15"/>
      <c r="B1454" s="15">
        <v>180</v>
      </c>
      <c r="C1454" s="59">
        <v>0</v>
      </c>
      <c r="D1454" s="60"/>
      <c r="E1454" s="60"/>
      <c r="F1454" s="60"/>
      <c r="G1454" s="61"/>
      <c r="H1454" s="71">
        <v>0</v>
      </c>
      <c r="I1454" s="62">
        <v>0</v>
      </c>
      <c r="J1454" s="62">
        <v>0</v>
      </c>
      <c r="K1454" s="44"/>
      <c r="L1454" s="63">
        <v>0</v>
      </c>
      <c r="M1454" s="70"/>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x14ac:dyDescent="0.2">
      <c r="A1455" s="15"/>
      <c r="B1455" s="15">
        <v>181</v>
      </c>
      <c r="C1455" s="59">
        <v>0</v>
      </c>
      <c r="D1455" s="60"/>
      <c r="E1455" s="60"/>
      <c r="F1455" s="60"/>
      <c r="G1455" s="61"/>
      <c r="H1455" s="71">
        <v>0</v>
      </c>
      <c r="I1455" s="62">
        <v>0</v>
      </c>
      <c r="J1455" s="62">
        <v>0</v>
      </c>
      <c r="K1455" s="44"/>
      <c r="L1455" s="63">
        <v>0</v>
      </c>
      <c r="M1455" s="70"/>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x14ac:dyDescent="0.2">
      <c r="A1456" s="15"/>
      <c r="B1456" s="15">
        <v>182</v>
      </c>
      <c r="C1456" s="59">
        <v>0</v>
      </c>
      <c r="D1456" s="60"/>
      <c r="E1456" s="60"/>
      <c r="F1456" s="60"/>
      <c r="G1456" s="61"/>
      <c r="H1456" s="71">
        <v>0</v>
      </c>
      <c r="I1456" s="62">
        <v>0</v>
      </c>
      <c r="J1456" s="62">
        <v>0</v>
      </c>
      <c r="K1456" s="44"/>
      <c r="L1456" s="63">
        <v>0</v>
      </c>
      <c r="M1456" s="70"/>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x14ac:dyDescent="0.2">
      <c r="A1457" s="15"/>
      <c r="B1457" s="15">
        <v>183</v>
      </c>
      <c r="C1457" s="59">
        <v>0</v>
      </c>
      <c r="D1457" s="60"/>
      <c r="E1457" s="60"/>
      <c r="F1457" s="60"/>
      <c r="G1457" s="61"/>
      <c r="H1457" s="71">
        <v>0</v>
      </c>
      <c r="I1457" s="62">
        <v>0</v>
      </c>
      <c r="J1457" s="62">
        <v>0</v>
      </c>
      <c r="K1457" s="44"/>
      <c r="L1457" s="63">
        <v>0</v>
      </c>
      <c r="M1457" s="70"/>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x14ac:dyDescent="0.2">
      <c r="A1458" s="15"/>
      <c r="B1458" s="15">
        <v>184</v>
      </c>
      <c r="C1458" s="59">
        <v>0</v>
      </c>
      <c r="D1458" s="60"/>
      <c r="E1458" s="60"/>
      <c r="F1458" s="60"/>
      <c r="G1458" s="61"/>
      <c r="H1458" s="71">
        <v>0</v>
      </c>
      <c r="I1458" s="62">
        <v>0</v>
      </c>
      <c r="J1458" s="62">
        <v>0</v>
      </c>
      <c r="K1458" s="44"/>
      <c r="L1458" s="63">
        <v>0</v>
      </c>
      <c r="M1458" s="70"/>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x14ac:dyDescent="0.2">
      <c r="A1459" s="15"/>
      <c r="B1459" s="15">
        <v>185</v>
      </c>
      <c r="C1459" s="59">
        <v>0</v>
      </c>
      <c r="D1459" s="60"/>
      <c r="E1459" s="60"/>
      <c r="F1459" s="60"/>
      <c r="G1459" s="61"/>
      <c r="H1459" s="71">
        <v>0</v>
      </c>
      <c r="I1459" s="62">
        <v>0</v>
      </c>
      <c r="J1459" s="62">
        <v>0</v>
      </c>
      <c r="K1459" s="44"/>
      <c r="L1459" s="63">
        <v>0</v>
      </c>
      <c r="M1459" s="70"/>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x14ac:dyDescent="0.2">
      <c r="A1460" s="15"/>
      <c r="B1460" s="15">
        <v>186</v>
      </c>
      <c r="C1460" s="59">
        <v>0</v>
      </c>
      <c r="D1460" s="60"/>
      <c r="E1460" s="60"/>
      <c r="F1460" s="60"/>
      <c r="G1460" s="61"/>
      <c r="H1460" s="71">
        <v>0</v>
      </c>
      <c r="I1460" s="62">
        <v>0</v>
      </c>
      <c r="J1460" s="62">
        <v>0</v>
      </c>
      <c r="K1460" s="44"/>
      <c r="L1460" s="63">
        <v>0</v>
      </c>
      <c r="M1460" s="70"/>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x14ac:dyDescent="0.2">
      <c r="A1461" s="15"/>
      <c r="B1461" s="15">
        <v>187</v>
      </c>
      <c r="C1461" s="59">
        <v>0</v>
      </c>
      <c r="D1461" s="60"/>
      <c r="E1461" s="60"/>
      <c r="F1461" s="60"/>
      <c r="G1461" s="61"/>
      <c r="H1461" s="71">
        <v>0</v>
      </c>
      <c r="I1461" s="62">
        <v>0</v>
      </c>
      <c r="J1461" s="62">
        <v>0</v>
      </c>
      <c r="K1461" s="44"/>
      <c r="L1461" s="63">
        <v>0</v>
      </c>
      <c r="M1461" s="70"/>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x14ac:dyDescent="0.2">
      <c r="A1462" s="15"/>
      <c r="B1462" s="15">
        <v>188</v>
      </c>
      <c r="C1462" s="59">
        <v>0</v>
      </c>
      <c r="D1462" s="60"/>
      <c r="E1462" s="60"/>
      <c r="F1462" s="60"/>
      <c r="G1462" s="61"/>
      <c r="H1462" s="71">
        <v>0</v>
      </c>
      <c r="I1462" s="62">
        <v>0</v>
      </c>
      <c r="J1462" s="62">
        <v>0</v>
      </c>
      <c r="K1462" s="44"/>
      <c r="L1462" s="63">
        <v>0</v>
      </c>
      <c r="M1462" s="70"/>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x14ac:dyDescent="0.2">
      <c r="A1463" s="15"/>
      <c r="B1463" s="15">
        <v>189</v>
      </c>
      <c r="C1463" s="59">
        <v>0</v>
      </c>
      <c r="D1463" s="60"/>
      <c r="E1463" s="60"/>
      <c r="F1463" s="60"/>
      <c r="G1463" s="61"/>
      <c r="H1463" s="71">
        <v>0</v>
      </c>
      <c r="I1463" s="62">
        <v>0</v>
      </c>
      <c r="J1463" s="62">
        <v>0</v>
      </c>
      <c r="K1463" s="44"/>
      <c r="L1463" s="63">
        <v>0</v>
      </c>
      <c r="M1463" s="70"/>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x14ac:dyDescent="0.2">
      <c r="A1464" s="15"/>
      <c r="B1464" s="15">
        <v>190</v>
      </c>
      <c r="C1464" s="59">
        <v>0</v>
      </c>
      <c r="D1464" s="60"/>
      <c r="E1464" s="60"/>
      <c r="F1464" s="60"/>
      <c r="G1464" s="61"/>
      <c r="H1464" s="71">
        <v>0</v>
      </c>
      <c r="I1464" s="62">
        <v>0</v>
      </c>
      <c r="J1464" s="62">
        <v>0</v>
      </c>
      <c r="K1464" s="44"/>
      <c r="L1464" s="63">
        <v>0</v>
      </c>
      <c r="M1464" s="70"/>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x14ac:dyDescent="0.2">
      <c r="A1465" s="15"/>
      <c r="B1465" s="15">
        <v>191</v>
      </c>
      <c r="C1465" s="59">
        <v>0</v>
      </c>
      <c r="D1465" s="60"/>
      <c r="E1465" s="60"/>
      <c r="F1465" s="60"/>
      <c r="G1465" s="61"/>
      <c r="H1465" s="71">
        <v>0</v>
      </c>
      <c r="I1465" s="62">
        <v>0</v>
      </c>
      <c r="J1465" s="62">
        <v>0</v>
      </c>
      <c r="K1465" s="44"/>
      <c r="L1465" s="63">
        <v>0</v>
      </c>
      <c r="M1465" s="70"/>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x14ac:dyDescent="0.2">
      <c r="A1466" s="15"/>
      <c r="B1466" s="15">
        <v>192</v>
      </c>
      <c r="C1466" s="59">
        <v>0</v>
      </c>
      <c r="D1466" s="60"/>
      <c r="E1466" s="60"/>
      <c r="F1466" s="60"/>
      <c r="G1466" s="61"/>
      <c r="H1466" s="71">
        <v>0</v>
      </c>
      <c r="I1466" s="62">
        <v>0</v>
      </c>
      <c r="J1466" s="62">
        <v>0</v>
      </c>
      <c r="K1466" s="44"/>
      <c r="L1466" s="63">
        <v>0</v>
      </c>
      <c r="M1466" s="70"/>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x14ac:dyDescent="0.2">
      <c r="A1467" s="15"/>
      <c r="B1467" s="15">
        <v>193</v>
      </c>
      <c r="C1467" s="59">
        <v>0</v>
      </c>
      <c r="D1467" s="60"/>
      <c r="E1467" s="60"/>
      <c r="F1467" s="60"/>
      <c r="G1467" s="61"/>
      <c r="H1467" s="71">
        <v>0</v>
      </c>
      <c r="I1467" s="62">
        <v>0</v>
      </c>
      <c r="J1467" s="62">
        <v>0</v>
      </c>
      <c r="K1467" s="44"/>
      <c r="L1467" s="63">
        <v>0</v>
      </c>
      <c r="M1467" s="70"/>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x14ac:dyDescent="0.2">
      <c r="A1468" s="15"/>
      <c r="B1468" s="15">
        <v>194</v>
      </c>
      <c r="C1468" s="59">
        <v>0</v>
      </c>
      <c r="D1468" s="60"/>
      <c r="E1468" s="60"/>
      <c r="F1468" s="60"/>
      <c r="G1468" s="61"/>
      <c r="H1468" s="71">
        <v>0</v>
      </c>
      <c r="I1468" s="62">
        <v>0</v>
      </c>
      <c r="J1468" s="62">
        <v>0</v>
      </c>
      <c r="K1468" s="44"/>
      <c r="L1468" s="63">
        <v>0</v>
      </c>
      <c r="M1468" s="70"/>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x14ac:dyDescent="0.2">
      <c r="A1469" s="15"/>
      <c r="B1469" s="15">
        <v>195</v>
      </c>
      <c r="C1469" s="59">
        <v>0</v>
      </c>
      <c r="D1469" s="60"/>
      <c r="E1469" s="60"/>
      <c r="F1469" s="60"/>
      <c r="G1469" s="61"/>
      <c r="H1469" s="71">
        <v>0</v>
      </c>
      <c r="I1469" s="62">
        <v>0</v>
      </c>
      <c r="J1469" s="62">
        <v>0</v>
      </c>
      <c r="K1469" s="44"/>
      <c r="L1469" s="63">
        <v>0</v>
      </c>
      <c r="M1469" s="70"/>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x14ac:dyDescent="0.2">
      <c r="A1470" s="15"/>
      <c r="B1470" s="15">
        <v>196</v>
      </c>
      <c r="C1470" s="59">
        <v>0</v>
      </c>
      <c r="D1470" s="60"/>
      <c r="E1470" s="60"/>
      <c r="F1470" s="60"/>
      <c r="G1470" s="61"/>
      <c r="H1470" s="71">
        <v>0</v>
      </c>
      <c r="I1470" s="62">
        <v>0</v>
      </c>
      <c r="J1470" s="62">
        <v>0</v>
      </c>
      <c r="K1470" s="44"/>
      <c r="L1470" s="63">
        <v>0</v>
      </c>
      <c r="M1470" s="70"/>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x14ac:dyDescent="0.2">
      <c r="A1471" s="15"/>
      <c r="B1471" s="15">
        <v>197</v>
      </c>
      <c r="C1471" s="59">
        <v>0</v>
      </c>
      <c r="D1471" s="60"/>
      <c r="E1471" s="60"/>
      <c r="F1471" s="60"/>
      <c r="G1471" s="61"/>
      <c r="H1471" s="71">
        <v>0</v>
      </c>
      <c r="I1471" s="62">
        <v>0</v>
      </c>
      <c r="J1471" s="62">
        <v>0</v>
      </c>
      <c r="K1471" s="44"/>
      <c r="L1471" s="63">
        <v>0</v>
      </c>
      <c r="M1471" s="70"/>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x14ac:dyDescent="0.2">
      <c r="A1472" s="15"/>
      <c r="B1472" s="15">
        <v>198</v>
      </c>
      <c r="C1472" s="59">
        <v>0</v>
      </c>
      <c r="D1472" s="60"/>
      <c r="E1472" s="60"/>
      <c r="F1472" s="60"/>
      <c r="G1472" s="61"/>
      <c r="H1472" s="71">
        <v>0</v>
      </c>
      <c r="I1472" s="62">
        <v>0</v>
      </c>
      <c r="J1472" s="62">
        <v>0</v>
      </c>
      <c r="K1472" s="44"/>
      <c r="L1472" s="63">
        <v>0</v>
      </c>
      <c r="M1472" s="70"/>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x14ac:dyDescent="0.2">
      <c r="A1473" s="15"/>
      <c r="B1473" s="15">
        <v>199</v>
      </c>
      <c r="C1473" s="59">
        <v>0</v>
      </c>
      <c r="D1473" s="60"/>
      <c r="E1473" s="60"/>
      <c r="F1473" s="60"/>
      <c r="G1473" s="61"/>
      <c r="H1473" s="71">
        <v>0</v>
      </c>
      <c r="I1473" s="62">
        <v>0</v>
      </c>
      <c r="J1473" s="62">
        <v>0</v>
      </c>
      <c r="K1473" s="44"/>
      <c r="L1473" s="63">
        <v>0</v>
      </c>
      <c r="M1473" s="70"/>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x14ac:dyDescent="0.2">
      <c r="A1474" s="15"/>
      <c r="B1474" s="15">
        <v>200</v>
      </c>
      <c r="C1474" s="59">
        <v>0</v>
      </c>
      <c r="D1474" s="60"/>
      <c r="E1474" s="60"/>
      <c r="F1474" s="60"/>
      <c r="G1474" s="61"/>
      <c r="H1474" s="71">
        <v>0</v>
      </c>
      <c r="I1474" s="62">
        <v>0</v>
      </c>
      <c r="J1474" s="62">
        <v>0</v>
      </c>
      <c r="K1474" s="44"/>
      <c r="L1474" s="63">
        <v>0</v>
      </c>
      <c r="M1474" s="70"/>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x14ac:dyDescent="0.2">
      <c r="A1475" s="15"/>
      <c r="B1475" s="15">
        <v>201</v>
      </c>
      <c r="C1475" s="59">
        <v>0</v>
      </c>
      <c r="D1475" s="60"/>
      <c r="E1475" s="60"/>
      <c r="F1475" s="60"/>
      <c r="G1475" s="61"/>
      <c r="H1475" s="71">
        <v>0</v>
      </c>
      <c r="I1475" s="62">
        <v>0</v>
      </c>
      <c r="J1475" s="62">
        <v>0</v>
      </c>
      <c r="K1475" s="44"/>
      <c r="L1475" s="63">
        <v>0</v>
      </c>
      <c r="M1475" s="70"/>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x14ac:dyDescent="0.2">
      <c r="A1476" s="15"/>
      <c r="B1476" s="15">
        <v>202</v>
      </c>
      <c r="C1476" s="59">
        <v>0</v>
      </c>
      <c r="D1476" s="60"/>
      <c r="E1476" s="60"/>
      <c r="F1476" s="60"/>
      <c r="G1476" s="61"/>
      <c r="H1476" s="71">
        <v>0</v>
      </c>
      <c r="I1476" s="62">
        <v>0</v>
      </c>
      <c r="J1476" s="62">
        <v>0</v>
      </c>
      <c r="K1476" s="44"/>
      <c r="L1476" s="63">
        <v>0</v>
      </c>
      <c r="M1476" s="70"/>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x14ac:dyDescent="0.2">
      <c r="A1477" s="15"/>
      <c r="B1477" s="15">
        <v>203</v>
      </c>
      <c r="C1477" s="59">
        <v>0</v>
      </c>
      <c r="D1477" s="60"/>
      <c r="E1477" s="60"/>
      <c r="F1477" s="60"/>
      <c r="G1477" s="61"/>
      <c r="H1477" s="71">
        <v>0</v>
      </c>
      <c r="I1477" s="62">
        <v>0</v>
      </c>
      <c r="J1477" s="62">
        <v>0</v>
      </c>
      <c r="K1477" s="44"/>
      <c r="L1477" s="63">
        <v>0</v>
      </c>
      <c r="M1477" s="70"/>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x14ac:dyDescent="0.2">
      <c r="A1478" s="15"/>
      <c r="B1478" s="15">
        <v>204</v>
      </c>
      <c r="C1478" s="59">
        <v>0</v>
      </c>
      <c r="D1478" s="60"/>
      <c r="E1478" s="60"/>
      <c r="F1478" s="60"/>
      <c r="G1478" s="61"/>
      <c r="H1478" s="71">
        <v>0</v>
      </c>
      <c r="I1478" s="62">
        <v>0</v>
      </c>
      <c r="J1478" s="62">
        <v>0</v>
      </c>
      <c r="K1478" s="44"/>
      <c r="L1478" s="63">
        <v>0</v>
      </c>
      <c r="M1478" s="70"/>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x14ac:dyDescent="0.2">
      <c r="A1479" s="15"/>
      <c r="B1479" s="15">
        <v>205</v>
      </c>
      <c r="C1479" s="59">
        <v>0</v>
      </c>
      <c r="D1479" s="60"/>
      <c r="E1479" s="60"/>
      <c r="F1479" s="60"/>
      <c r="G1479" s="61"/>
      <c r="H1479" s="71">
        <v>0</v>
      </c>
      <c r="I1479" s="62">
        <v>0</v>
      </c>
      <c r="J1479" s="62">
        <v>0</v>
      </c>
      <c r="K1479" s="44"/>
      <c r="L1479" s="63">
        <v>0</v>
      </c>
      <c r="M1479" s="70"/>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x14ac:dyDescent="0.2">
      <c r="A1480" s="15"/>
      <c r="B1480" s="15">
        <v>206</v>
      </c>
      <c r="C1480" s="59">
        <v>0</v>
      </c>
      <c r="D1480" s="60"/>
      <c r="E1480" s="60"/>
      <c r="F1480" s="60"/>
      <c r="G1480" s="61"/>
      <c r="H1480" s="71">
        <v>0</v>
      </c>
      <c r="I1480" s="62">
        <v>0</v>
      </c>
      <c r="J1480" s="62">
        <v>0</v>
      </c>
      <c r="K1480" s="44"/>
      <c r="L1480" s="63">
        <v>0</v>
      </c>
      <c r="M1480" s="70"/>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x14ac:dyDescent="0.2">
      <c r="A1481" s="15"/>
      <c r="B1481" s="15">
        <v>207</v>
      </c>
      <c r="C1481" s="59">
        <v>0</v>
      </c>
      <c r="D1481" s="60"/>
      <c r="E1481" s="60"/>
      <c r="F1481" s="60"/>
      <c r="G1481" s="61"/>
      <c r="H1481" s="71">
        <v>0</v>
      </c>
      <c r="I1481" s="62">
        <v>0</v>
      </c>
      <c r="J1481" s="62">
        <v>0</v>
      </c>
      <c r="K1481" s="44"/>
      <c r="L1481" s="63">
        <v>0</v>
      </c>
      <c r="M1481" s="70"/>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x14ac:dyDescent="0.2">
      <c r="A1482" s="15"/>
      <c r="B1482" s="15">
        <v>208</v>
      </c>
      <c r="C1482" s="59">
        <v>0</v>
      </c>
      <c r="D1482" s="60"/>
      <c r="E1482" s="60"/>
      <c r="F1482" s="60"/>
      <c r="G1482" s="61"/>
      <c r="H1482" s="71">
        <v>0</v>
      </c>
      <c r="I1482" s="62">
        <v>0</v>
      </c>
      <c r="J1482" s="62">
        <v>0</v>
      </c>
      <c r="K1482" s="44"/>
      <c r="L1482" s="63">
        <v>0</v>
      </c>
      <c r="M1482" s="70"/>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x14ac:dyDescent="0.2">
      <c r="A1483" s="15"/>
      <c r="B1483" s="15">
        <v>209</v>
      </c>
      <c r="C1483" s="59">
        <v>0</v>
      </c>
      <c r="D1483" s="60"/>
      <c r="E1483" s="60"/>
      <c r="F1483" s="60"/>
      <c r="G1483" s="61"/>
      <c r="H1483" s="71">
        <v>0</v>
      </c>
      <c r="I1483" s="62">
        <v>0</v>
      </c>
      <c r="J1483" s="62">
        <v>0</v>
      </c>
      <c r="K1483" s="44"/>
      <c r="L1483" s="63">
        <v>0</v>
      </c>
      <c r="M1483" s="70"/>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x14ac:dyDescent="0.2">
      <c r="A1484" s="15"/>
      <c r="B1484" s="15">
        <v>210</v>
      </c>
      <c r="C1484" s="59">
        <v>0</v>
      </c>
      <c r="D1484" s="60"/>
      <c r="E1484" s="60"/>
      <c r="F1484" s="60"/>
      <c r="G1484" s="61"/>
      <c r="H1484" s="71">
        <v>0</v>
      </c>
      <c r="I1484" s="62">
        <v>0</v>
      </c>
      <c r="J1484" s="62">
        <v>0</v>
      </c>
      <c r="K1484" s="44"/>
      <c r="L1484" s="63">
        <v>0</v>
      </c>
      <c r="M1484" s="70"/>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x14ac:dyDescent="0.2">
      <c r="A1485" s="15"/>
      <c r="B1485" s="15">
        <v>211</v>
      </c>
      <c r="C1485" s="59">
        <v>0</v>
      </c>
      <c r="D1485" s="60"/>
      <c r="E1485" s="60"/>
      <c r="F1485" s="60"/>
      <c r="G1485" s="61"/>
      <c r="H1485" s="71">
        <v>0</v>
      </c>
      <c r="I1485" s="62">
        <v>0</v>
      </c>
      <c r="J1485" s="62">
        <v>0</v>
      </c>
      <c r="K1485" s="44"/>
      <c r="L1485" s="63">
        <v>0</v>
      </c>
      <c r="M1485" s="70"/>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x14ac:dyDescent="0.2">
      <c r="A1486" s="15"/>
      <c r="B1486" s="15">
        <v>212</v>
      </c>
      <c r="C1486" s="59">
        <v>0</v>
      </c>
      <c r="D1486" s="60"/>
      <c r="E1486" s="60"/>
      <c r="F1486" s="60"/>
      <c r="G1486" s="61"/>
      <c r="H1486" s="71">
        <v>0</v>
      </c>
      <c r="I1486" s="62">
        <v>0</v>
      </c>
      <c r="J1486" s="62">
        <v>0</v>
      </c>
      <c r="K1486" s="44"/>
      <c r="L1486" s="63">
        <v>0</v>
      </c>
      <c r="M1486" s="70"/>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x14ac:dyDescent="0.2">
      <c r="A1487" s="15"/>
      <c r="B1487" s="15">
        <v>213</v>
      </c>
      <c r="C1487" s="59">
        <v>0</v>
      </c>
      <c r="D1487" s="60"/>
      <c r="E1487" s="60"/>
      <c r="F1487" s="60"/>
      <c r="G1487" s="61"/>
      <c r="H1487" s="71">
        <v>0</v>
      </c>
      <c r="I1487" s="62">
        <v>0</v>
      </c>
      <c r="J1487" s="62">
        <v>0</v>
      </c>
      <c r="K1487" s="44"/>
      <c r="L1487" s="63">
        <v>0</v>
      </c>
      <c r="M1487" s="70"/>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x14ac:dyDescent="0.2">
      <c r="A1488" s="15"/>
      <c r="B1488" s="15">
        <v>214</v>
      </c>
      <c r="C1488" s="59">
        <v>0</v>
      </c>
      <c r="D1488" s="60"/>
      <c r="E1488" s="60"/>
      <c r="F1488" s="60"/>
      <c r="G1488" s="61"/>
      <c r="H1488" s="71">
        <v>0</v>
      </c>
      <c r="I1488" s="62">
        <v>0</v>
      </c>
      <c r="J1488" s="62">
        <v>0</v>
      </c>
      <c r="K1488" s="44"/>
      <c r="L1488" s="63">
        <v>0</v>
      </c>
      <c r="M1488" s="70"/>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x14ac:dyDescent="0.2">
      <c r="A1489" s="15"/>
      <c r="B1489" s="15">
        <v>215</v>
      </c>
      <c r="C1489" s="59">
        <v>0</v>
      </c>
      <c r="D1489" s="60"/>
      <c r="E1489" s="60"/>
      <c r="F1489" s="60"/>
      <c r="G1489" s="61"/>
      <c r="H1489" s="71">
        <v>0</v>
      </c>
      <c r="I1489" s="62">
        <v>0</v>
      </c>
      <c r="J1489" s="62">
        <v>0</v>
      </c>
      <c r="K1489" s="44"/>
      <c r="L1489" s="63">
        <v>0</v>
      </c>
      <c r="M1489" s="70"/>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x14ac:dyDescent="0.2">
      <c r="A1490" s="15"/>
      <c r="B1490" s="15">
        <v>216</v>
      </c>
      <c r="C1490" s="59">
        <v>0</v>
      </c>
      <c r="D1490" s="60"/>
      <c r="E1490" s="60"/>
      <c r="F1490" s="60"/>
      <c r="G1490" s="61"/>
      <c r="H1490" s="71">
        <v>0</v>
      </c>
      <c r="I1490" s="62">
        <v>0</v>
      </c>
      <c r="J1490" s="62">
        <v>0</v>
      </c>
      <c r="K1490" s="44"/>
      <c r="L1490" s="63">
        <v>0</v>
      </c>
      <c r="M1490" s="70"/>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x14ac:dyDescent="0.2">
      <c r="A1491" s="15"/>
      <c r="B1491" s="15">
        <v>217</v>
      </c>
      <c r="C1491" s="59">
        <v>0</v>
      </c>
      <c r="D1491" s="60"/>
      <c r="E1491" s="60"/>
      <c r="F1491" s="60"/>
      <c r="G1491" s="61"/>
      <c r="H1491" s="71">
        <v>0</v>
      </c>
      <c r="I1491" s="62">
        <v>0</v>
      </c>
      <c r="J1491" s="62">
        <v>0</v>
      </c>
      <c r="K1491" s="44"/>
      <c r="L1491" s="63">
        <v>0</v>
      </c>
      <c r="M1491" s="70"/>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x14ac:dyDescent="0.2">
      <c r="A1492" s="15"/>
      <c r="B1492" s="15">
        <v>218</v>
      </c>
      <c r="C1492" s="59">
        <v>0</v>
      </c>
      <c r="D1492" s="60"/>
      <c r="E1492" s="60"/>
      <c r="F1492" s="60"/>
      <c r="G1492" s="61"/>
      <c r="H1492" s="71">
        <v>0</v>
      </c>
      <c r="I1492" s="62">
        <v>0</v>
      </c>
      <c r="J1492" s="62">
        <v>0</v>
      </c>
      <c r="K1492" s="44"/>
      <c r="L1492" s="63">
        <v>0</v>
      </c>
      <c r="M1492" s="70"/>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x14ac:dyDescent="0.2">
      <c r="A1493" s="15"/>
      <c r="B1493" s="15">
        <v>219</v>
      </c>
      <c r="C1493" s="59">
        <v>0</v>
      </c>
      <c r="D1493" s="60"/>
      <c r="E1493" s="60"/>
      <c r="F1493" s="60"/>
      <c r="G1493" s="61"/>
      <c r="H1493" s="71">
        <v>0</v>
      </c>
      <c r="I1493" s="62">
        <v>0</v>
      </c>
      <c r="J1493" s="62">
        <v>0</v>
      </c>
      <c r="K1493" s="44"/>
      <c r="L1493" s="63">
        <v>0</v>
      </c>
      <c r="M1493" s="70"/>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x14ac:dyDescent="0.2">
      <c r="A1494" s="15"/>
      <c r="B1494" s="15">
        <v>220</v>
      </c>
      <c r="C1494" s="59">
        <v>0</v>
      </c>
      <c r="D1494" s="60"/>
      <c r="E1494" s="60"/>
      <c r="F1494" s="60"/>
      <c r="G1494" s="61"/>
      <c r="H1494" s="71">
        <v>0</v>
      </c>
      <c r="I1494" s="62">
        <v>0</v>
      </c>
      <c r="J1494" s="62">
        <v>0</v>
      </c>
      <c r="K1494" s="44"/>
      <c r="L1494" s="63">
        <v>0</v>
      </c>
      <c r="M1494" s="70"/>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x14ac:dyDescent="0.2">
      <c r="A1495" s="15"/>
      <c r="B1495" s="15">
        <v>221</v>
      </c>
      <c r="C1495" s="59">
        <v>0</v>
      </c>
      <c r="D1495" s="60"/>
      <c r="E1495" s="60"/>
      <c r="F1495" s="60"/>
      <c r="G1495" s="61"/>
      <c r="H1495" s="71">
        <v>0</v>
      </c>
      <c r="I1495" s="62">
        <v>0</v>
      </c>
      <c r="J1495" s="62">
        <v>0</v>
      </c>
      <c r="K1495" s="44"/>
      <c r="L1495" s="63">
        <v>0</v>
      </c>
      <c r="M1495" s="70"/>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x14ac:dyDescent="0.2">
      <c r="A1496" s="15"/>
      <c r="B1496" s="15">
        <v>222</v>
      </c>
      <c r="C1496" s="59">
        <v>0</v>
      </c>
      <c r="D1496" s="60"/>
      <c r="E1496" s="60"/>
      <c r="F1496" s="60"/>
      <c r="G1496" s="61"/>
      <c r="H1496" s="71">
        <v>0</v>
      </c>
      <c r="I1496" s="62">
        <v>0</v>
      </c>
      <c r="J1496" s="62">
        <v>0</v>
      </c>
      <c r="K1496" s="44"/>
      <c r="L1496" s="63">
        <v>0</v>
      </c>
      <c r="M1496" s="70"/>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x14ac:dyDescent="0.2">
      <c r="A1497" s="15"/>
      <c r="B1497" s="15">
        <v>223</v>
      </c>
      <c r="C1497" s="59">
        <v>0</v>
      </c>
      <c r="D1497" s="60"/>
      <c r="E1497" s="60"/>
      <c r="F1497" s="60"/>
      <c r="G1497" s="61"/>
      <c r="H1497" s="71">
        <v>0</v>
      </c>
      <c r="I1497" s="62">
        <v>0</v>
      </c>
      <c r="J1497" s="62">
        <v>0</v>
      </c>
      <c r="K1497" s="44"/>
      <c r="L1497" s="63">
        <v>0</v>
      </c>
      <c r="M1497" s="70"/>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x14ac:dyDescent="0.2">
      <c r="A1498" s="15"/>
      <c r="B1498" s="15">
        <v>224</v>
      </c>
      <c r="C1498" s="59">
        <v>0</v>
      </c>
      <c r="D1498" s="60"/>
      <c r="E1498" s="60"/>
      <c r="F1498" s="60"/>
      <c r="G1498" s="61"/>
      <c r="H1498" s="71">
        <v>0</v>
      </c>
      <c r="I1498" s="62">
        <v>0</v>
      </c>
      <c r="J1498" s="62">
        <v>0</v>
      </c>
      <c r="K1498" s="44"/>
      <c r="L1498" s="63">
        <v>0</v>
      </c>
      <c r="M1498" s="70"/>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x14ac:dyDescent="0.2">
      <c r="A1499" s="15"/>
      <c r="B1499" s="15">
        <v>225</v>
      </c>
      <c r="C1499" s="59">
        <v>0</v>
      </c>
      <c r="D1499" s="60"/>
      <c r="E1499" s="60"/>
      <c r="F1499" s="60"/>
      <c r="G1499" s="61"/>
      <c r="H1499" s="71">
        <v>0</v>
      </c>
      <c r="I1499" s="62">
        <v>0</v>
      </c>
      <c r="J1499" s="62">
        <v>0</v>
      </c>
      <c r="K1499" s="44"/>
      <c r="L1499" s="63">
        <v>0</v>
      </c>
      <c r="M1499" s="70"/>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x14ac:dyDescent="0.2">
      <c r="A1500" s="15"/>
      <c r="B1500" s="15">
        <v>226</v>
      </c>
      <c r="C1500" s="59">
        <v>0</v>
      </c>
      <c r="D1500" s="60"/>
      <c r="E1500" s="60"/>
      <c r="F1500" s="60"/>
      <c r="G1500" s="61"/>
      <c r="H1500" s="71">
        <v>0</v>
      </c>
      <c r="I1500" s="62">
        <v>0</v>
      </c>
      <c r="J1500" s="62">
        <v>0</v>
      </c>
      <c r="K1500" s="44"/>
      <c r="L1500" s="63">
        <v>0</v>
      </c>
      <c r="M1500" s="70"/>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x14ac:dyDescent="0.2">
      <c r="A1501" s="15"/>
      <c r="B1501" s="15">
        <v>227</v>
      </c>
      <c r="C1501" s="59">
        <v>0</v>
      </c>
      <c r="D1501" s="60"/>
      <c r="E1501" s="60"/>
      <c r="F1501" s="60"/>
      <c r="G1501" s="61"/>
      <c r="H1501" s="71">
        <v>0</v>
      </c>
      <c r="I1501" s="62">
        <v>0</v>
      </c>
      <c r="J1501" s="62">
        <v>0</v>
      </c>
      <c r="K1501" s="44"/>
      <c r="L1501" s="63">
        <v>0</v>
      </c>
      <c r="M1501" s="70"/>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x14ac:dyDescent="0.2">
      <c r="A1502" s="15"/>
      <c r="B1502" s="15">
        <v>228</v>
      </c>
      <c r="C1502" s="59">
        <v>0</v>
      </c>
      <c r="D1502" s="60"/>
      <c r="E1502" s="60"/>
      <c r="F1502" s="60"/>
      <c r="G1502" s="61"/>
      <c r="H1502" s="71">
        <v>0</v>
      </c>
      <c r="I1502" s="62">
        <v>0</v>
      </c>
      <c r="J1502" s="62">
        <v>0</v>
      </c>
      <c r="K1502" s="44"/>
      <c r="L1502" s="63">
        <v>0</v>
      </c>
      <c r="M1502" s="70"/>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x14ac:dyDescent="0.2">
      <c r="A1503" s="15"/>
      <c r="B1503" s="15">
        <v>229</v>
      </c>
      <c r="C1503" s="59">
        <v>0</v>
      </c>
      <c r="D1503" s="60"/>
      <c r="E1503" s="60"/>
      <c r="F1503" s="60"/>
      <c r="G1503" s="61"/>
      <c r="H1503" s="71">
        <v>0</v>
      </c>
      <c r="I1503" s="62">
        <v>0</v>
      </c>
      <c r="J1503" s="62">
        <v>0</v>
      </c>
      <c r="K1503" s="44"/>
      <c r="L1503" s="63">
        <v>0</v>
      </c>
      <c r="M1503" s="70"/>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x14ac:dyDescent="0.2">
      <c r="A1504" s="15"/>
      <c r="B1504" s="15">
        <v>230</v>
      </c>
      <c r="C1504" s="59">
        <v>0</v>
      </c>
      <c r="D1504" s="60"/>
      <c r="E1504" s="60"/>
      <c r="F1504" s="60"/>
      <c r="G1504" s="61"/>
      <c r="H1504" s="71">
        <v>0</v>
      </c>
      <c r="I1504" s="62">
        <v>0</v>
      </c>
      <c r="J1504" s="62">
        <v>0</v>
      </c>
      <c r="K1504" s="44"/>
      <c r="L1504" s="63">
        <v>0</v>
      </c>
      <c r="M1504" s="70"/>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x14ac:dyDescent="0.2">
      <c r="A1505" s="15"/>
      <c r="B1505" s="15">
        <v>231</v>
      </c>
      <c r="C1505" s="59">
        <v>0</v>
      </c>
      <c r="D1505" s="60"/>
      <c r="E1505" s="60"/>
      <c r="F1505" s="60"/>
      <c r="G1505" s="61"/>
      <c r="H1505" s="71">
        <v>0</v>
      </c>
      <c r="I1505" s="62">
        <v>0</v>
      </c>
      <c r="J1505" s="62">
        <v>0</v>
      </c>
      <c r="K1505" s="44"/>
      <c r="L1505" s="63">
        <v>0</v>
      </c>
      <c r="M1505" s="70"/>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x14ac:dyDescent="0.2">
      <c r="A1506" s="15"/>
      <c r="B1506" s="15">
        <v>232</v>
      </c>
      <c r="C1506" s="59">
        <v>0</v>
      </c>
      <c r="D1506" s="60"/>
      <c r="E1506" s="60"/>
      <c r="F1506" s="60"/>
      <c r="G1506" s="61"/>
      <c r="H1506" s="71">
        <v>0</v>
      </c>
      <c r="I1506" s="62">
        <v>0</v>
      </c>
      <c r="J1506" s="62">
        <v>0</v>
      </c>
      <c r="K1506" s="44"/>
      <c r="L1506" s="63">
        <v>0</v>
      </c>
      <c r="M1506" s="70"/>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x14ac:dyDescent="0.2">
      <c r="A1507" s="15"/>
      <c r="B1507" s="15">
        <v>233</v>
      </c>
      <c r="C1507" s="59">
        <v>0</v>
      </c>
      <c r="D1507" s="60"/>
      <c r="E1507" s="60"/>
      <c r="F1507" s="60"/>
      <c r="G1507" s="61"/>
      <c r="H1507" s="71">
        <v>0</v>
      </c>
      <c r="I1507" s="62">
        <v>0</v>
      </c>
      <c r="J1507" s="62">
        <v>0</v>
      </c>
      <c r="K1507" s="44"/>
      <c r="L1507" s="63">
        <v>0</v>
      </c>
      <c r="M1507" s="70"/>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x14ac:dyDescent="0.2">
      <c r="A1508" s="15"/>
      <c r="B1508" s="15">
        <v>234</v>
      </c>
      <c r="C1508" s="59">
        <v>0</v>
      </c>
      <c r="D1508" s="60"/>
      <c r="E1508" s="60"/>
      <c r="F1508" s="60"/>
      <c r="G1508" s="61"/>
      <c r="H1508" s="71">
        <v>0</v>
      </c>
      <c r="I1508" s="62">
        <v>0</v>
      </c>
      <c r="J1508" s="62">
        <v>0</v>
      </c>
      <c r="K1508" s="44"/>
      <c r="L1508" s="63">
        <v>0</v>
      </c>
      <c r="M1508" s="70"/>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x14ac:dyDescent="0.2">
      <c r="A1509" s="15"/>
      <c r="B1509" s="15">
        <v>235</v>
      </c>
      <c r="C1509" s="59">
        <v>0</v>
      </c>
      <c r="D1509" s="60"/>
      <c r="E1509" s="60"/>
      <c r="F1509" s="60"/>
      <c r="G1509" s="61"/>
      <c r="H1509" s="71">
        <v>0</v>
      </c>
      <c r="I1509" s="62">
        <v>0</v>
      </c>
      <c r="J1509" s="62">
        <v>0</v>
      </c>
      <c r="K1509" s="44"/>
      <c r="L1509" s="63">
        <v>0</v>
      </c>
      <c r="M1509" s="70"/>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x14ac:dyDescent="0.2">
      <c r="A1510" s="15"/>
      <c r="B1510" s="15">
        <v>236</v>
      </c>
      <c r="C1510" s="59">
        <v>0</v>
      </c>
      <c r="D1510" s="60"/>
      <c r="E1510" s="60"/>
      <c r="F1510" s="60"/>
      <c r="G1510" s="61"/>
      <c r="H1510" s="71">
        <v>0</v>
      </c>
      <c r="I1510" s="62">
        <v>0</v>
      </c>
      <c r="J1510" s="62">
        <v>0</v>
      </c>
      <c r="K1510" s="44"/>
      <c r="L1510" s="63">
        <v>0</v>
      </c>
      <c r="M1510" s="70"/>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x14ac:dyDescent="0.2">
      <c r="A1511" s="15"/>
      <c r="B1511" s="15">
        <v>237</v>
      </c>
      <c r="C1511" s="59">
        <v>0</v>
      </c>
      <c r="D1511" s="60"/>
      <c r="E1511" s="60"/>
      <c r="F1511" s="60"/>
      <c r="G1511" s="61"/>
      <c r="H1511" s="71">
        <v>0</v>
      </c>
      <c r="I1511" s="62">
        <v>0</v>
      </c>
      <c r="J1511" s="62">
        <v>0</v>
      </c>
      <c r="K1511" s="44"/>
      <c r="L1511" s="63">
        <v>0</v>
      </c>
      <c r="M1511" s="70"/>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x14ac:dyDescent="0.2">
      <c r="A1512" s="15"/>
      <c r="B1512" s="15">
        <v>238</v>
      </c>
      <c r="C1512" s="59">
        <v>0</v>
      </c>
      <c r="D1512" s="60"/>
      <c r="E1512" s="60"/>
      <c r="F1512" s="60"/>
      <c r="G1512" s="61"/>
      <c r="H1512" s="71">
        <v>0</v>
      </c>
      <c r="I1512" s="62">
        <v>0</v>
      </c>
      <c r="J1512" s="62">
        <v>0</v>
      </c>
      <c r="K1512" s="44"/>
      <c r="L1512" s="63">
        <v>0</v>
      </c>
      <c r="M1512" s="70"/>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x14ac:dyDescent="0.2">
      <c r="A1513" s="15"/>
      <c r="B1513" s="15">
        <v>239</v>
      </c>
      <c r="C1513" s="59">
        <v>0</v>
      </c>
      <c r="D1513" s="60"/>
      <c r="E1513" s="60"/>
      <c r="F1513" s="60"/>
      <c r="G1513" s="61"/>
      <c r="H1513" s="71">
        <v>0</v>
      </c>
      <c r="I1513" s="62">
        <v>0</v>
      </c>
      <c r="J1513" s="62">
        <v>0</v>
      </c>
      <c r="K1513" s="44"/>
      <c r="L1513" s="63">
        <v>0</v>
      </c>
      <c r="M1513" s="70"/>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x14ac:dyDescent="0.2">
      <c r="A1514" s="15"/>
      <c r="B1514" s="15">
        <v>240</v>
      </c>
      <c r="C1514" s="59">
        <v>0</v>
      </c>
      <c r="D1514" s="60"/>
      <c r="E1514" s="60"/>
      <c r="F1514" s="60"/>
      <c r="G1514" s="61"/>
      <c r="H1514" s="71">
        <v>0</v>
      </c>
      <c r="I1514" s="62">
        <v>0</v>
      </c>
      <c r="J1514" s="62">
        <v>0</v>
      </c>
      <c r="K1514" s="44"/>
      <c r="L1514" s="63">
        <v>0</v>
      </c>
      <c r="M1514" s="70"/>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x14ac:dyDescent="0.2">
      <c r="A1515" s="15"/>
      <c r="B1515" s="15">
        <v>241</v>
      </c>
      <c r="C1515" s="59">
        <v>0</v>
      </c>
      <c r="D1515" s="60"/>
      <c r="E1515" s="60"/>
      <c r="F1515" s="60"/>
      <c r="G1515" s="61"/>
      <c r="H1515" s="71">
        <v>0</v>
      </c>
      <c r="I1515" s="62">
        <v>0</v>
      </c>
      <c r="J1515" s="62">
        <v>0</v>
      </c>
      <c r="K1515" s="44"/>
      <c r="L1515" s="63">
        <v>0</v>
      </c>
      <c r="M1515" s="70"/>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x14ac:dyDescent="0.2">
      <c r="A1516" s="15"/>
      <c r="B1516" s="15">
        <v>242</v>
      </c>
      <c r="C1516" s="59">
        <v>0</v>
      </c>
      <c r="D1516" s="60"/>
      <c r="E1516" s="60"/>
      <c r="F1516" s="60"/>
      <c r="G1516" s="61"/>
      <c r="H1516" s="71">
        <v>0</v>
      </c>
      <c r="I1516" s="62" t="s">
        <v>35</v>
      </c>
      <c r="J1516" s="62">
        <v>0</v>
      </c>
      <c r="K1516" s="44"/>
      <c r="L1516" s="63">
        <v>0</v>
      </c>
      <c r="M1516" s="70"/>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x14ac:dyDescent="0.2">
      <c r="A1517" s="15"/>
      <c r="B1517" s="15">
        <v>243</v>
      </c>
      <c r="C1517" s="59">
        <v>0</v>
      </c>
      <c r="D1517" s="60"/>
      <c r="E1517" s="60"/>
      <c r="F1517" s="60"/>
      <c r="G1517" s="61"/>
      <c r="H1517" s="71">
        <v>0</v>
      </c>
      <c r="I1517" s="62" t="s">
        <v>35</v>
      </c>
      <c r="J1517" s="62">
        <v>0</v>
      </c>
      <c r="K1517" s="44"/>
      <c r="L1517" s="63">
        <v>0</v>
      </c>
      <c r="M1517" s="70"/>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x14ac:dyDescent="0.2">
      <c r="A1518" s="15"/>
      <c r="B1518" s="15">
        <v>244</v>
      </c>
      <c r="C1518" s="59">
        <v>0</v>
      </c>
      <c r="D1518" s="60"/>
      <c r="E1518" s="60"/>
      <c r="F1518" s="60"/>
      <c r="G1518" s="61"/>
      <c r="H1518" s="71">
        <v>0</v>
      </c>
      <c r="I1518" s="62" t="s">
        <v>35</v>
      </c>
      <c r="J1518" s="62">
        <v>0</v>
      </c>
      <c r="K1518" s="44"/>
      <c r="L1518" s="63">
        <v>0</v>
      </c>
      <c r="M1518" s="70"/>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x14ac:dyDescent="0.2">
      <c r="A1519" s="15"/>
      <c r="B1519" s="15">
        <v>245</v>
      </c>
      <c r="C1519" s="59">
        <v>0</v>
      </c>
      <c r="D1519" s="60"/>
      <c r="E1519" s="60"/>
      <c r="F1519" s="60"/>
      <c r="G1519" s="61"/>
      <c r="H1519" s="71">
        <v>0</v>
      </c>
      <c r="I1519" s="62" t="s">
        <v>35</v>
      </c>
      <c r="J1519" s="62">
        <v>0</v>
      </c>
      <c r="K1519" s="44"/>
      <c r="L1519" s="63">
        <v>0</v>
      </c>
      <c r="M1519" s="70"/>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x14ac:dyDescent="0.2">
      <c r="A1520" s="15"/>
      <c r="B1520" s="15">
        <v>246</v>
      </c>
      <c r="C1520" s="59">
        <v>0</v>
      </c>
      <c r="D1520" s="60"/>
      <c r="E1520" s="60"/>
      <c r="F1520" s="60"/>
      <c r="G1520" s="61"/>
      <c r="H1520" s="71">
        <v>0</v>
      </c>
      <c r="I1520" s="62" t="s">
        <v>35</v>
      </c>
      <c r="J1520" s="62">
        <v>0</v>
      </c>
      <c r="K1520" s="44"/>
      <c r="L1520" s="63">
        <v>0</v>
      </c>
      <c r="M1520" s="70"/>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x14ac:dyDescent="0.2">
      <c r="A1521" s="15"/>
      <c r="B1521" s="15">
        <v>247</v>
      </c>
      <c r="C1521" s="59">
        <v>0</v>
      </c>
      <c r="D1521" s="60"/>
      <c r="E1521" s="60"/>
      <c r="F1521" s="60"/>
      <c r="G1521" s="61"/>
      <c r="H1521" s="71">
        <v>0</v>
      </c>
      <c r="I1521" s="62" t="s">
        <v>35</v>
      </c>
      <c r="J1521" s="62">
        <v>0</v>
      </c>
      <c r="K1521" s="44"/>
      <c r="L1521" s="63">
        <v>0</v>
      </c>
      <c r="M1521" s="70"/>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x14ac:dyDescent="0.2">
      <c r="A1522" s="15"/>
      <c r="B1522" s="15">
        <v>248</v>
      </c>
      <c r="C1522" s="59">
        <v>0</v>
      </c>
      <c r="D1522" s="60"/>
      <c r="E1522" s="60"/>
      <c r="F1522" s="60"/>
      <c r="G1522" s="61"/>
      <c r="H1522" s="71">
        <v>0</v>
      </c>
      <c r="I1522" s="62" t="s">
        <v>35</v>
      </c>
      <c r="J1522" s="62">
        <v>0</v>
      </c>
      <c r="K1522" s="44"/>
      <c r="L1522" s="63">
        <v>0</v>
      </c>
      <c r="M1522" s="70"/>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x14ac:dyDescent="0.2">
      <c r="A1523" s="15"/>
      <c r="B1523" s="15">
        <v>249</v>
      </c>
      <c r="C1523" s="59">
        <v>0</v>
      </c>
      <c r="D1523" s="60"/>
      <c r="E1523" s="60"/>
      <c r="F1523" s="60"/>
      <c r="G1523" s="61"/>
      <c r="H1523" s="71">
        <v>0</v>
      </c>
      <c r="I1523" s="62" t="s">
        <v>35</v>
      </c>
      <c r="J1523" s="62">
        <v>0</v>
      </c>
      <c r="K1523" s="44"/>
      <c r="L1523" s="63">
        <v>0</v>
      </c>
      <c r="M1523" s="70"/>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x14ac:dyDescent="0.2">
      <c r="A1524" s="15"/>
      <c r="B1524" s="15">
        <v>250</v>
      </c>
      <c r="C1524" s="59">
        <v>0</v>
      </c>
      <c r="D1524" s="60"/>
      <c r="E1524" s="60"/>
      <c r="F1524" s="60"/>
      <c r="G1524" s="61"/>
      <c r="H1524" s="71">
        <v>0</v>
      </c>
      <c r="I1524" s="62" t="s">
        <v>35</v>
      </c>
      <c r="J1524" s="62">
        <v>0</v>
      </c>
      <c r="K1524" s="44"/>
      <c r="L1524" s="63">
        <v>0</v>
      </c>
      <c r="M1524" s="70"/>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x14ac:dyDescent="0.2">
      <c r="A1525" s="15"/>
      <c r="B1525" s="15">
        <v>251</v>
      </c>
      <c r="C1525" s="59">
        <v>0</v>
      </c>
      <c r="D1525" s="60"/>
      <c r="E1525" s="60"/>
      <c r="F1525" s="60"/>
      <c r="G1525" s="61"/>
      <c r="H1525" s="71">
        <v>0</v>
      </c>
      <c r="I1525" s="62" t="s">
        <v>35</v>
      </c>
      <c r="J1525" s="62">
        <v>0</v>
      </c>
      <c r="K1525" s="44"/>
      <c r="L1525" s="63">
        <v>0</v>
      </c>
      <c r="M1525" s="70"/>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x14ac:dyDescent="0.2">
      <c r="A1526" s="15"/>
      <c r="B1526" s="15">
        <v>252</v>
      </c>
      <c r="C1526" s="59">
        <v>0</v>
      </c>
      <c r="D1526" s="60"/>
      <c r="E1526" s="60"/>
      <c r="F1526" s="60"/>
      <c r="G1526" s="61"/>
      <c r="H1526" s="71">
        <v>0</v>
      </c>
      <c r="I1526" s="62" t="s">
        <v>35</v>
      </c>
      <c r="J1526" s="62">
        <v>0</v>
      </c>
      <c r="K1526" s="44"/>
      <c r="L1526" s="63">
        <v>0</v>
      </c>
      <c r="M1526" s="70"/>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x14ac:dyDescent="0.2">
      <c r="A1527" s="15"/>
      <c r="B1527" s="15">
        <v>253</v>
      </c>
      <c r="C1527" s="59">
        <v>0</v>
      </c>
      <c r="D1527" s="60"/>
      <c r="E1527" s="60"/>
      <c r="F1527" s="60"/>
      <c r="G1527" s="61"/>
      <c r="H1527" s="71">
        <v>0</v>
      </c>
      <c r="I1527" s="62" t="s">
        <v>35</v>
      </c>
      <c r="J1527" s="62">
        <v>0</v>
      </c>
      <c r="K1527" s="44"/>
      <c r="L1527" s="63">
        <v>0</v>
      </c>
      <c r="M1527" s="70"/>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x14ac:dyDescent="0.2">
      <c r="A1528" s="15"/>
      <c r="B1528" s="15">
        <v>254</v>
      </c>
      <c r="C1528" s="59">
        <v>0</v>
      </c>
      <c r="D1528" s="60"/>
      <c r="E1528" s="60"/>
      <c r="F1528" s="60"/>
      <c r="G1528" s="61"/>
      <c r="H1528" s="71">
        <v>0</v>
      </c>
      <c r="I1528" s="62" t="s">
        <v>35</v>
      </c>
      <c r="J1528" s="62">
        <v>0</v>
      </c>
      <c r="K1528" s="44"/>
      <c r="L1528" s="63">
        <v>0</v>
      </c>
      <c r="M1528" s="70"/>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x14ac:dyDescent="0.2">
      <c r="A1529" s="15"/>
      <c r="B1529" s="15">
        <v>255</v>
      </c>
      <c r="C1529" s="59">
        <v>0</v>
      </c>
      <c r="D1529" s="60"/>
      <c r="E1529" s="60"/>
      <c r="F1529" s="60"/>
      <c r="G1529" s="61"/>
      <c r="H1529" s="71">
        <v>0</v>
      </c>
      <c r="I1529" s="62" t="s">
        <v>35</v>
      </c>
      <c r="J1529" s="62">
        <v>0</v>
      </c>
      <c r="K1529" s="44"/>
      <c r="L1529" s="63">
        <v>0</v>
      </c>
      <c r="M1529" s="70"/>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x14ac:dyDescent="0.2">
      <c r="A1530" s="15"/>
      <c r="B1530" s="15">
        <v>256</v>
      </c>
      <c r="C1530" s="59">
        <v>0</v>
      </c>
      <c r="D1530" s="60"/>
      <c r="E1530" s="60"/>
      <c r="F1530" s="60"/>
      <c r="G1530" s="61"/>
      <c r="H1530" s="71">
        <v>0</v>
      </c>
      <c r="I1530" s="62" t="s">
        <v>35</v>
      </c>
      <c r="J1530" s="62">
        <v>0</v>
      </c>
      <c r="K1530" s="44"/>
      <c r="L1530" s="63">
        <v>0</v>
      </c>
      <c r="M1530" s="70"/>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v>257</v>
      </c>
      <c r="C1531" s="59">
        <v>0</v>
      </c>
      <c r="D1531" s="60"/>
      <c r="E1531" s="60"/>
      <c r="F1531" s="60"/>
      <c r="G1531" s="61"/>
      <c r="H1531" s="71">
        <v>0</v>
      </c>
      <c r="I1531" s="62" t="s">
        <v>35</v>
      </c>
      <c r="J1531" s="62">
        <v>0</v>
      </c>
      <c r="K1531" s="44"/>
      <c r="L1531" s="63">
        <v>0</v>
      </c>
      <c r="M1531" s="70"/>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v>258</v>
      </c>
      <c r="C1532" s="59">
        <v>0</v>
      </c>
      <c r="D1532" s="60"/>
      <c r="E1532" s="60"/>
      <c r="F1532" s="60"/>
      <c r="G1532" s="61"/>
      <c r="H1532" s="71">
        <v>0</v>
      </c>
      <c r="I1532" s="62" t="s">
        <v>35</v>
      </c>
      <c r="J1532" s="62">
        <v>0</v>
      </c>
      <c r="K1532" s="44"/>
      <c r="L1532" s="63">
        <v>0</v>
      </c>
      <c r="M1532" s="70"/>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v>259</v>
      </c>
      <c r="C1533" s="59">
        <v>0</v>
      </c>
      <c r="D1533" s="60"/>
      <c r="E1533" s="60"/>
      <c r="F1533" s="60"/>
      <c r="G1533" s="61"/>
      <c r="H1533" s="71">
        <v>0</v>
      </c>
      <c r="I1533" s="62" t="s">
        <v>35</v>
      </c>
      <c r="J1533" s="62">
        <v>0</v>
      </c>
      <c r="K1533" s="44"/>
      <c r="L1533" s="63">
        <v>0</v>
      </c>
      <c r="M1533" s="70"/>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v>260</v>
      </c>
      <c r="C1534" s="59">
        <v>0</v>
      </c>
      <c r="D1534" s="60"/>
      <c r="E1534" s="60"/>
      <c r="F1534" s="60"/>
      <c r="G1534" s="61"/>
      <c r="H1534" s="71">
        <v>0</v>
      </c>
      <c r="I1534" s="62" t="s">
        <v>35</v>
      </c>
      <c r="J1534" s="62">
        <v>0</v>
      </c>
      <c r="K1534" s="44"/>
      <c r="L1534" s="63">
        <v>0</v>
      </c>
      <c r="M1534" s="70"/>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v>261</v>
      </c>
      <c r="C1535" s="59">
        <v>0</v>
      </c>
      <c r="D1535" s="60"/>
      <c r="E1535" s="60"/>
      <c r="F1535" s="60"/>
      <c r="G1535" s="61"/>
      <c r="H1535" s="71">
        <v>0</v>
      </c>
      <c r="I1535" s="62" t="s">
        <v>35</v>
      </c>
      <c r="J1535" s="62">
        <v>0</v>
      </c>
      <c r="K1535" s="44"/>
      <c r="L1535" s="63">
        <v>0</v>
      </c>
      <c r="M1535" s="70"/>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v>262</v>
      </c>
      <c r="C1536" s="59">
        <v>0</v>
      </c>
      <c r="D1536" s="60"/>
      <c r="E1536" s="60"/>
      <c r="F1536" s="60"/>
      <c r="G1536" s="61"/>
      <c r="H1536" s="71">
        <v>0</v>
      </c>
      <c r="I1536" s="62" t="s">
        <v>35</v>
      </c>
      <c r="J1536" s="62">
        <v>0</v>
      </c>
      <c r="K1536" s="44"/>
      <c r="L1536" s="63">
        <v>0</v>
      </c>
      <c r="M1536" s="70"/>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v>263</v>
      </c>
      <c r="C1537" s="59">
        <v>0</v>
      </c>
      <c r="D1537" s="60"/>
      <c r="E1537" s="60"/>
      <c r="F1537" s="60"/>
      <c r="G1537" s="61"/>
      <c r="H1537" s="71">
        <v>0</v>
      </c>
      <c r="I1537" s="62" t="s">
        <v>35</v>
      </c>
      <c r="J1537" s="62">
        <v>0</v>
      </c>
      <c r="K1537" s="44"/>
      <c r="L1537" s="63">
        <v>0</v>
      </c>
      <c r="M1537" s="70"/>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v>264</v>
      </c>
      <c r="C1538" s="59">
        <v>0</v>
      </c>
      <c r="D1538" s="60"/>
      <c r="E1538" s="60"/>
      <c r="F1538" s="60"/>
      <c r="G1538" s="61"/>
      <c r="H1538" s="71">
        <v>0</v>
      </c>
      <c r="I1538" s="62" t="s">
        <v>35</v>
      </c>
      <c r="J1538" s="62">
        <v>0</v>
      </c>
      <c r="K1538" s="44"/>
      <c r="L1538" s="63">
        <v>0</v>
      </c>
      <c r="M1538" s="70"/>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v>265</v>
      </c>
      <c r="C1539" s="59">
        <v>0</v>
      </c>
      <c r="D1539" s="60"/>
      <c r="E1539" s="60"/>
      <c r="F1539" s="60"/>
      <c r="G1539" s="61"/>
      <c r="H1539" s="71">
        <v>0</v>
      </c>
      <c r="I1539" s="62" t="s">
        <v>35</v>
      </c>
      <c r="J1539" s="62">
        <v>0</v>
      </c>
      <c r="K1539" s="44"/>
      <c r="L1539" s="63">
        <v>0</v>
      </c>
      <c r="M1539" s="70"/>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v>266</v>
      </c>
      <c r="C1540" s="59">
        <v>0</v>
      </c>
      <c r="D1540" s="60"/>
      <c r="E1540" s="60"/>
      <c r="F1540" s="60"/>
      <c r="G1540" s="61"/>
      <c r="H1540" s="71">
        <v>0</v>
      </c>
      <c r="I1540" s="62" t="s">
        <v>35</v>
      </c>
      <c r="J1540" s="62">
        <v>0</v>
      </c>
      <c r="K1540" s="44"/>
      <c r="L1540" s="63">
        <v>0</v>
      </c>
      <c r="M1540" s="70"/>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v>267</v>
      </c>
      <c r="C1541" s="59">
        <v>0</v>
      </c>
      <c r="D1541" s="60"/>
      <c r="E1541" s="60"/>
      <c r="F1541" s="60"/>
      <c r="G1541" s="61"/>
      <c r="H1541" s="71">
        <v>0</v>
      </c>
      <c r="I1541" s="62" t="s">
        <v>35</v>
      </c>
      <c r="J1541" s="62">
        <v>0</v>
      </c>
      <c r="K1541" s="44"/>
      <c r="L1541" s="63">
        <v>0</v>
      </c>
      <c r="M1541" s="70"/>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v>268</v>
      </c>
      <c r="C1542" s="59">
        <v>0</v>
      </c>
      <c r="D1542" s="60"/>
      <c r="E1542" s="60"/>
      <c r="F1542" s="60"/>
      <c r="G1542" s="61"/>
      <c r="H1542" s="71">
        <v>0</v>
      </c>
      <c r="I1542" s="62" t="s">
        <v>35</v>
      </c>
      <c r="J1542" s="62">
        <v>0</v>
      </c>
      <c r="K1542" s="44"/>
      <c r="L1542" s="63">
        <v>0</v>
      </c>
      <c r="M1542" s="70"/>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v>269</v>
      </c>
      <c r="C1543" s="59">
        <v>0</v>
      </c>
      <c r="D1543" s="60"/>
      <c r="E1543" s="60"/>
      <c r="F1543" s="60"/>
      <c r="G1543" s="61"/>
      <c r="H1543" s="71">
        <v>0</v>
      </c>
      <c r="I1543" s="62" t="s">
        <v>35</v>
      </c>
      <c r="J1543" s="62">
        <v>0</v>
      </c>
      <c r="K1543" s="44"/>
      <c r="L1543" s="63">
        <v>0</v>
      </c>
      <c r="M1543" s="70"/>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v>270</v>
      </c>
      <c r="C1544" s="59">
        <v>0</v>
      </c>
      <c r="D1544" s="60"/>
      <c r="E1544" s="60"/>
      <c r="F1544" s="60"/>
      <c r="G1544" s="61"/>
      <c r="H1544" s="71">
        <v>0</v>
      </c>
      <c r="I1544" s="62" t="s">
        <v>35</v>
      </c>
      <c r="J1544" s="62">
        <v>0</v>
      </c>
      <c r="K1544" s="44"/>
      <c r="L1544" s="63">
        <v>0</v>
      </c>
      <c r="M1544" s="70"/>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v>271</v>
      </c>
      <c r="C1545" s="59">
        <v>0</v>
      </c>
      <c r="D1545" s="60"/>
      <c r="E1545" s="60"/>
      <c r="F1545" s="60"/>
      <c r="G1545" s="61"/>
      <c r="H1545" s="71">
        <v>0</v>
      </c>
      <c r="I1545" s="62" t="s">
        <v>35</v>
      </c>
      <c r="J1545" s="62">
        <v>0</v>
      </c>
      <c r="K1545" s="44"/>
      <c r="L1545" s="63">
        <v>0</v>
      </c>
      <c r="M1545" s="70"/>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v>272</v>
      </c>
      <c r="C1546" s="59">
        <v>0</v>
      </c>
      <c r="D1546" s="60"/>
      <c r="E1546" s="60"/>
      <c r="F1546" s="60"/>
      <c r="G1546" s="61"/>
      <c r="H1546" s="71">
        <v>0</v>
      </c>
      <c r="I1546" s="62" t="s">
        <v>35</v>
      </c>
      <c r="J1546" s="62">
        <v>0</v>
      </c>
      <c r="K1546" s="44"/>
      <c r="L1546" s="63">
        <v>0</v>
      </c>
      <c r="M1546" s="70"/>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v>273</v>
      </c>
      <c r="C1547" s="59">
        <v>0</v>
      </c>
      <c r="D1547" s="60"/>
      <c r="E1547" s="60"/>
      <c r="F1547" s="60"/>
      <c r="G1547" s="61"/>
      <c r="H1547" s="71">
        <v>0</v>
      </c>
      <c r="I1547" s="62" t="s">
        <v>35</v>
      </c>
      <c r="J1547" s="62">
        <v>0</v>
      </c>
      <c r="K1547" s="44"/>
      <c r="L1547" s="63">
        <v>0</v>
      </c>
      <c r="M1547" s="70"/>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v>274</v>
      </c>
      <c r="C1548" s="59">
        <v>0</v>
      </c>
      <c r="D1548" s="60"/>
      <c r="E1548" s="60"/>
      <c r="F1548" s="60"/>
      <c r="G1548" s="61"/>
      <c r="H1548" s="71">
        <v>0</v>
      </c>
      <c r="I1548" s="62" t="s">
        <v>35</v>
      </c>
      <c r="J1548" s="62">
        <v>0</v>
      </c>
      <c r="K1548" s="44"/>
      <c r="L1548" s="63">
        <v>0</v>
      </c>
      <c r="M1548" s="70"/>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v>275</v>
      </c>
      <c r="C1549" s="59">
        <v>0</v>
      </c>
      <c r="D1549" s="60"/>
      <c r="E1549" s="60"/>
      <c r="F1549" s="60"/>
      <c r="G1549" s="61"/>
      <c r="H1549" s="71">
        <v>0</v>
      </c>
      <c r="I1549" s="62" t="s">
        <v>35</v>
      </c>
      <c r="J1549" s="62">
        <v>0</v>
      </c>
      <c r="K1549" s="44"/>
      <c r="L1549" s="63">
        <v>0</v>
      </c>
      <c r="M1549" s="70"/>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v>276</v>
      </c>
      <c r="C1550" s="59">
        <v>0</v>
      </c>
      <c r="D1550" s="60"/>
      <c r="E1550" s="60"/>
      <c r="F1550" s="60"/>
      <c r="G1550" s="61"/>
      <c r="H1550" s="71">
        <v>0</v>
      </c>
      <c r="I1550" s="62" t="s">
        <v>35</v>
      </c>
      <c r="J1550" s="62">
        <v>0</v>
      </c>
      <c r="K1550" s="44"/>
      <c r="L1550" s="63">
        <v>0</v>
      </c>
      <c r="M1550" s="70"/>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v>277</v>
      </c>
      <c r="C1551" s="59">
        <v>0</v>
      </c>
      <c r="D1551" s="60"/>
      <c r="E1551" s="60"/>
      <c r="F1551" s="60"/>
      <c r="G1551" s="61"/>
      <c r="H1551" s="71">
        <v>0</v>
      </c>
      <c r="I1551" s="62" t="s">
        <v>35</v>
      </c>
      <c r="J1551" s="62">
        <v>0</v>
      </c>
      <c r="K1551" s="44"/>
      <c r="L1551" s="63">
        <v>0</v>
      </c>
      <c r="M1551" s="70"/>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v>278</v>
      </c>
      <c r="C1552" s="59">
        <v>0</v>
      </c>
      <c r="D1552" s="60"/>
      <c r="E1552" s="60"/>
      <c r="F1552" s="60"/>
      <c r="G1552" s="61"/>
      <c r="H1552" s="71">
        <v>0</v>
      </c>
      <c r="I1552" s="62" t="s">
        <v>35</v>
      </c>
      <c r="J1552" s="62">
        <v>0</v>
      </c>
      <c r="K1552" s="44"/>
      <c r="L1552" s="63">
        <v>0</v>
      </c>
      <c r="M1552" s="70"/>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v>279</v>
      </c>
      <c r="C1553" s="59">
        <v>0</v>
      </c>
      <c r="D1553" s="60"/>
      <c r="E1553" s="60"/>
      <c r="F1553" s="60"/>
      <c r="G1553" s="61"/>
      <c r="H1553" s="71">
        <v>0</v>
      </c>
      <c r="I1553" s="62" t="s">
        <v>35</v>
      </c>
      <c r="J1553" s="62">
        <v>0</v>
      </c>
      <c r="K1553" s="44"/>
      <c r="L1553" s="63">
        <v>0</v>
      </c>
      <c r="M1553" s="70"/>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v>280</v>
      </c>
      <c r="C1554" s="59">
        <v>0</v>
      </c>
      <c r="D1554" s="60"/>
      <c r="E1554" s="60"/>
      <c r="F1554" s="60"/>
      <c r="G1554" s="61"/>
      <c r="H1554" s="71">
        <v>0</v>
      </c>
      <c r="I1554" s="62" t="s">
        <v>35</v>
      </c>
      <c r="J1554" s="62">
        <v>0</v>
      </c>
      <c r="K1554" s="44"/>
      <c r="L1554" s="63">
        <v>0</v>
      </c>
      <c r="M1554" s="70"/>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v>281</v>
      </c>
      <c r="C1555" s="59">
        <v>0</v>
      </c>
      <c r="D1555" s="60"/>
      <c r="E1555" s="60"/>
      <c r="F1555" s="60"/>
      <c r="G1555" s="61"/>
      <c r="H1555" s="71">
        <v>0</v>
      </c>
      <c r="I1555" s="62" t="s">
        <v>35</v>
      </c>
      <c r="J1555" s="62">
        <v>0</v>
      </c>
      <c r="K1555" s="44"/>
      <c r="L1555" s="63">
        <v>0</v>
      </c>
      <c r="M1555" s="70"/>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v>282</v>
      </c>
      <c r="C1556" s="59">
        <v>0</v>
      </c>
      <c r="D1556" s="60"/>
      <c r="E1556" s="60"/>
      <c r="F1556" s="60"/>
      <c r="G1556" s="61"/>
      <c r="H1556" s="71">
        <v>0</v>
      </c>
      <c r="I1556" s="62" t="s">
        <v>35</v>
      </c>
      <c r="J1556" s="62">
        <v>0</v>
      </c>
      <c r="K1556" s="44"/>
      <c r="L1556" s="63">
        <v>0</v>
      </c>
      <c r="M1556" s="70"/>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v>283</v>
      </c>
      <c r="C1557" s="59">
        <v>0</v>
      </c>
      <c r="D1557" s="60"/>
      <c r="E1557" s="60"/>
      <c r="F1557" s="60"/>
      <c r="G1557" s="61"/>
      <c r="H1557" s="71">
        <v>0</v>
      </c>
      <c r="I1557" s="62" t="s">
        <v>35</v>
      </c>
      <c r="J1557" s="62">
        <v>0</v>
      </c>
      <c r="K1557" s="44"/>
      <c r="L1557" s="63">
        <v>0</v>
      </c>
      <c r="M1557" s="70"/>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v>284</v>
      </c>
      <c r="C1558" s="59">
        <v>0</v>
      </c>
      <c r="D1558" s="60"/>
      <c r="E1558" s="60"/>
      <c r="F1558" s="60"/>
      <c r="G1558" s="61"/>
      <c r="H1558" s="71">
        <v>0</v>
      </c>
      <c r="I1558" s="62" t="s">
        <v>35</v>
      </c>
      <c r="J1558" s="62">
        <v>0</v>
      </c>
      <c r="K1558" s="44"/>
      <c r="L1558" s="63">
        <v>0</v>
      </c>
      <c r="M1558" s="70"/>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v>285</v>
      </c>
      <c r="C1559" s="59">
        <v>0</v>
      </c>
      <c r="D1559" s="60"/>
      <c r="E1559" s="60"/>
      <c r="F1559" s="60"/>
      <c r="G1559" s="61"/>
      <c r="H1559" s="71">
        <v>0</v>
      </c>
      <c r="I1559" s="62" t="s">
        <v>35</v>
      </c>
      <c r="J1559" s="62">
        <v>0</v>
      </c>
      <c r="K1559" s="44"/>
      <c r="L1559" s="63">
        <v>0</v>
      </c>
      <c r="M1559" s="70"/>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v>286</v>
      </c>
      <c r="C1560" s="59">
        <v>0</v>
      </c>
      <c r="D1560" s="60"/>
      <c r="E1560" s="60"/>
      <c r="F1560" s="60"/>
      <c r="G1560" s="61"/>
      <c r="H1560" s="71">
        <v>0</v>
      </c>
      <c r="I1560" s="62" t="s">
        <v>35</v>
      </c>
      <c r="J1560" s="62">
        <v>0</v>
      </c>
      <c r="K1560" s="44"/>
      <c r="L1560" s="63">
        <v>0</v>
      </c>
      <c r="M1560" s="70"/>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v>287</v>
      </c>
      <c r="C1561" s="59">
        <v>0</v>
      </c>
      <c r="D1561" s="60"/>
      <c r="E1561" s="60"/>
      <c r="F1561" s="60"/>
      <c r="G1561" s="61"/>
      <c r="H1561" s="71">
        <v>0</v>
      </c>
      <c r="I1561" s="62" t="s">
        <v>35</v>
      </c>
      <c r="J1561" s="62">
        <v>0</v>
      </c>
      <c r="K1561" s="44"/>
      <c r="L1561" s="63">
        <v>0</v>
      </c>
      <c r="M1561" s="70"/>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v>288</v>
      </c>
      <c r="C1562" s="59">
        <v>0</v>
      </c>
      <c r="D1562" s="60"/>
      <c r="E1562" s="60"/>
      <c r="F1562" s="60"/>
      <c r="G1562" s="61"/>
      <c r="H1562" s="71">
        <v>0</v>
      </c>
      <c r="I1562" s="62" t="s">
        <v>35</v>
      </c>
      <c r="J1562" s="62">
        <v>0</v>
      </c>
      <c r="K1562" s="44"/>
      <c r="L1562" s="63">
        <v>0</v>
      </c>
      <c r="M1562" s="70"/>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v>289</v>
      </c>
      <c r="C1563" s="59">
        <v>0</v>
      </c>
      <c r="D1563" s="60"/>
      <c r="E1563" s="60"/>
      <c r="F1563" s="60"/>
      <c r="G1563" s="61"/>
      <c r="H1563" s="71">
        <v>0</v>
      </c>
      <c r="I1563" s="62" t="s">
        <v>35</v>
      </c>
      <c r="J1563" s="62">
        <v>0</v>
      </c>
      <c r="K1563" s="44"/>
      <c r="L1563" s="63">
        <v>0</v>
      </c>
      <c r="M1563" s="70"/>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v>290</v>
      </c>
      <c r="C1564" s="59">
        <v>0</v>
      </c>
      <c r="D1564" s="60"/>
      <c r="E1564" s="60"/>
      <c r="F1564" s="60"/>
      <c r="G1564" s="61"/>
      <c r="H1564" s="71">
        <v>0</v>
      </c>
      <c r="I1564" s="62" t="s">
        <v>35</v>
      </c>
      <c r="J1564" s="62">
        <v>0</v>
      </c>
      <c r="K1564" s="44"/>
      <c r="L1564" s="63">
        <v>0</v>
      </c>
      <c r="M1564" s="70"/>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v>291</v>
      </c>
      <c r="C1565" s="59">
        <v>0</v>
      </c>
      <c r="D1565" s="60"/>
      <c r="E1565" s="60"/>
      <c r="F1565" s="60"/>
      <c r="G1565" s="61"/>
      <c r="H1565" s="71">
        <v>0</v>
      </c>
      <c r="I1565" s="62" t="s">
        <v>35</v>
      </c>
      <c r="J1565" s="62">
        <v>0</v>
      </c>
      <c r="K1565" s="44"/>
      <c r="L1565" s="63">
        <v>0</v>
      </c>
      <c r="M1565" s="70"/>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v>292</v>
      </c>
      <c r="C1566" s="59">
        <v>0</v>
      </c>
      <c r="D1566" s="60"/>
      <c r="E1566" s="60"/>
      <c r="F1566" s="60"/>
      <c r="G1566" s="61"/>
      <c r="H1566" s="71">
        <v>0</v>
      </c>
      <c r="I1566" s="62" t="s">
        <v>35</v>
      </c>
      <c r="J1566" s="62">
        <v>0</v>
      </c>
      <c r="K1566" s="44"/>
      <c r="L1566" s="63">
        <v>0</v>
      </c>
      <c r="M1566" s="70"/>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v>293</v>
      </c>
      <c r="C1567" s="59">
        <v>0</v>
      </c>
      <c r="D1567" s="60"/>
      <c r="E1567" s="60"/>
      <c r="F1567" s="60"/>
      <c r="G1567" s="61"/>
      <c r="H1567" s="71">
        <v>0</v>
      </c>
      <c r="I1567" s="62" t="s">
        <v>35</v>
      </c>
      <c r="J1567" s="62">
        <v>0</v>
      </c>
      <c r="K1567" s="44"/>
      <c r="L1567" s="63">
        <v>0</v>
      </c>
      <c r="M1567" s="70"/>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v>294</v>
      </c>
      <c r="C1568" s="59">
        <v>0</v>
      </c>
      <c r="D1568" s="60"/>
      <c r="E1568" s="60"/>
      <c r="F1568" s="60"/>
      <c r="G1568" s="61"/>
      <c r="H1568" s="71">
        <v>0</v>
      </c>
      <c r="I1568" s="62" t="s">
        <v>35</v>
      </c>
      <c r="J1568" s="62">
        <v>0</v>
      </c>
      <c r="K1568" s="44"/>
      <c r="L1568" s="63">
        <v>0</v>
      </c>
      <c r="M1568" s="70"/>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v>295</v>
      </c>
      <c r="C1569" s="59">
        <v>0</v>
      </c>
      <c r="D1569" s="60"/>
      <c r="E1569" s="60"/>
      <c r="F1569" s="60"/>
      <c r="G1569" s="61"/>
      <c r="H1569" s="71">
        <v>0</v>
      </c>
      <c r="I1569" s="62" t="s">
        <v>35</v>
      </c>
      <c r="J1569" s="62">
        <v>0</v>
      </c>
      <c r="K1569" s="44"/>
      <c r="L1569" s="63">
        <v>0</v>
      </c>
      <c r="M1569" s="70"/>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v>296</v>
      </c>
      <c r="C1570" s="59">
        <v>0</v>
      </c>
      <c r="D1570" s="60"/>
      <c r="E1570" s="60"/>
      <c r="F1570" s="60"/>
      <c r="G1570" s="61"/>
      <c r="H1570" s="71">
        <v>0</v>
      </c>
      <c r="I1570" s="62" t="s">
        <v>35</v>
      </c>
      <c r="J1570" s="62">
        <v>0</v>
      </c>
      <c r="K1570" s="44"/>
      <c r="L1570" s="63">
        <v>0</v>
      </c>
      <c r="M1570" s="70"/>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v>297</v>
      </c>
      <c r="C1571" s="59">
        <v>0</v>
      </c>
      <c r="D1571" s="60"/>
      <c r="E1571" s="60"/>
      <c r="F1571" s="60"/>
      <c r="G1571" s="61"/>
      <c r="H1571" s="71">
        <v>0</v>
      </c>
      <c r="I1571" s="62" t="s">
        <v>35</v>
      </c>
      <c r="J1571" s="62">
        <v>0</v>
      </c>
      <c r="K1571" s="44"/>
      <c r="L1571" s="63">
        <v>0</v>
      </c>
      <c r="M1571" s="70"/>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v>298</v>
      </c>
      <c r="C1572" s="59">
        <v>0</v>
      </c>
      <c r="D1572" s="60"/>
      <c r="E1572" s="60"/>
      <c r="F1572" s="60"/>
      <c r="G1572" s="61"/>
      <c r="H1572" s="71">
        <v>0</v>
      </c>
      <c r="I1572" s="62" t="s">
        <v>35</v>
      </c>
      <c r="J1572" s="62">
        <v>0</v>
      </c>
      <c r="K1572" s="44"/>
      <c r="L1572" s="63">
        <v>0</v>
      </c>
      <c r="M1572" s="70"/>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v>299</v>
      </c>
      <c r="C1573" s="59">
        <v>0</v>
      </c>
      <c r="D1573" s="60"/>
      <c r="E1573" s="60"/>
      <c r="F1573" s="60"/>
      <c r="G1573" s="61"/>
      <c r="H1573" s="71">
        <v>0</v>
      </c>
      <c r="I1573" s="62" t="s">
        <v>35</v>
      </c>
      <c r="J1573" s="62">
        <v>0</v>
      </c>
      <c r="K1573" s="44"/>
      <c r="L1573" s="63">
        <v>0</v>
      </c>
      <c r="M1573" s="70"/>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v>300</v>
      </c>
      <c r="C1574" s="59">
        <v>0</v>
      </c>
      <c r="D1574" s="60"/>
      <c r="E1574" s="60"/>
      <c r="F1574" s="60"/>
      <c r="G1574" s="61"/>
      <c r="H1574" s="71">
        <v>0</v>
      </c>
      <c r="I1574" s="62" t="s">
        <v>35</v>
      </c>
      <c r="J1574" s="62">
        <v>0</v>
      </c>
      <c r="K1574" s="44"/>
      <c r="L1574" s="63">
        <v>0</v>
      </c>
      <c r="M1574" s="70"/>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v>301</v>
      </c>
      <c r="C1575" s="59">
        <v>0</v>
      </c>
      <c r="D1575" s="60"/>
      <c r="E1575" s="60"/>
      <c r="F1575" s="60"/>
      <c r="G1575" s="61"/>
      <c r="H1575" s="71">
        <v>0</v>
      </c>
      <c r="I1575" s="62" t="s">
        <v>35</v>
      </c>
      <c r="J1575" s="62">
        <v>0</v>
      </c>
      <c r="K1575" s="44"/>
      <c r="L1575" s="63">
        <v>0</v>
      </c>
      <c r="M1575" s="70"/>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v>302</v>
      </c>
      <c r="C1576" s="59">
        <v>0</v>
      </c>
      <c r="D1576" s="60"/>
      <c r="E1576" s="60"/>
      <c r="F1576" s="60"/>
      <c r="G1576" s="61"/>
      <c r="H1576" s="71">
        <v>0</v>
      </c>
      <c r="I1576" s="62" t="s">
        <v>35</v>
      </c>
      <c r="J1576" s="62">
        <v>0</v>
      </c>
      <c r="K1576" s="44"/>
      <c r="L1576" s="63">
        <v>0</v>
      </c>
      <c r="M1576" s="70"/>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v>303</v>
      </c>
      <c r="C1577" s="59">
        <v>0</v>
      </c>
      <c r="D1577" s="60"/>
      <c r="E1577" s="60"/>
      <c r="F1577" s="60"/>
      <c r="G1577" s="61"/>
      <c r="H1577" s="71">
        <v>0</v>
      </c>
      <c r="I1577" s="62" t="s">
        <v>35</v>
      </c>
      <c r="J1577" s="62">
        <v>0</v>
      </c>
      <c r="K1577" s="44"/>
      <c r="L1577" s="63">
        <v>0</v>
      </c>
      <c r="M1577" s="70"/>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v>304</v>
      </c>
      <c r="C1578" s="59">
        <v>0</v>
      </c>
      <c r="D1578" s="60"/>
      <c r="E1578" s="60"/>
      <c r="F1578" s="60"/>
      <c r="G1578" s="61"/>
      <c r="H1578" s="71">
        <v>0</v>
      </c>
      <c r="I1578" s="62" t="s">
        <v>35</v>
      </c>
      <c r="J1578" s="62">
        <v>0</v>
      </c>
      <c r="K1578" s="44"/>
      <c r="L1578" s="63">
        <v>0</v>
      </c>
      <c r="M1578" s="70"/>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v>305</v>
      </c>
      <c r="C1579" s="59">
        <v>0</v>
      </c>
      <c r="D1579" s="60"/>
      <c r="E1579" s="60"/>
      <c r="F1579" s="60"/>
      <c r="G1579" s="61"/>
      <c r="H1579" s="71">
        <v>0</v>
      </c>
      <c r="I1579" s="62" t="s">
        <v>35</v>
      </c>
      <c r="J1579" s="62">
        <v>0</v>
      </c>
      <c r="K1579" s="44"/>
      <c r="L1579" s="63">
        <v>0</v>
      </c>
      <c r="M1579" s="70"/>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v>306</v>
      </c>
      <c r="C1580" s="59">
        <v>0</v>
      </c>
      <c r="D1580" s="60"/>
      <c r="E1580" s="60"/>
      <c r="F1580" s="60"/>
      <c r="G1580" s="61"/>
      <c r="H1580" s="71">
        <v>0</v>
      </c>
      <c r="I1580" s="62" t="s">
        <v>35</v>
      </c>
      <c r="J1580" s="62">
        <v>0</v>
      </c>
      <c r="K1580" s="44"/>
      <c r="L1580" s="63">
        <v>0</v>
      </c>
      <c r="M1580" s="70"/>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v>307</v>
      </c>
      <c r="C1581" s="59">
        <v>0</v>
      </c>
      <c r="D1581" s="60"/>
      <c r="E1581" s="60"/>
      <c r="F1581" s="60"/>
      <c r="G1581" s="61"/>
      <c r="H1581" s="71">
        <v>0</v>
      </c>
      <c r="I1581" s="62" t="s">
        <v>35</v>
      </c>
      <c r="J1581" s="62">
        <v>0</v>
      </c>
      <c r="K1581" s="44"/>
      <c r="L1581" s="63">
        <v>0</v>
      </c>
      <c r="M1581" s="70"/>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v>308</v>
      </c>
      <c r="C1582" s="59">
        <v>0</v>
      </c>
      <c r="D1582" s="60"/>
      <c r="E1582" s="60"/>
      <c r="F1582" s="60"/>
      <c r="G1582" s="61"/>
      <c r="H1582" s="71">
        <v>0</v>
      </c>
      <c r="I1582" s="62" t="s">
        <v>35</v>
      </c>
      <c r="J1582" s="62">
        <v>0</v>
      </c>
      <c r="K1582" s="44"/>
      <c r="L1582" s="63">
        <v>0</v>
      </c>
      <c r="M1582" s="70"/>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v>309</v>
      </c>
      <c r="C1583" s="59">
        <v>0</v>
      </c>
      <c r="D1583" s="60"/>
      <c r="E1583" s="60"/>
      <c r="F1583" s="60"/>
      <c r="G1583" s="61"/>
      <c r="H1583" s="71">
        <v>0</v>
      </c>
      <c r="I1583" s="62" t="s">
        <v>35</v>
      </c>
      <c r="J1583" s="62">
        <v>0</v>
      </c>
      <c r="K1583" s="44"/>
      <c r="L1583" s="63">
        <v>0</v>
      </c>
      <c r="M1583" s="70"/>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v>310</v>
      </c>
      <c r="C1584" s="59">
        <v>0</v>
      </c>
      <c r="D1584" s="60"/>
      <c r="E1584" s="60"/>
      <c r="F1584" s="60"/>
      <c r="G1584" s="61"/>
      <c r="H1584" s="71">
        <v>0</v>
      </c>
      <c r="I1584" s="62" t="s">
        <v>35</v>
      </c>
      <c r="J1584" s="62">
        <v>0</v>
      </c>
      <c r="K1584" s="44"/>
      <c r="L1584" s="63">
        <v>0</v>
      </c>
      <c r="M1584" s="70"/>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v>311</v>
      </c>
      <c r="C1585" s="59">
        <v>0</v>
      </c>
      <c r="D1585" s="60"/>
      <c r="E1585" s="60"/>
      <c r="F1585" s="60"/>
      <c r="G1585" s="61"/>
      <c r="H1585" s="71">
        <v>0</v>
      </c>
      <c r="I1585" s="62" t="s">
        <v>35</v>
      </c>
      <c r="J1585" s="62">
        <v>0</v>
      </c>
      <c r="K1585" s="44"/>
      <c r="L1585" s="63">
        <v>0</v>
      </c>
      <c r="M1585" s="70"/>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v>312</v>
      </c>
      <c r="C1586" s="59">
        <v>0</v>
      </c>
      <c r="D1586" s="60"/>
      <c r="E1586" s="60"/>
      <c r="F1586" s="60"/>
      <c r="G1586" s="61"/>
      <c r="H1586" s="71">
        <v>0</v>
      </c>
      <c r="I1586" s="62" t="s">
        <v>35</v>
      </c>
      <c r="J1586" s="62">
        <v>0</v>
      </c>
      <c r="K1586" s="44"/>
      <c r="L1586" s="63">
        <v>0</v>
      </c>
      <c r="M1586" s="70"/>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v>313</v>
      </c>
      <c r="C1587" s="59">
        <v>0</v>
      </c>
      <c r="D1587" s="60"/>
      <c r="E1587" s="60"/>
      <c r="F1587" s="60"/>
      <c r="G1587" s="61"/>
      <c r="H1587" s="71">
        <v>0</v>
      </c>
      <c r="I1587" s="62" t="s">
        <v>35</v>
      </c>
      <c r="J1587" s="62">
        <v>0</v>
      </c>
      <c r="K1587" s="44"/>
      <c r="L1587" s="63">
        <v>0</v>
      </c>
      <c r="M1587" s="70"/>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v>314</v>
      </c>
      <c r="C1588" s="59">
        <v>0</v>
      </c>
      <c r="D1588" s="60"/>
      <c r="E1588" s="60"/>
      <c r="F1588" s="60"/>
      <c r="G1588" s="61"/>
      <c r="H1588" s="71">
        <v>0</v>
      </c>
      <c r="I1588" s="62" t="s">
        <v>35</v>
      </c>
      <c r="J1588" s="62">
        <v>0</v>
      </c>
      <c r="K1588" s="44"/>
      <c r="L1588" s="63">
        <v>0</v>
      </c>
      <c r="M1588" s="70"/>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v>315</v>
      </c>
      <c r="C1589" s="59">
        <v>0</v>
      </c>
      <c r="D1589" s="60"/>
      <c r="E1589" s="60"/>
      <c r="F1589" s="60"/>
      <c r="G1589" s="61"/>
      <c r="H1589" s="71">
        <v>0</v>
      </c>
      <c r="I1589" s="62" t="s">
        <v>35</v>
      </c>
      <c r="J1589" s="62">
        <v>0</v>
      </c>
      <c r="K1589" s="44"/>
      <c r="L1589" s="63">
        <v>0</v>
      </c>
      <c r="M1589" s="70"/>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v>316</v>
      </c>
      <c r="C1590" s="59">
        <v>0</v>
      </c>
      <c r="D1590" s="60"/>
      <c r="E1590" s="60"/>
      <c r="F1590" s="60"/>
      <c r="G1590" s="61"/>
      <c r="H1590" s="71">
        <v>0</v>
      </c>
      <c r="I1590" s="62" t="s">
        <v>35</v>
      </c>
      <c r="J1590" s="62">
        <v>0</v>
      </c>
      <c r="K1590" s="44"/>
      <c r="L1590" s="63">
        <v>0</v>
      </c>
      <c r="M1590" s="70"/>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v>317</v>
      </c>
      <c r="C1591" s="59">
        <v>0</v>
      </c>
      <c r="D1591" s="60"/>
      <c r="E1591" s="60"/>
      <c r="F1591" s="60"/>
      <c r="G1591" s="61"/>
      <c r="H1591" s="71">
        <v>0</v>
      </c>
      <c r="I1591" s="62" t="s">
        <v>35</v>
      </c>
      <c r="J1591" s="62">
        <v>0</v>
      </c>
      <c r="K1591" s="44"/>
      <c r="L1591" s="63">
        <v>0</v>
      </c>
      <c r="M1591" s="70"/>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v>318</v>
      </c>
      <c r="C1592" s="59">
        <v>0</v>
      </c>
      <c r="D1592" s="60"/>
      <c r="E1592" s="60"/>
      <c r="F1592" s="60"/>
      <c r="G1592" s="61"/>
      <c r="H1592" s="71">
        <v>0</v>
      </c>
      <c r="I1592" s="62" t="s">
        <v>35</v>
      </c>
      <c r="J1592" s="62">
        <v>0</v>
      </c>
      <c r="K1592" s="44"/>
      <c r="L1592" s="63">
        <v>0</v>
      </c>
      <c r="M1592" s="70"/>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v>319</v>
      </c>
      <c r="C1593" s="59">
        <v>0</v>
      </c>
      <c r="D1593" s="60"/>
      <c r="E1593" s="60"/>
      <c r="F1593" s="60"/>
      <c r="G1593" s="61"/>
      <c r="H1593" s="71">
        <v>0</v>
      </c>
      <c r="I1593" s="62" t="s">
        <v>35</v>
      </c>
      <c r="J1593" s="62">
        <v>0</v>
      </c>
      <c r="K1593" s="44"/>
      <c r="L1593" s="63">
        <v>0</v>
      </c>
      <c r="M1593" s="70"/>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v>320</v>
      </c>
      <c r="C1594" s="59">
        <v>0</v>
      </c>
      <c r="D1594" s="60"/>
      <c r="E1594" s="60"/>
      <c r="F1594" s="60"/>
      <c r="G1594" s="61"/>
      <c r="H1594" s="71">
        <v>0</v>
      </c>
      <c r="I1594" s="62" t="s">
        <v>35</v>
      </c>
      <c r="J1594" s="62">
        <v>0</v>
      </c>
      <c r="K1594" s="44"/>
      <c r="L1594" s="63">
        <v>0</v>
      </c>
      <c r="M1594" s="70"/>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v>321</v>
      </c>
      <c r="C1595" s="59">
        <v>0</v>
      </c>
      <c r="D1595" s="60"/>
      <c r="E1595" s="60"/>
      <c r="F1595" s="60"/>
      <c r="G1595" s="61"/>
      <c r="H1595" s="71">
        <v>0</v>
      </c>
      <c r="I1595" s="62" t="s">
        <v>35</v>
      </c>
      <c r="J1595" s="62">
        <v>0</v>
      </c>
      <c r="K1595" s="44"/>
      <c r="L1595" s="63">
        <v>0</v>
      </c>
      <c r="M1595" s="70"/>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v>322</v>
      </c>
      <c r="C1596" s="59">
        <v>0</v>
      </c>
      <c r="D1596" s="60"/>
      <c r="E1596" s="60"/>
      <c r="F1596" s="60"/>
      <c r="G1596" s="61"/>
      <c r="H1596" s="71">
        <v>0</v>
      </c>
      <c r="I1596" s="62" t="s">
        <v>35</v>
      </c>
      <c r="J1596" s="62">
        <v>0</v>
      </c>
      <c r="K1596" s="44"/>
      <c r="L1596" s="63">
        <v>0</v>
      </c>
      <c r="M1596" s="70"/>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v>323</v>
      </c>
      <c r="C1597" s="59">
        <v>0</v>
      </c>
      <c r="D1597" s="60"/>
      <c r="E1597" s="60"/>
      <c r="F1597" s="60"/>
      <c r="G1597" s="61"/>
      <c r="H1597" s="71">
        <v>0</v>
      </c>
      <c r="I1597" s="62" t="s">
        <v>35</v>
      </c>
      <c r="J1597" s="62">
        <v>0</v>
      </c>
      <c r="K1597" s="44"/>
      <c r="L1597" s="63">
        <v>0</v>
      </c>
      <c r="M1597" s="70"/>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v>324</v>
      </c>
      <c r="C1598" s="59">
        <v>0</v>
      </c>
      <c r="D1598" s="60"/>
      <c r="E1598" s="60"/>
      <c r="F1598" s="60"/>
      <c r="G1598" s="61"/>
      <c r="H1598" s="71">
        <v>0</v>
      </c>
      <c r="I1598" s="62" t="s">
        <v>35</v>
      </c>
      <c r="J1598" s="62">
        <v>0</v>
      </c>
      <c r="K1598" s="44"/>
      <c r="L1598" s="63">
        <v>0</v>
      </c>
      <c r="M1598" s="70"/>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v>325</v>
      </c>
      <c r="C1599" s="59">
        <v>0</v>
      </c>
      <c r="D1599" s="60"/>
      <c r="E1599" s="60"/>
      <c r="F1599" s="60"/>
      <c r="G1599" s="61"/>
      <c r="H1599" s="71">
        <v>0</v>
      </c>
      <c r="I1599" s="62" t="s">
        <v>35</v>
      </c>
      <c r="J1599" s="62">
        <v>0</v>
      </c>
      <c r="K1599" s="44"/>
      <c r="L1599" s="63">
        <v>0</v>
      </c>
      <c r="M1599" s="70"/>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v>326</v>
      </c>
      <c r="C1600" s="59">
        <v>0</v>
      </c>
      <c r="D1600" s="60"/>
      <c r="E1600" s="60"/>
      <c r="F1600" s="60"/>
      <c r="G1600" s="61"/>
      <c r="H1600" s="71">
        <v>0</v>
      </c>
      <c r="I1600" s="62" t="s">
        <v>35</v>
      </c>
      <c r="J1600" s="62">
        <v>0</v>
      </c>
      <c r="K1600" s="44"/>
      <c r="L1600" s="63">
        <v>0</v>
      </c>
      <c r="M1600" s="70"/>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v>327</v>
      </c>
      <c r="C1601" s="59">
        <v>0</v>
      </c>
      <c r="D1601" s="60"/>
      <c r="E1601" s="60"/>
      <c r="F1601" s="60"/>
      <c r="G1601" s="61"/>
      <c r="H1601" s="71">
        <v>0</v>
      </c>
      <c r="I1601" s="62" t="s">
        <v>35</v>
      </c>
      <c r="J1601" s="62">
        <v>0</v>
      </c>
      <c r="K1601" s="44"/>
      <c r="L1601" s="63">
        <v>0</v>
      </c>
      <c r="M1601" s="70"/>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v>328</v>
      </c>
      <c r="C1602" s="59">
        <v>0</v>
      </c>
      <c r="D1602" s="60"/>
      <c r="E1602" s="60"/>
      <c r="F1602" s="60"/>
      <c r="G1602" s="61"/>
      <c r="H1602" s="71">
        <v>0</v>
      </c>
      <c r="I1602" s="62" t="s">
        <v>35</v>
      </c>
      <c r="J1602" s="62">
        <v>0</v>
      </c>
      <c r="K1602" s="44"/>
      <c r="L1602" s="63">
        <v>0</v>
      </c>
      <c r="M1602" s="70"/>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v>329</v>
      </c>
      <c r="C1603" s="59">
        <v>0</v>
      </c>
      <c r="D1603" s="60"/>
      <c r="E1603" s="60"/>
      <c r="F1603" s="60"/>
      <c r="G1603" s="61"/>
      <c r="H1603" s="71">
        <v>0</v>
      </c>
      <c r="I1603" s="62" t="s">
        <v>35</v>
      </c>
      <c r="J1603" s="62">
        <v>0</v>
      </c>
      <c r="K1603" s="44"/>
      <c r="L1603" s="63">
        <v>0</v>
      </c>
      <c r="M1603" s="70"/>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v>330</v>
      </c>
      <c r="C1604" s="59">
        <v>0</v>
      </c>
      <c r="D1604" s="60"/>
      <c r="E1604" s="60"/>
      <c r="F1604" s="60"/>
      <c r="G1604" s="61"/>
      <c r="H1604" s="71">
        <v>0</v>
      </c>
      <c r="I1604" s="62" t="s">
        <v>35</v>
      </c>
      <c r="J1604" s="62">
        <v>0</v>
      </c>
      <c r="K1604" s="44"/>
      <c r="L1604" s="63">
        <v>0</v>
      </c>
      <c r="M1604" s="70"/>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v>331</v>
      </c>
      <c r="C1605" s="59">
        <v>0</v>
      </c>
      <c r="D1605" s="60"/>
      <c r="E1605" s="60"/>
      <c r="F1605" s="60"/>
      <c r="G1605" s="61"/>
      <c r="H1605" s="71">
        <v>0</v>
      </c>
      <c r="I1605" s="62" t="s">
        <v>35</v>
      </c>
      <c r="J1605" s="62">
        <v>0</v>
      </c>
      <c r="K1605" s="44"/>
      <c r="L1605" s="63">
        <v>0</v>
      </c>
      <c r="M1605" s="70"/>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v>332</v>
      </c>
      <c r="C1606" s="59">
        <v>0</v>
      </c>
      <c r="D1606" s="60"/>
      <c r="E1606" s="60"/>
      <c r="F1606" s="60"/>
      <c r="G1606" s="61"/>
      <c r="H1606" s="71">
        <v>0</v>
      </c>
      <c r="I1606" s="62" t="s">
        <v>35</v>
      </c>
      <c r="J1606" s="62">
        <v>0</v>
      </c>
      <c r="K1606" s="44"/>
      <c r="L1606" s="63">
        <v>0</v>
      </c>
      <c r="M1606" s="70"/>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v>333</v>
      </c>
      <c r="C1607" s="59">
        <v>0</v>
      </c>
      <c r="D1607" s="60"/>
      <c r="E1607" s="60"/>
      <c r="F1607" s="60"/>
      <c r="G1607" s="61"/>
      <c r="H1607" s="71">
        <v>0</v>
      </c>
      <c r="I1607" s="62" t="s">
        <v>35</v>
      </c>
      <c r="J1607" s="62">
        <v>0</v>
      </c>
      <c r="K1607" s="44"/>
      <c r="L1607" s="63">
        <v>0</v>
      </c>
      <c r="M1607" s="70"/>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v>334</v>
      </c>
      <c r="C1608" s="59">
        <v>0</v>
      </c>
      <c r="D1608" s="60"/>
      <c r="E1608" s="60"/>
      <c r="F1608" s="60"/>
      <c r="G1608" s="61"/>
      <c r="H1608" s="71">
        <v>0</v>
      </c>
      <c r="I1608" s="62" t="s">
        <v>35</v>
      </c>
      <c r="J1608" s="62">
        <v>0</v>
      </c>
      <c r="K1608" s="44"/>
      <c r="L1608" s="63">
        <v>0</v>
      </c>
      <c r="M1608" s="70"/>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v>335</v>
      </c>
      <c r="C1609" s="59">
        <v>0</v>
      </c>
      <c r="D1609" s="60"/>
      <c r="E1609" s="60"/>
      <c r="F1609" s="60"/>
      <c r="G1609" s="61"/>
      <c r="H1609" s="71">
        <v>0</v>
      </c>
      <c r="I1609" s="62" t="s">
        <v>35</v>
      </c>
      <c r="J1609" s="62">
        <v>0</v>
      </c>
      <c r="K1609" s="44"/>
      <c r="L1609" s="63">
        <v>0</v>
      </c>
      <c r="M1609" s="70"/>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v>336</v>
      </c>
      <c r="C1610" s="59">
        <v>0</v>
      </c>
      <c r="D1610" s="60"/>
      <c r="E1610" s="60"/>
      <c r="F1610" s="60"/>
      <c r="G1610" s="61"/>
      <c r="H1610" s="71">
        <v>0</v>
      </c>
      <c r="I1610" s="62" t="s">
        <v>35</v>
      </c>
      <c r="J1610" s="62">
        <v>0</v>
      </c>
      <c r="K1610" s="44"/>
      <c r="L1610" s="63">
        <v>0</v>
      </c>
      <c r="M1610" s="70"/>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v>337</v>
      </c>
      <c r="C1611" s="59">
        <v>0</v>
      </c>
      <c r="D1611" s="60"/>
      <c r="E1611" s="60"/>
      <c r="F1611" s="60"/>
      <c r="G1611" s="61"/>
      <c r="H1611" s="71">
        <v>0</v>
      </c>
      <c r="I1611" s="62" t="s">
        <v>35</v>
      </c>
      <c r="J1611" s="62">
        <v>0</v>
      </c>
      <c r="K1611" s="44"/>
      <c r="L1611" s="63">
        <v>0</v>
      </c>
      <c r="M1611" s="70"/>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v>338</v>
      </c>
      <c r="C1612" s="59">
        <v>0</v>
      </c>
      <c r="D1612" s="60"/>
      <c r="E1612" s="60"/>
      <c r="F1612" s="60"/>
      <c r="G1612" s="61"/>
      <c r="H1612" s="71">
        <v>0</v>
      </c>
      <c r="I1612" s="62" t="s">
        <v>35</v>
      </c>
      <c r="J1612" s="62">
        <v>0</v>
      </c>
      <c r="K1612" s="44"/>
      <c r="L1612" s="63">
        <v>0</v>
      </c>
      <c r="M1612" s="70"/>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v>339</v>
      </c>
      <c r="C1613" s="59">
        <v>0</v>
      </c>
      <c r="D1613" s="60"/>
      <c r="E1613" s="60"/>
      <c r="F1613" s="60"/>
      <c r="G1613" s="61"/>
      <c r="H1613" s="71">
        <v>0</v>
      </c>
      <c r="I1613" s="62" t="s">
        <v>35</v>
      </c>
      <c r="J1613" s="62">
        <v>0</v>
      </c>
      <c r="K1613" s="44"/>
      <c r="L1613" s="63">
        <v>0</v>
      </c>
      <c r="M1613" s="70"/>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v>340</v>
      </c>
      <c r="C1614" s="59">
        <v>0</v>
      </c>
      <c r="D1614" s="60"/>
      <c r="E1614" s="60"/>
      <c r="F1614" s="60"/>
      <c r="G1614" s="61"/>
      <c r="H1614" s="71">
        <v>0</v>
      </c>
      <c r="I1614" s="62" t="s">
        <v>35</v>
      </c>
      <c r="J1614" s="62">
        <v>0</v>
      </c>
      <c r="K1614" s="44"/>
      <c r="L1614" s="63">
        <v>0</v>
      </c>
      <c r="M1614" s="70"/>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v>341</v>
      </c>
      <c r="C1615" s="59">
        <v>0</v>
      </c>
      <c r="D1615" s="60"/>
      <c r="E1615" s="60"/>
      <c r="F1615" s="60"/>
      <c r="G1615" s="61"/>
      <c r="H1615" s="71">
        <v>0</v>
      </c>
      <c r="I1615" s="62" t="s">
        <v>35</v>
      </c>
      <c r="J1615" s="62">
        <v>0</v>
      </c>
      <c r="K1615" s="44"/>
      <c r="L1615" s="63">
        <v>0</v>
      </c>
      <c r="M1615" s="70"/>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v>342</v>
      </c>
      <c r="C1616" s="59">
        <v>0</v>
      </c>
      <c r="D1616" s="60"/>
      <c r="E1616" s="60"/>
      <c r="F1616" s="60"/>
      <c r="G1616" s="61"/>
      <c r="H1616" s="71">
        <v>0</v>
      </c>
      <c r="I1616" s="62" t="s">
        <v>35</v>
      </c>
      <c r="J1616" s="62">
        <v>0</v>
      </c>
      <c r="K1616" s="44"/>
      <c r="L1616" s="63">
        <v>0</v>
      </c>
      <c r="M1616" s="70"/>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v>343</v>
      </c>
      <c r="C1617" s="59">
        <v>0</v>
      </c>
      <c r="D1617" s="60"/>
      <c r="E1617" s="60"/>
      <c r="F1617" s="60"/>
      <c r="G1617" s="61"/>
      <c r="H1617" s="71">
        <v>0</v>
      </c>
      <c r="I1617" s="62" t="s">
        <v>35</v>
      </c>
      <c r="J1617" s="62">
        <v>0</v>
      </c>
      <c r="K1617" s="44"/>
      <c r="L1617" s="63">
        <v>0</v>
      </c>
      <c r="M1617" s="70"/>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v>344</v>
      </c>
      <c r="C1618" s="59">
        <v>0</v>
      </c>
      <c r="D1618" s="60"/>
      <c r="E1618" s="60"/>
      <c r="F1618" s="60"/>
      <c r="G1618" s="61"/>
      <c r="H1618" s="71">
        <v>0</v>
      </c>
      <c r="I1618" s="62" t="s">
        <v>35</v>
      </c>
      <c r="J1618" s="62">
        <v>0</v>
      </c>
      <c r="K1618" s="44"/>
      <c r="L1618" s="63">
        <v>0</v>
      </c>
      <c r="M1618" s="70"/>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v>345</v>
      </c>
      <c r="C1619" s="59">
        <v>0</v>
      </c>
      <c r="D1619" s="60"/>
      <c r="E1619" s="60"/>
      <c r="F1619" s="60"/>
      <c r="G1619" s="61"/>
      <c r="H1619" s="71">
        <v>0</v>
      </c>
      <c r="I1619" s="62" t="s">
        <v>35</v>
      </c>
      <c r="J1619" s="62">
        <v>0</v>
      </c>
      <c r="K1619" s="44"/>
      <c r="L1619" s="63">
        <v>0</v>
      </c>
      <c r="M1619" s="70"/>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x14ac:dyDescent="0.2">
      <c r="A1620" s="15"/>
      <c r="B1620" s="15">
        <v>346</v>
      </c>
      <c r="C1620" s="59">
        <v>0</v>
      </c>
      <c r="D1620" s="60"/>
      <c r="E1620" s="60"/>
      <c r="F1620" s="60"/>
      <c r="G1620" s="61"/>
      <c r="H1620" s="71">
        <v>0</v>
      </c>
      <c r="I1620" s="62" t="s">
        <v>35</v>
      </c>
      <c r="J1620" s="62">
        <v>0</v>
      </c>
      <c r="K1620" s="44"/>
      <c r="L1620" s="63">
        <v>0</v>
      </c>
      <c r="M1620" s="70"/>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x14ac:dyDescent="0.2">
      <c r="A1621" s="15"/>
      <c r="B1621" s="15">
        <v>347</v>
      </c>
      <c r="C1621" s="59">
        <v>0</v>
      </c>
      <c r="D1621" s="60"/>
      <c r="E1621" s="60"/>
      <c r="F1621" s="60"/>
      <c r="G1621" s="61"/>
      <c r="H1621" s="71">
        <v>0</v>
      </c>
      <c r="I1621" s="62" t="s">
        <v>35</v>
      </c>
      <c r="J1621" s="62">
        <v>0</v>
      </c>
      <c r="K1621" s="44"/>
      <c r="L1621" s="63">
        <v>0</v>
      </c>
      <c r="M1621" s="70"/>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x14ac:dyDescent="0.2">
      <c r="A1622" s="15"/>
      <c r="B1622" s="15">
        <v>348</v>
      </c>
      <c r="C1622" s="59">
        <v>0</v>
      </c>
      <c r="D1622" s="60"/>
      <c r="E1622" s="60"/>
      <c r="F1622" s="60"/>
      <c r="G1622" s="61"/>
      <c r="H1622" s="71">
        <v>0</v>
      </c>
      <c r="I1622" s="62" t="s">
        <v>35</v>
      </c>
      <c r="J1622" s="62">
        <v>0</v>
      </c>
      <c r="K1622" s="44"/>
      <c r="L1622" s="63">
        <v>0</v>
      </c>
      <c r="M1622" s="70"/>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x14ac:dyDescent="0.2">
      <c r="A1623" s="15"/>
      <c r="B1623" s="15">
        <v>349</v>
      </c>
      <c r="C1623" s="59">
        <v>0</v>
      </c>
      <c r="D1623" s="60"/>
      <c r="E1623" s="60"/>
      <c r="F1623" s="60"/>
      <c r="G1623" s="61"/>
      <c r="H1623" s="71">
        <v>0</v>
      </c>
      <c r="I1623" s="62" t="s">
        <v>35</v>
      </c>
      <c r="J1623" s="62">
        <v>0</v>
      </c>
      <c r="K1623" s="44"/>
      <c r="L1623" s="63">
        <v>0</v>
      </c>
      <c r="M1623" s="70"/>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x14ac:dyDescent="0.2">
      <c r="A1624" s="15"/>
      <c r="B1624" s="15">
        <v>350</v>
      </c>
      <c r="C1624" s="59">
        <v>0</v>
      </c>
      <c r="D1624" s="60"/>
      <c r="E1624" s="60"/>
      <c r="F1624" s="60"/>
      <c r="G1624" s="61"/>
      <c r="H1624" s="71">
        <v>0</v>
      </c>
      <c r="I1624" s="62" t="s">
        <v>35</v>
      </c>
      <c r="J1624" s="62">
        <v>0</v>
      </c>
      <c r="K1624" s="44"/>
      <c r="L1624" s="63">
        <v>0</v>
      </c>
      <c r="M1624" s="70"/>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x14ac:dyDescent="0.2">
      <c r="A1625" s="15"/>
      <c r="B1625" s="15">
        <v>351</v>
      </c>
      <c r="C1625" s="59">
        <v>0</v>
      </c>
      <c r="D1625" s="60"/>
      <c r="E1625" s="60"/>
      <c r="F1625" s="60"/>
      <c r="G1625" s="61"/>
      <c r="H1625" s="71">
        <v>0</v>
      </c>
      <c r="I1625" s="62" t="s">
        <v>35</v>
      </c>
      <c r="J1625" s="62">
        <v>0</v>
      </c>
      <c r="K1625" s="44"/>
      <c r="L1625" s="63">
        <v>0</v>
      </c>
      <c r="M1625" s="70"/>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x14ac:dyDescent="0.2">
      <c r="A1626" s="15"/>
      <c r="B1626" s="15">
        <v>352</v>
      </c>
      <c r="C1626" s="59">
        <v>0</v>
      </c>
      <c r="D1626" s="60"/>
      <c r="E1626" s="60"/>
      <c r="F1626" s="60"/>
      <c r="G1626" s="61"/>
      <c r="H1626" s="71">
        <v>0</v>
      </c>
      <c r="I1626" s="62" t="s">
        <v>35</v>
      </c>
      <c r="J1626" s="62">
        <v>0</v>
      </c>
      <c r="K1626" s="44"/>
      <c r="L1626" s="63">
        <v>0</v>
      </c>
      <c r="M1626" s="70"/>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x14ac:dyDescent="0.2">
      <c r="A1627" s="15"/>
      <c r="B1627" s="15">
        <v>353</v>
      </c>
      <c r="C1627" s="59">
        <v>0</v>
      </c>
      <c r="D1627" s="60"/>
      <c r="E1627" s="60"/>
      <c r="F1627" s="60"/>
      <c r="G1627" s="61"/>
      <c r="H1627" s="71">
        <v>0</v>
      </c>
      <c r="I1627" s="62" t="s">
        <v>35</v>
      </c>
      <c r="J1627" s="62">
        <v>0</v>
      </c>
      <c r="K1627" s="44"/>
      <c r="L1627" s="63">
        <v>0</v>
      </c>
      <c r="M1627" s="70"/>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x14ac:dyDescent="0.2">
      <c r="A1628" s="15"/>
      <c r="B1628" s="15">
        <v>354</v>
      </c>
      <c r="C1628" s="59">
        <v>0</v>
      </c>
      <c r="D1628" s="60"/>
      <c r="E1628" s="60"/>
      <c r="F1628" s="60"/>
      <c r="G1628" s="61"/>
      <c r="H1628" s="71">
        <v>0</v>
      </c>
      <c r="I1628" s="62" t="s">
        <v>35</v>
      </c>
      <c r="J1628" s="62">
        <v>0</v>
      </c>
      <c r="K1628" s="44"/>
      <c r="L1628" s="63">
        <v>0</v>
      </c>
      <c r="M1628" s="70"/>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x14ac:dyDescent="0.2">
      <c r="A1629" s="15"/>
      <c r="B1629" s="15">
        <v>355</v>
      </c>
      <c r="C1629" s="59">
        <v>0</v>
      </c>
      <c r="D1629" s="60"/>
      <c r="E1629" s="60"/>
      <c r="F1629" s="60"/>
      <c r="G1629" s="61"/>
      <c r="H1629" s="71">
        <v>0</v>
      </c>
      <c r="I1629" s="62" t="s">
        <v>35</v>
      </c>
      <c r="J1629" s="62">
        <v>0</v>
      </c>
      <c r="K1629" s="44"/>
      <c r="L1629" s="63">
        <v>0</v>
      </c>
      <c r="M1629" s="70"/>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x14ac:dyDescent="0.2">
      <c r="A1630" s="15"/>
      <c r="B1630" s="15">
        <v>356</v>
      </c>
      <c r="C1630" s="59">
        <v>0</v>
      </c>
      <c r="D1630" s="60"/>
      <c r="E1630" s="60"/>
      <c r="F1630" s="60"/>
      <c r="G1630" s="61"/>
      <c r="H1630" s="71">
        <v>0</v>
      </c>
      <c r="I1630" s="62" t="s">
        <v>35</v>
      </c>
      <c r="J1630" s="62">
        <v>0</v>
      </c>
      <c r="K1630" s="44"/>
      <c r="L1630" s="63">
        <v>0</v>
      </c>
      <c r="M1630" s="70"/>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x14ac:dyDescent="0.2">
      <c r="A1631" s="15"/>
      <c r="B1631" s="15">
        <v>357</v>
      </c>
      <c r="C1631" s="59">
        <v>0</v>
      </c>
      <c r="D1631" s="60"/>
      <c r="E1631" s="60"/>
      <c r="F1631" s="60"/>
      <c r="G1631" s="61"/>
      <c r="H1631" s="71">
        <v>0</v>
      </c>
      <c r="I1631" s="62" t="s">
        <v>35</v>
      </c>
      <c r="J1631" s="62">
        <v>0</v>
      </c>
      <c r="K1631" s="44"/>
      <c r="L1631" s="63">
        <v>0</v>
      </c>
      <c r="M1631" s="70"/>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x14ac:dyDescent="0.2">
      <c r="A1632" s="15"/>
      <c r="B1632" s="15">
        <v>358</v>
      </c>
      <c r="C1632" s="59">
        <v>0</v>
      </c>
      <c r="D1632" s="60"/>
      <c r="E1632" s="60"/>
      <c r="F1632" s="60"/>
      <c r="G1632" s="61"/>
      <c r="H1632" s="71">
        <v>0</v>
      </c>
      <c r="I1632" s="62" t="s">
        <v>35</v>
      </c>
      <c r="J1632" s="62">
        <v>0</v>
      </c>
      <c r="K1632" s="44"/>
      <c r="L1632" s="63">
        <v>0</v>
      </c>
      <c r="M1632" s="70"/>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x14ac:dyDescent="0.2">
      <c r="A1633" s="15"/>
      <c r="B1633" s="15">
        <v>359</v>
      </c>
      <c r="C1633" s="59">
        <v>0</v>
      </c>
      <c r="D1633" s="60"/>
      <c r="E1633" s="60"/>
      <c r="F1633" s="60"/>
      <c r="G1633" s="61"/>
      <c r="H1633" s="71">
        <v>0</v>
      </c>
      <c r="I1633" s="62" t="s">
        <v>35</v>
      </c>
      <c r="J1633" s="62">
        <v>0</v>
      </c>
      <c r="K1633" s="44"/>
      <c r="L1633" s="63">
        <v>0</v>
      </c>
      <c r="M1633" s="70"/>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x14ac:dyDescent="0.2">
      <c r="A1634" s="15"/>
      <c r="B1634" s="15">
        <v>360</v>
      </c>
      <c r="C1634" s="59">
        <v>0</v>
      </c>
      <c r="D1634" s="60"/>
      <c r="E1634" s="60"/>
      <c r="F1634" s="60"/>
      <c r="G1634" s="61"/>
      <c r="H1634" s="71">
        <v>0</v>
      </c>
      <c r="I1634" s="62" t="s">
        <v>35</v>
      </c>
      <c r="J1634" s="62">
        <v>0</v>
      </c>
      <c r="K1634" s="44"/>
      <c r="L1634" s="63">
        <v>0</v>
      </c>
      <c r="M1634" s="70"/>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x14ac:dyDescent="0.2">
      <c r="A1635" s="15"/>
      <c r="B1635" s="15">
        <v>361</v>
      </c>
      <c r="C1635" s="59">
        <v>0</v>
      </c>
      <c r="D1635" s="60"/>
      <c r="E1635" s="60"/>
      <c r="F1635" s="60"/>
      <c r="G1635" s="61"/>
      <c r="H1635" s="71">
        <v>0</v>
      </c>
      <c r="I1635" s="62" t="s">
        <v>35</v>
      </c>
      <c r="J1635" s="62">
        <v>0</v>
      </c>
      <c r="K1635" s="44"/>
      <c r="L1635" s="63">
        <v>0</v>
      </c>
      <c r="M1635" s="70"/>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x14ac:dyDescent="0.2">
      <c r="A1636" s="15"/>
      <c r="B1636" s="15">
        <v>362</v>
      </c>
      <c r="C1636" s="59">
        <v>0</v>
      </c>
      <c r="D1636" s="60"/>
      <c r="E1636" s="60"/>
      <c r="F1636" s="60"/>
      <c r="G1636" s="61"/>
      <c r="H1636" s="71">
        <v>0</v>
      </c>
      <c r="I1636" s="62" t="s">
        <v>35</v>
      </c>
      <c r="J1636" s="62">
        <v>0</v>
      </c>
      <c r="K1636" s="44"/>
      <c r="L1636" s="63">
        <v>0</v>
      </c>
      <c r="M1636" s="70"/>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x14ac:dyDescent="0.2">
      <c r="A1637" s="15"/>
      <c r="B1637" s="15">
        <v>363</v>
      </c>
      <c r="C1637" s="59">
        <v>0</v>
      </c>
      <c r="D1637" s="60"/>
      <c r="E1637" s="60"/>
      <c r="F1637" s="60"/>
      <c r="G1637" s="61"/>
      <c r="H1637" s="71">
        <v>0</v>
      </c>
      <c r="I1637" s="62" t="s">
        <v>35</v>
      </c>
      <c r="J1637" s="62">
        <v>0</v>
      </c>
      <c r="K1637" s="44"/>
      <c r="L1637" s="63">
        <v>0</v>
      </c>
      <c r="M1637" s="70"/>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x14ac:dyDescent="0.2">
      <c r="A1638" s="15"/>
      <c r="B1638" s="15">
        <v>364</v>
      </c>
      <c r="C1638" s="59">
        <v>0</v>
      </c>
      <c r="D1638" s="60"/>
      <c r="E1638" s="60"/>
      <c r="F1638" s="60"/>
      <c r="G1638" s="61"/>
      <c r="H1638" s="71">
        <v>0</v>
      </c>
      <c r="I1638" s="62" t="s">
        <v>35</v>
      </c>
      <c r="J1638" s="62">
        <v>0</v>
      </c>
      <c r="K1638" s="44"/>
      <c r="L1638" s="63">
        <v>0</v>
      </c>
      <c r="M1638" s="70"/>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x14ac:dyDescent="0.2">
      <c r="A1639" s="15"/>
      <c r="B1639" s="15">
        <v>365</v>
      </c>
      <c r="C1639" s="59">
        <v>0</v>
      </c>
      <c r="D1639" s="60"/>
      <c r="E1639" s="60"/>
      <c r="F1639" s="60"/>
      <c r="G1639" s="61"/>
      <c r="H1639" s="71">
        <v>0</v>
      </c>
      <c r="I1639" s="62" t="s">
        <v>35</v>
      </c>
      <c r="J1639" s="62">
        <v>0</v>
      </c>
      <c r="K1639" s="44"/>
      <c r="L1639" s="63">
        <v>0</v>
      </c>
      <c r="M1639" s="70"/>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x14ac:dyDescent="0.2">
      <c r="A1640" s="15"/>
      <c r="B1640" s="15">
        <v>366</v>
      </c>
      <c r="C1640" s="59">
        <v>0</v>
      </c>
      <c r="D1640" s="60"/>
      <c r="E1640" s="60"/>
      <c r="F1640" s="60"/>
      <c r="G1640" s="61"/>
      <c r="H1640" s="71">
        <v>0</v>
      </c>
      <c r="I1640" s="62" t="s">
        <v>35</v>
      </c>
      <c r="J1640" s="62">
        <v>0</v>
      </c>
      <c r="K1640" s="44"/>
      <c r="L1640" s="63">
        <v>0</v>
      </c>
      <c r="M1640" s="70"/>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v>367</v>
      </c>
      <c r="C1641" s="59">
        <v>0</v>
      </c>
      <c r="D1641" s="60"/>
      <c r="E1641" s="60"/>
      <c r="F1641" s="60"/>
      <c r="G1641" s="61"/>
      <c r="H1641" s="71">
        <v>0</v>
      </c>
      <c r="I1641" s="62" t="s">
        <v>35</v>
      </c>
      <c r="J1641" s="62">
        <v>0</v>
      </c>
      <c r="K1641" s="44"/>
      <c r="L1641" s="63">
        <v>0</v>
      </c>
      <c r="M1641" s="70"/>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v>368</v>
      </c>
      <c r="C1642" s="59">
        <v>0</v>
      </c>
      <c r="D1642" s="60"/>
      <c r="E1642" s="60"/>
      <c r="F1642" s="60"/>
      <c r="G1642" s="61"/>
      <c r="H1642" s="71">
        <v>0</v>
      </c>
      <c r="I1642" s="62" t="s">
        <v>35</v>
      </c>
      <c r="J1642" s="62">
        <v>0</v>
      </c>
      <c r="K1642" s="44"/>
      <c r="L1642" s="63">
        <v>0</v>
      </c>
      <c r="M1642" s="70"/>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v>369</v>
      </c>
      <c r="C1643" s="59">
        <v>0</v>
      </c>
      <c r="D1643" s="60"/>
      <c r="E1643" s="60"/>
      <c r="F1643" s="60"/>
      <c r="G1643" s="61"/>
      <c r="H1643" s="71">
        <v>0</v>
      </c>
      <c r="I1643" s="62" t="s">
        <v>35</v>
      </c>
      <c r="J1643" s="62">
        <v>0</v>
      </c>
      <c r="K1643" s="44"/>
      <c r="L1643" s="63">
        <v>0</v>
      </c>
      <c r="M1643" s="70"/>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v>370</v>
      </c>
      <c r="C1644" s="59">
        <v>0</v>
      </c>
      <c r="D1644" s="60"/>
      <c r="E1644" s="60"/>
      <c r="F1644" s="60"/>
      <c r="G1644" s="61"/>
      <c r="H1644" s="71">
        <v>0</v>
      </c>
      <c r="I1644" s="62" t="s">
        <v>35</v>
      </c>
      <c r="J1644" s="62">
        <v>0</v>
      </c>
      <c r="K1644" s="44"/>
      <c r="L1644" s="63">
        <v>0</v>
      </c>
      <c r="M1644" s="70"/>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v>371</v>
      </c>
      <c r="C1645" s="59">
        <v>0</v>
      </c>
      <c r="D1645" s="60"/>
      <c r="E1645" s="60"/>
      <c r="F1645" s="60"/>
      <c r="G1645" s="61"/>
      <c r="H1645" s="71">
        <v>0</v>
      </c>
      <c r="I1645" s="62" t="s">
        <v>35</v>
      </c>
      <c r="J1645" s="62">
        <v>0</v>
      </c>
      <c r="K1645" s="44"/>
      <c r="L1645" s="63">
        <v>0</v>
      </c>
      <c r="M1645" s="70"/>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v>372</v>
      </c>
      <c r="C1646" s="59">
        <v>0</v>
      </c>
      <c r="D1646" s="60"/>
      <c r="E1646" s="60"/>
      <c r="F1646" s="60"/>
      <c r="G1646" s="61"/>
      <c r="H1646" s="71">
        <v>0</v>
      </c>
      <c r="I1646" s="62" t="s">
        <v>35</v>
      </c>
      <c r="J1646" s="62">
        <v>0</v>
      </c>
      <c r="K1646" s="44"/>
      <c r="L1646" s="63">
        <v>0</v>
      </c>
      <c r="M1646" s="70"/>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v>373</v>
      </c>
      <c r="C1647" s="59">
        <v>0</v>
      </c>
      <c r="D1647" s="60"/>
      <c r="E1647" s="60"/>
      <c r="F1647" s="60"/>
      <c r="G1647" s="61"/>
      <c r="H1647" s="71">
        <v>0</v>
      </c>
      <c r="I1647" s="62" t="s">
        <v>35</v>
      </c>
      <c r="J1647" s="62">
        <v>0</v>
      </c>
      <c r="K1647" s="44"/>
      <c r="L1647" s="63">
        <v>0</v>
      </c>
      <c r="M1647" s="70"/>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v>374</v>
      </c>
      <c r="C1648" s="59">
        <v>0</v>
      </c>
      <c r="D1648" s="60"/>
      <c r="E1648" s="60"/>
      <c r="F1648" s="60"/>
      <c r="G1648" s="61"/>
      <c r="H1648" s="71">
        <v>0</v>
      </c>
      <c r="I1648" s="62" t="s">
        <v>35</v>
      </c>
      <c r="J1648" s="62">
        <v>0</v>
      </c>
      <c r="K1648" s="44"/>
      <c r="L1648" s="63">
        <v>0</v>
      </c>
      <c r="M1648" s="70"/>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v>375</v>
      </c>
      <c r="C1649" s="59">
        <v>0</v>
      </c>
      <c r="D1649" s="60"/>
      <c r="E1649" s="60"/>
      <c r="F1649" s="60"/>
      <c r="G1649" s="61"/>
      <c r="H1649" s="71">
        <v>0</v>
      </c>
      <c r="I1649" s="62" t="s">
        <v>35</v>
      </c>
      <c r="J1649" s="62">
        <v>0</v>
      </c>
      <c r="K1649" s="44"/>
      <c r="L1649" s="63">
        <v>0</v>
      </c>
      <c r="M1649" s="70"/>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v>376</v>
      </c>
      <c r="C1650" s="59">
        <v>0</v>
      </c>
      <c r="D1650" s="60"/>
      <c r="E1650" s="60"/>
      <c r="F1650" s="60"/>
      <c r="G1650" s="61"/>
      <c r="H1650" s="71">
        <v>0</v>
      </c>
      <c r="I1650" s="62" t="s">
        <v>35</v>
      </c>
      <c r="J1650" s="62">
        <v>0</v>
      </c>
      <c r="K1650" s="44"/>
      <c r="L1650" s="63">
        <v>0</v>
      </c>
      <c r="M1650" s="70"/>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v>377</v>
      </c>
      <c r="C1651" s="59">
        <v>0</v>
      </c>
      <c r="D1651" s="60"/>
      <c r="E1651" s="60"/>
      <c r="F1651" s="60"/>
      <c r="G1651" s="61"/>
      <c r="H1651" s="71">
        <v>0</v>
      </c>
      <c r="I1651" s="62" t="s">
        <v>35</v>
      </c>
      <c r="J1651" s="62">
        <v>0</v>
      </c>
      <c r="K1651" s="44"/>
      <c r="L1651" s="63">
        <v>0</v>
      </c>
      <c r="M1651" s="70"/>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v>378</v>
      </c>
      <c r="C1652" s="59">
        <v>0</v>
      </c>
      <c r="D1652" s="60"/>
      <c r="E1652" s="60"/>
      <c r="F1652" s="60"/>
      <c r="G1652" s="61"/>
      <c r="H1652" s="71">
        <v>0</v>
      </c>
      <c r="I1652" s="62" t="s">
        <v>35</v>
      </c>
      <c r="J1652" s="62">
        <v>0</v>
      </c>
      <c r="K1652" s="44"/>
      <c r="L1652" s="63">
        <v>0</v>
      </c>
      <c r="M1652" s="70"/>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v>379</v>
      </c>
      <c r="C1653" s="59">
        <v>0</v>
      </c>
      <c r="D1653" s="60"/>
      <c r="E1653" s="60"/>
      <c r="F1653" s="60"/>
      <c r="G1653" s="61"/>
      <c r="H1653" s="71">
        <v>0</v>
      </c>
      <c r="I1653" s="62" t="s">
        <v>35</v>
      </c>
      <c r="J1653" s="62">
        <v>0</v>
      </c>
      <c r="K1653" s="44"/>
      <c r="L1653" s="63">
        <v>0</v>
      </c>
      <c r="M1653" s="70"/>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v>380</v>
      </c>
      <c r="C1654" s="59">
        <v>0</v>
      </c>
      <c r="D1654" s="60"/>
      <c r="E1654" s="60"/>
      <c r="F1654" s="60"/>
      <c r="G1654" s="61"/>
      <c r="H1654" s="71">
        <v>0</v>
      </c>
      <c r="I1654" s="62" t="s">
        <v>35</v>
      </c>
      <c r="J1654" s="62">
        <v>0</v>
      </c>
      <c r="K1654" s="44"/>
      <c r="L1654" s="63">
        <v>0</v>
      </c>
      <c r="M1654" s="70"/>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v>381</v>
      </c>
      <c r="C1655" s="59">
        <v>0</v>
      </c>
      <c r="D1655" s="60"/>
      <c r="E1655" s="60"/>
      <c r="F1655" s="60"/>
      <c r="G1655" s="61"/>
      <c r="H1655" s="71">
        <v>0</v>
      </c>
      <c r="I1655" s="62" t="s">
        <v>35</v>
      </c>
      <c r="J1655" s="62">
        <v>0</v>
      </c>
      <c r="K1655" s="44"/>
      <c r="L1655" s="63">
        <v>0</v>
      </c>
      <c r="M1655" s="70"/>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v>382</v>
      </c>
      <c r="C1656" s="59">
        <v>0</v>
      </c>
      <c r="D1656" s="60"/>
      <c r="E1656" s="60"/>
      <c r="F1656" s="60"/>
      <c r="G1656" s="61"/>
      <c r="H1656" s="71">
        <v>0</v>
      </c>
      <c r="I1656" s="62" t="s">
        <v>35</v>
      </c>
      <c r="J1656" s="62">
        <v>0</v>
      </c>
      <c r="K1656" s="44"/>
      <c r="L1656" s="63">
        <v>0</v>
      </c>
      <c r="M1656" s="70"/>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v>383</v>
      </c>
      <c r="C1657" s="59">
        <v>0</v>
      </c>
      <c r="D1657" s="60"/>
      <c r="E1657" s="60"/>
      <c r="F1657" s="60"/>
      <c r="G1657" s="61"/>
      <c r="H1657" s="71">
        <v>0</v>
      </c>
      <c r="I1657" s="62" t="s">
        <v>35</v>
      </c>
      <c r="J1657" s="62">
        <v>0</v>
      </c>
      <c r="K1657" s="44"/>
      <c r="L1657" s="63">
        <v>0</v>
      </c>
      <c r="M1657" s="70"/>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v>384</v>
      </c>
      <c r="C1658" s="59">
        <v>0</v>
      </c>
      <c r="D1658" s="60"/>
      <c r="E1658" s="60"/>
      <c r="F1658" s="60"/>
      <c r="G1658" s="61"/>
      <c r="H1658" s="71">
        <v>0</v>
      </c>
      <c r="I1658" s="62" t="s">
        <v>35</v>
      </c>
      <c r="J1658" s="62">
        <v>0</v>
      </c>
      <c r="K1658" s="44"/>
      <c r="L1658" s="63">
        <v>0</v>
      </c>
      <c r="M1658" s="70"/>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v>385</v>
      </c>
      <c r="C1659" s="59">
        <v>0</v>
      </c>
      <c r="D1659" s="60"/>
      <c r="E1659" s="60"/>
      <c r="F1659" s="60"/>
      <c r="G1659" s="61"/>
      <c r="H1659" s="71">
        <v>0</v>
      </c>
      <c r="I1659" s="62" t="s">
        <v>35</v>
      </c>
      <c r="J1659" s="62">
        <v>0</v>
      </c>
      <c r="K1659" s="44"/>
      <c r="L1659" s="63">
        <v>0</v>
      </c>
      <c r="M1659" s="70"/>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v>386</v>
      </c>
      <c r="C1660" s="59">
        <v>0</v>
      </c>
      <c r="D1660" s="60"/>
      <c r="E1660" s="60"/>
      <c r="F1660" s="60"/>
      <c r="G1660" s="61"/>
      <c r="H1660" s="71">
        <v>0</v>
      </c>
      <c r="I1660" s="62" t="s">
        <v>35</v>
      </c>
      <c r="J1660" s="62">
        <v>0</v>
      </c>
      <c r="K1660" s="44"/>
      <c r="L1660" s="63">
        <v>0</v>
      </c>
      <c r="M1660" s="70"/>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v>387</v>
      </c>
      <c r="C1661" s="59">
        <v>0</v>
      </c>
      <c r="D1661" s="60"/>
      <c r="E1661" s="60"/>
      <c r="F1661" s="60"/>
      <c r="G1661" s="61"/>
      <c r="H1661" s="71">
        <v>0</v>
      </c>
      <c r="I1661" s="62" t="s">
        <v>35</v>
      </c>
      <c r="J1661" s="62">
        <v>0</v>
      </c>
      <c r="K1661" s="44"/>
      <c r="L1661" s="63">
        <v>0</v>
      </c>
      <c r="M1661" s="70"/>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v>388</v>
      </c>
      <c r="C1662" s="59">
        <v>0</v>
      </c>
      <c r="D1662" s="60"/>
      <c r="E1662" s="60"/>
      <c r="F1662" s="60"/>
      <c r="G1662" s="61"/>
      <c r="H1662" s="71">
        <v>0</v>
      </c>
      <c r="I1662" s="62" t="s">
        <v>35</v>
      </c>
      <c r="J1662" s="62">
        <v>0</v>
      </c>
      <c r="K1662" s="44"/>
      <c r="L1662" s="63">
        <v>0</v>
      </c>
      <c r="M1662" s="70"/>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v>389</v>
      </c>
      <c r="C1663" s="59">
        <v>0</v>
      </c>
      <c r="D1663" s="60"/>
      <c r="E1663" s="60"/>
      <c r="F1663" s="60"/>
      <c r="G1663" s="61"/>
      <c r="H1663" s="71">
        <v>0</v>
      </c>
      <c r="I1663" s="62" t="s">
        <v>35</v>
      </c>
      <c r="J1663" s="62">
        <v>0</v>
      </c>
      <c r="K1663" s="44"/>
      <c r="L1663" s="63">
        <v>0</v>
      </c>
      <c r="M1663" s="70"/>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v>390</v>
      </c>
      <c r="C1664" s="59">
        <v>0</v>
      </c>
      <c r="D1664" s="60"/>
      <c r="E1664" s="60"/>
      <c r="F1664" s="60"/>
      <c r="G1664" s="61"/>
      <c r="H1664" s="71">
        <v>0</v>
      </c>
      <c r="I1664" s="62" t="s">
        <v>35</v>
      </c>
      <c r="J1664" s="62">
        <v>0</v>
      </c>
      <c r="K1664" s="44"/>
      <c r="L1664" s="63">
        <v>0</v>
      </c>
      <c r="M1664" s="70"/>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v>391</v>
      </c>
      <c r="C1665" s="59">
        <v>0</v>
      </c>
      <c r="D1665" s="60"/>
      <c r="E1665" s="60"/>
      <c r="F1665" s="60"/>
      <c r="G1665" s="61"/>
      <c r="H1665" s="71">
        <v>0</v>
      </c>
      <c r="I1665" s="62" t="s">
        <v>35</v>
      </c>
      <c r="J1665" s="62">
        <v>0</v>
      </c>
      <c r="K1665" s="44"/>
      <c r="L1665" s="63">
        <v>0</v>
      </c>
      <c r="M1665" s="70"/>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v>392</v>
      </c>
      <c r="C1666" s="59">
        <v>0</v>
      </c>
      <c r="D1666" s="60"/>
      <c r="E1666" s="60"/>
      <c r="F1666" s="60"/>
      <c r="G1666" s="61"/>
      <c r="H1666" s="71">
        <v>0</v>
      </c>
      <c r="I1666" s="62" t="s">
        <v>35</v>
      </c>
      <c r="J1666" s="62">
        <v>0</v>
      </c>
      <c r="K1666" s="44"/>
      <c r="L1666" s="63">
        <v>0</v>
      </c>
      <c r="M1666" s="70"/>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v>393</v>
      </c>
      <c r="C1667" s="59">
        <v>0</v>
      </c>
      <c r="D1667" s="60"/>
      <c r="E1667" s="60"/>
      <c r="F1667" s="60"/>
      <c r="G1667" s="61"/>
      <c r="H1667" s="71">
        <v>0</v>
      </c>
      <c r="I1667" s="62" t="s">
        <v>35</v>
      </c>
      <c r="J1667" s="62">
        <v>0</v>
      </c>
      <c r="K1667" s="44"/>
      <c r="L1667" s="63">
        <v>0</v>
      </c>
      <c r="M1667" s="70"/>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v>394</v>
      </c>
      <c r="C1668" s="59">
        <v>0</v>
      </c>
      <c r="D1668" s="60"/>
      <c r="E1668" s="60"/>
      <c r="F1668" s="60"/>
      <c r="G1668" s="61"/>
      <c r="H1668" s="71">
        <v>0</v>
      </c>
      <c r="I1668" s="62" t="s">
        <v>35</v>
      </c>
      <c r="J1668" s="62">
        <v>0</v>
      </c>
      <c r="K1668" s="44"/>
      <c r="L1668" s="63">
        <v>0</v>
      </c>
      <c r="M1668" s="70"/>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v>395</v>
      </c>
      <c r="C1669" s="59">
        <v>0</v>
      </c>
      <c r="D1669" s="60"/>
      <c r="E1669" s="60"/>
      <c r="F1669" s="60"/>
      <c r="G1669" s="61"/>
      <c r="H1669" s="71">
        <v>0</v>
      </c>
      <c r="I1669" s="62" t="s">
        <v>35</v>
      </c>
      <c r="J1669" s="62">
        <v>0</v>
      </c>
      <c r="K1669" s="44"/>
      <c r="L1669" s="63">
        <v>0</v>
      </c>
      <c r="M1669" s="70"/>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v>396</v>
      </c>
      <c r="C1670" s="59">
        <v>0</v>
      </c>
      <c r="D1670" s="60"/>
      <c r="E1670" s="60"/>
      <c r="F1670" s="60"/>
      <c r="G1670" s="61"/>
      <c r="H1670" s="71">
        <v>0</v>
      </c>
      <c r="I1670" s="62" t="s">
        <v>35</v>
      </c>
      <c r="J1670" s="62">
        <v>0</v>
      </c>
      <c r="K1670" s="44"/>
      <c r="L1670" s="63">
        <v>0</v>
      </c>
      <c r="M1670" s="70"/>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v>397</v>
      </c>
      <c r="C1671" s="59">
        <v>0</v>
      </c>
      <c r="D1671" s="60"/>
      <c r="E1671" s="60"/>
      <c r="F1671" s="60"/>
      <c r="G1671" s="61"/>
      <c r="H1671" s="71">
        <v>0</v>
      </c>
      <c r="I1671" s="62" t="s">
        <v>35</v>
      </c>
      <c r="J1671" s="62">
        <v>0</v>
      </c>
      <c r="K1671" s="44"/>
      <c r="L1671" s="63">
        <v>0</v>
      </c>
      <c r="M1671" s="70"/>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v>398</v>
      </c>
      <c r="C1672" s="59">
        <v>0</v>
      </c>
      <c r="D1672" s="60"/>
      <c r="E1672" s="60"/>
      <c r="F1672" s="60"/>
      <c r="G1672" s="61"/>
      <c r="H1672" s="71">
        <v>0</v>
      </c>
      <c r="I1672" s="62" t="s">
        <v>35</v>
      </c>
      <c r="J1672" s="62">
        <v>0</v>
      </c>
      <c r="K1672" s="44"/>
      <c r="L1672" s="63">
        <v>0</v>
      </c>
      <c r="M1672" s="70"/>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v>399</v>
      </c>
      <c r="C1673" s="59">
        <v>0</v>
      </c>
      <c r="D1673" s="60"/>
      <c r="E1673" s="60"/>
      <c r="F1673" s="60"/>
      <c r="G1673" s="61"/>
      <c r="H1673" s="71">
        <v>0</v>
      </c>
      <c r="I1673" s="62" t="s">
        <v>35</v>
      </c>
      <c r="J1673" s="62">
        <v>0</v>
      </c>
      <c r="K1673" s="44"/>
      <c r="L1673" s="63">
        <v>0</v>
      </c>
      <c r="M1673" s="70"/>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v>400</v>
      </c>
      <c r="C1674" s="59">
        <v>0</v>
      </c>
      <c r="D1674" s="60"/>
      <c r="E1674" s="60"/>
      <c r="F1674" s="60"/>
      <c r="G1674" s="61"/>
      <c r="H1674" s="71">
        <v>0</v>
      </c>
      <c r="I1674" s="62" t="s">
        <v>35</v>
      </c>
      <c r="J1674" s="62">
        <v>0</v>
      </c>
      <c r="K1674" s="44"/>
      <c r="L1674" s="63">
        <v>0</v>
      </c>
      <c r="M1674" s="70"/>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v>401</v>
      </c>
      <c r="C1675" s="59">
        <v>0</v>
      </c>
      <c r="D1675" s="60"/>
      <c r="E1675" s="60"/>
      <c r="F1675" s="60"/>
      <c r="G1675" s="61"/>
      <c r="H1675" s="71">
        <v>0</v>
      </c>
      <c r="I1675" s="62" t="s">
        <v>35</v>
      </c>
      <c r="J1675" s="62">
        <v>0</v>
      </c>
      <c r="K1675" s="44"/>
      <c r="L1675" s="63">
        <v>0</v>
      </c>
      <c r="M1675" s="70"/>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v>402</v>
      </c>
      <c r="C1676" s="59">
        <v>0</v>
      </c>
      <c r="D1676" s="60"/>
      <c r="E1676" s="60"/>
      <c r="F1676" s="60"/>
      <c r="G1676" s="61"/>
      <c r="H1676" s="71">
        <v>0</v>
      </c>
      <c r="I1676" s="62" t="s">
        <v>35</v>
      </c>
      <c r="J1676" s="62">
        <v>0</v>
      </c>
      <c r="K1676" s="44"/>
      <c r="L1676" s="63">
        <v>0</v>
      </c>
      <c r="M1676" s="70"/>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v>403</v>
      </c>
      <c r="C1677" s="59">
        <v>0</v>
      </c>
      <c r="D1677" s="60"/>
      <c r="E1677" s="60"/>
      <c r="F1677" s="60"/>
      <c r="G1677" s="61"/>
      <c r="H1677" s="71">
        <v>0</v>
      </c>
      <c r="I1677" s="62" t="s">
        <v>35</v>
      </c>
      <c r="J1677" s="62">
        <v>0</v>
      </c>
      <c r="K1677" s="44"/>
      <c r="L1677" s="63">
        <v>0</v>
      </c>
      <c r="M1677" s="70"/>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v>404</v>
      </c>
      <c r="C1678" s="59">
        <v>0</v>
      </c>
      <c r="D1678" s="60"/>
      <c r="E1678" s="60"/>
      <c r="F1678" s="60"/>
      <c r="G1678" s="61"/>
      <c r="H1678" s="71">
        <v>0</v>
      </c>
      <c r="I1678" s="62" t="s">
        <v>35</v>
      </c>
      <c r="J1678" s="62">
        <v>0</v>
      </c>
      <c r="K1678" s="44"/>
      <c r="L1678" s="63">
        <v>0</v>
      </c>
      <c r="M1678" s="70"/>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v>405</v>
      </c>
      <c r="C1679" s="59">
        <v>0</v>
      </c>
      <c r="D1679" s="60"/>
      <c r="E1679" s="60"/>
      <c r="F1679" s="60"/>
      <c r="G1679" s="61"/>
      <c r="H1679" s="71">
        <v>0</v>
      </c>
      <c r="I1679" s="62" t="s">
        <v>35</v>
      </c>
      <c r="J1679" s="62">
        <v>0</v>
      </c>
      <c r="K1679" s="44"/>
      <c r="L1679" s="63">
        <v>0</v>
      </c>
      <c r="M1679" s="70"/>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v>406</v>
      </c>
      <c r="C1680" s="59">
        <v>0</v>
      </c>
      <c r="D1680" s="60"/>
      <c r="E1680" s="60"/>
      <c r="F1680" s="60"/>
      <c r="G1680" s="61"/>
      <c r="H1680" s="71">
        <v>0</v>
      </c>
      <c r="I1680" s="62" t="s">
        <v>35</v>
      </c>
      <c r="J1680" s="62">
        <v>0</v>
      </c>
      <c r="K1680" s="44"/>
      <c r="L1680" s="63">
        <v>0</v>
      </c>
      <c r="M1680" s="70"/>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v>407</v>
      </c>
      <c r="C1681" s="59">
        <v>0</v>
      </c>
      <c r="D1681" s="60"/>
      <c r="E1681" s="60"/>
      <c r="F1681" s="60"/>
      <c r="G1681" s="61"/>
      <c r="H1681" s="71">
        <v>0</v>
      </c>
      <c r="I1681" s="62" t="s">
        <v>35</v>
      </c>
      <c r="J1681" s="62">
        <v>0</v>
      </c>
      <c r="K1681" s="44"/>
      <c r="L1681" s="63">
        <v>0</v>
      </c>
      <c r="M1681" s="70"/>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v>408</v>
      </c>
      <c r="C1682" s="59">
        <v>0</v>
      </c>
      <c r="D1682" s="60"/>
      <c r="E1682" s="60"/>
      <c r="F1682" s="60"/>
      <c r="G1682" s="61"/>
      <c r="H1682" s="71">
        <v>0</v>
      </c>
      <c r="I1682" s="62" t="s">
        <v>35</v>
      </c>
      <c r="J1682" s="62">
        <v>0</v>
      </c>
      <c r="K1682" s="44"/>
      <c r="L1682" s="63">
        <v>0</v>
      </c>
      <c r="M1682" s="70"/>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v>409</v>
      </c>
      <c r="C1683" s="59">
        <v>0</v>
      </c>
      <c r="D1683" s="60"/>
      <c r="E1683" s="60"/>
      <c r="F1683" s="60"/>
      <c r="G1683" s="61"/>
      <c r="H1683" s="71">
        <v>0</v>
      </c>
      <c r="I1683" s="62" t="s">
        <v>35</v>
      </c>
      <c r="J1683" s="62">
        <v>0</v>
      </c>
      <c r="K1683" s="44"/>
      <c r="L1683" s="63">
        <v>0</v>
      </c>
      <c r="M1683" s="70"/>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v>410</v>
      </c>
      <c r="C1684" s="59">
        <v>0</v>
      </c>
      <c r="D1684" s="60"/>
      <c r="E1684" s="60"/>
      <c r="F1684" s="60"/>
      <c r="G1684" s="61"/>
      <c r="H1684" s="71">
        <v>0</v>
      </c>
      <c r="I1684" s="62" t="s">
        <v>35</v>
      </c>
      <c r="J1684" s="62">
        <v>0</v>
      </c>
      <c r="K1684" s="44"/>
      <c r="L1684" s="63">
        <v>0</v>
      </c>
      <c r="M1684" s="70"/>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v>411</v>
      </c>
      <c r="C1685" s="59">
        <v>0</v>
      </c>
      <c r="D1685" s="60"/>
      <c r="E1685" s="60"/>
      <c r="F1685" s="60"/>
      <c r="G1685" s="61"/>
      <c r="H1685" s="71">
        <v>0</v>
      </c>
      <c r="I1685" s="62" t="s">
        <v>35</v>
      </c>
      <c r="J1685" s="62">
        <v>0</v>
      </c>
      <c r="K1685" s="44"/>
      <c r="L1685" s="63">
        <v>0</v>
      </c>
      <c r="M1685" s="70"/>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v>412</v>
      </c>
      <c r="C1686" s="59">
        <v>0</v>
      </c>
      <c r="D1686" s="60"/>
      <c r="E1686" s="60"/>
      <c r="F1686" s="60"/>
      <c r="G1686" s="61"/>
      <c r="H1686" s="71">
        <v>0</v>
      </c>
      <c r="I1686" s="62" t="s">
        <v>35</v>
      </c>
      <c r="J1686" s="62">
        <v>0</v>
      </c>
      <c r="K1686" s="44"/>
      <c r="L1686" s="63">
        <v>0</v>
      </c>
      <c r="M1686" s="70"/>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v>413</v>
      </c>
      <c r="C1687" s="59">
        <v>0</v>
      </c>
      <c r="D1687" s="60"/>
      <c r="E1687" s="60"/>
      <c r="F1687" s="60"/>
      <c r="G1687" s="61"/>
      <c r="H1687" s="71">
        <v>0</v>
      </c>
      <c r="I1687" s="62" t="s">
        <v>35</v>
      </c>
      <c r="J1687" s="62">
        <v>0</v>
      </c>
      <c r="K1687" s="44"/>
      <c r="L1687" s="63">
        <v>0</v>
      </c>
      <c r="M1687" s="70"/>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v>414</v>
      </c>
      <c r="C1688" s="59">
        <v>0</v>
      </c>
      <c r="D1688" s="60"/>
      <c r="E1688" s="60"/>
      <c r="F1688" s="60"/>
      <c r="G1688" s="61"/>
      <c r="H1688" s="71">
        <v>0</v>
      </c>
      <c r="I1688" s="62" t="s">
        <v>35</v>
      </c>
      <c r="J1688" s="62">
        <v>0</v>
      </c>
      <c r="K1688" s="44"/>
      <c r="L1688" s="63">
        <v>0</v>
      </c>
      <c r="M1688" s="70"/>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v>415</v>
      </c>
      <c r="C1689" s="59">
        <v>0</v>
      </c>
      <c r="D1689" s="60"/>
      <c r="E1689" s="60"/>
      <c r="F1689" s="60"/>
      <c r="G1689" s="61"/>
      <c r="H1689" s="71">
        <v>0</v>
      </c>
      <c r="I1689" s="62" t="s">
        <v>35</v>
      </c>
      <c r="J1689" s="62">
        <v>0</v>
      </c>
      <c r="K1689" s="44"/>
      <c r="L1689" s="63">
        <v>0</v>
      </c>
      <c r="M1689" s="70"/>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v>416</v>
      </c>
      <c r="C1690" s="59">
        <v>0</v>
      </c>
      <c r="D1690" s="60"/>
      <c r="E1690" s="60"/>
      <c r="F1690" s="60"/>
      <c r="G1690" s="61"/>
      <c r="H1690" s="71">
        <v>0</v>
      </c>
      <c r="I1690" s="62" t="s">
        <v>35</v>
      </c>
      <c r="J1690" s="62">
        <v>0</v>
      </c>
      <c r="K1690" s="44"/>
      <c r="L1690" s="63">
        <v>0</v>
      </c>
      <c r="M1690" s="70"/>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v>417</v>
      </c>
      <c r="C1691" s="59">
        <v>0</v>
      </c>
      <c r="D1691" s="60"/>
      <c r="E1691" s="60"/>
      <c r="F1691" s="60"/>
      <c r="G1691" s="61"/>
      <c r="H1691" s="71">
        <v>0</v>
      </c>
      <c r="I1691" s="62" t="s">
        <v>35</v>
      </c>
      <c r="J1691" s="62">
        <v>0</v>
      </c>
      <c r="K1691" s="44"/>
      <c r="L1691" s="63">
        <v>0</v>
      </c>
      <c r="M1691" s="70"/>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x14ac:dyDescent="0.2">
      <c r="A1692" s="15"/>
      <c r="B1692" s="15"/>
      <c r="C1692" s="58"/>
      <c r="D1692" s="58"/>
      <c r="E1692" s="58"/>
      <c r="F1692" s="58"/>
      <c r="G1692" s="58"/>
      <c r="H1692" s="72"/>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x14ac:dyDescent="0.2">
      <c r="A1693" s="11"/>
      <c r="B1693" s="12" t="str">
        <f>"Energex "&amp;LEFT($H$3,7)&amp;" Ancillary network services' prices"</f>
        <v>Energex 2026–27 Ancillary network services' prices</v>
      </c>
      <c r="C1693" s="11"/>
      <c r="D1693" s="11"/>
      <c r="E1693" s="11"/>
      <c r="F1693" s="11"/>
      <c r="G1693" s="11"/>
      <c r="H1693" s="19" t="s">
        <v>20</v>
      </c>
      <c r="I1693" s="19" t="s">
        <v>21</v>
      </c>
      <c r="J1693" s="19" t="s">
        <v>22</v>
      </c>
      <c r="K1693" s="19"/>
      <c r="L1693" s="42" t="s">
        <v>25</v>
      </c>
      <c r="M1693" s="66" t="s">
        <v>30</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x14ac:dyDescent="0.2">
      <c r="A1694" s="15"/>
      <c r="B1694" s="15"/>
      <c r="C1694" s="57"/>
      <c r="D1694" s="57"/>
      <c r="E1694" s="57"/>
      <c r="F1694" s="57"/>
      <c r="G1694" s="57"/>
      <c r="H1694" s="70"/>
      <c r="I1694" s="16"/>
      <c r="J1694" s="16"/>
      <c r="K1694" s="16"/>
      <c r="L1694" s="16"/>
      <c r="M1694" s="70"/>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x14ac:dyDescent="0.2">
      <c r="A1695" s="15"/>
      <c r="B1695" s="15">
        <v>1</v>
      </c>
      <c r="C1695" s="59" t="s">
        <v>1634</v>
      </c>
      <c r="D1695" s="60"/>
      <c r="E1695" s="60"/>
      <c r="F1695" s="60"/>
      <c r="G1695" s="61"/>
      <c r="H1695" s="71" t="s">
        <v>1682</v>
      </c>
      <c r="I1695" s="62" t="s">
        <v>35</v>
      </c>
      <c r="J1695" s="69">
        <v>0</v>
      </c>
      <c r="K1695" s="44"/>
      <c r="L1695" s="63">
        <v>106.42</v>
      </c>
      <c r="M1695" s="70"/>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x14ac:dyDescent="0.2">
      <c r="A1696" s="15"/>
      <c r="B1696" s="15">
        <v>2</v>
      </c>
      <c r="C1696" s="59" t="s">
        <v>1635</v>
      </c>
      <c r="D1696" s="60"/>
      <c r="E1696" s="60"/>
      <c r="F1696" s="60"/>
      <c r="G1696" s="61"/>
      <c r="H1696" s="71" t="s">
        <v>1682</v>
      </c>
      <c r="I1696" s="62" t="s">
        <v>35</v>
      </c>
      <c r="J1696" s="69">
        <v>0</v>
      </c>
      <c r="K1696" s="44"/>
      <c r="L1696" s="63">
        <v>219.92</v>
      </c>
      <c r="M1696" s="70"/>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x14ac:dyDescent="0.2">
      <c r="A1697" s="15"/>
      <c r="B1697" s="15">
        <v>3</v>
      </c>
      <c r="C1697" s="59" t="s">
        <v>1636</v>
      </c>
      <c r="D1697" s="60"/>
      <c r="E1697" s="60"/>
      <c r="F1697" s="60"/>
      <c r="G1697" s="61"/>
      <c r="H1697" s="71" t="s">
        <v>1683</v>
      </c>
      <c r="I1697" s="62" t="s">
        <v>35</v>
      </c>
      <c r="J1697" s="69">
        <v>0</v>
      </c>
      <c r="K1697" s="44"/>
      <c r="L1697" s="63">
        <v>252.44</v>
      </c>
      <c r="M1697" s="70"/>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x14ac:dyDescent="0.2">
      <c r="A1698" s="15"/>
      <c r="B1698" s="15">
        <v>4</v>
      </c>
      <c r="C1698" s="59" t="s">
        <v>1636</v>
      </c>
      <c r="D1698" s="60"/>
      <c r="E1698" s="60"/>
      <c r="F1698" s="60"/>
      <c r="G1698" s="61"/>
      <c r="H1698" s="71" t="s">
        <v>1682</v>
      </c>
      <c r="I1698" s="62" t="s">
        <v>35</v>
      </c>
      <c r="J1698" s="69">
        <v>0</v>
      </c>
      <c r="K1698" s="44"/>
      <c r="L1698" s="63">
        <v>187.69</v>
      </c>
      <c r="M1698" s="70"/>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x14ac:dyDescent="0.2">
      <c r="A1699" s="15"/>
      <c r="B1699" s="15">
        <v>5</v>
      </c>
      <c r="C1699" s="59" t="s">
        <v>1636</v>
      </c>
      <c r="D1699" s="60"/>
      <c r="E1699" s="60"/>
      <c r="F1699" s="60"/>
      <c r="G1699" s="61"/>
      <c r="H1699" s="71" t="s">
        <v>1684</v>
      </c>
      <c r="I1699" s="62" t="s">
        <v>35</v>
      </c>
      <c r="J1699" s="69">
        <v>0</v>
      </c>
      <c r="K1699" s="44"/>
      <c r="L1699" s="63">
        <v>672.12</v>
      </c>
      <c r="M1699" s="70"/>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x14ac:dyDescent="0.2">
      <c r="A1700" s="15"/>
      <c r="B1700" s="15">
        <v>6</v>
      </c>
      <c r="C1700" s="59" t="s">
        <v>1637</v>
      </c>
      <c r="D1700" s="60"/>
      <c r="E1700" s="60"/>
      <c r="F1700" s="60"/>
      <c r="G1700" s="61"/>
      <c r="H1700" s="71" t="s">
        <v>1682</v>
      </c>
      <c r="I1700" s="62" t="s">
        <v>35</v>
      </c>
      <c r="J1700" s="69">
        <v>0</v>
      </c>
      <c r="K1700" s="44"/>
      <c r="L1700" s="63">
        <v>175.05</v>
      </c>
      <c r="M1700" s="70"/>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x14ac:dyDescent="0.2">
      <c r="A1701" s="15"/>
      <c r="B1701" s="15">
        <v>7</v>
      </c>
      <c r="C1701" s="59" t="s">
        <v>1637</v>
      </c>
      <c r="D1701" s="60"/>
      <c r="E1701" s="60"/>
      <c r="F1701" s="60"/>
      <c r="G1701" s="61"/>
      <c r="H1701" s="71" t="s">
        <v>1684</v>
      </c>
      <c r="I1701" s="62" t="s">
        <v>35</v>
      </c>
      <c r="J1701" s="69">
        <v>0</v>
      </c>
      <c r="K1701" s="44"/>
      <c r="L1701" s="63">
        <v>455.92</v>
      </c>
      <c r="M1701" s="70"/>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x14ac:dyDescent="0.2">
      <c r="A1702" s="15"/>
      <c r="B1702" s="15">
        <v>8</v>
      </c>
      <c r="C1702" s="59" t="s">
        <v>1638</v>
      </c>
      <c r="D1702" s="60"/>
      <c r="E1702" s="60"/>
      <c r="F1702" s="60"/>
      <c r="G1702" s="61"/>
      <c r="H1702" s="71" t="s">
        <v>1682</v>
      </c>
      <c r="I1702" s="62" t="s">
        <v>35</v>
      </c>
      <c r="J1702" s="69">
        <v>0</v>
      </c>
      <c r="K1702" s="44"/>
      <c r="L1702" s="63">
        <v>112.01</v>
      </c>
      <c r="M1702" s="70"/>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x14ac:dyDescent="0.2">
      <c r="A1703" s="15"/>
      <c r="B1703" s="15">
        <v>9</v>
      </c>
      <c r="C1703" s="59" t="s">
        <v>1638</v>
      </c>
      <c r="D1703" s="60"/>
      <c r="E1703" s="60"/>
      <c r="F1703" s="60"/>
      <c r="G1703" s="61"/>
      <c r="H1703" s="71" t="s">
        <v>1684</v>
      </c>
      <c r="I1703" s="62" t="s">
        <v>35</v>
      </c>
      <c r="J1703" s="69">
        <v>0</v>
      </c>
      <c r="K1703" s="44"/>
      <c r="L1703" s="63">
        <v>455.92</v>
      </c>
      <c r="M1703" s="70"/>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x14ac:dyDescent="0.2">
      <c r="A1704" s="15"/>
      <c r="B1704" s="15">
        <v>10</v>
      </c>
      <c r="C1704" s="59" t="s">
        <v>1639</v>
      </c>
      <c r="D1704" s="60"/>
      <c r="E1704" s="60"/>
      <c r="F1704" s="60"/>
      <c r="G1704" s="61"/>
      <c r="H1704" s="71" t="s">
        <v>1685</v>
      </c>
      <c r="I1704" s="62" t="s">
        <v>35</v>
      </c>
      <c r="J1704" s="69">
        <v>0</v>
      </c>
      <c r="K1704" s="44"/>
      <c r="L1704" s="63">
        <v>170.87</v>
      </c>
      <c r="M1704" s="70"/>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x14ac:dyDescent="0.2">
      <c r="A1705" s="15"/>
      <c r="B1705" s="15">
        <v>11</v>
      </c>
      <c r="C1705" s="59" t="s">
        <v>1639</v>
      </c>
      <c r="D1705" s="60"/>
      <c r="E1705" s="60"/>
      <c r="F1705" s="60"/>
      <c r="G1705" s="61"/>
      <c r="H1705" s="71" t="s">
        <v>1686</v>
      </c>
      <c r="I1705" s="62" t="s">
        <v>35</v>
      </c>
      <c r="J1705" s="69">
        <v>0</v>
      </c>
      <c r="K1705" s="44"/>
      <c r="L1705" s="63">
        <v>150.26</v>
      </c>
      <c r="M1705" s="70"/>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x14ac:dyDescent="0.2">
      <c r="A1706" s="15"/>
      <c r="B1706" s="15">
        <v>12</v>
      </c>
      <c r="C1706" s="59" t="s">
        <v>1640</v>
      </c>
      <c r="D1706" s="60"/>
      <c r="E1706" s="60"/>
      <c r="F1706" s="60"/>
      <c r="G1706" s="61"/>
      <c r="H1706" s="71" t="s">
        <v>1685</v>
      </c>
      <c r="I1706" s="62" t="s">
        <v>35</v>
      </c>
      <c r="J1706" s="69">
        <v>0</v>
      </c>
      <c r="K1706" s="44"/>
      <c r="L1706" s="63">
        <v>341.74</v>
      </c>
      <c r="M1706" s="70"/>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x14ac:dyDescent="0.2">
      <c r="A1707" s="15"/>
      <c r="B1707" s="15">
        <v>13</v>
      </c>
      <c r="C1707" s="59" t="s">
        <v>1640</v>
      </c>
      <c r="D1707" s="60"/>
      <c r="E1707" s="60"/>
      <c r="F1707" s="60"/>
      <c r="G1707" s="61"/>
      <c r="H1707" s="71" t="s">
        <v>1686</v>
      </c>
      <c r="I1707" s="62" t="s">
        <v>35</v>
      </c>
      <c r="J1707" s="69">
        <v>0</v>
      </c>
      <c r="K1707" s="44"/>
      <c r="L1707" s="63">
        <v>300.5</v>
      </c>
      <c r="M1707" s="70"/>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x14ac:dyDescent="0.2">
      <c r="A1708" s="15"/>
      <c r="B1708" s="15">
        <v>14</v>
      </c>
      <c r="C1708" s="59" t="s">
        <v>1641</v>
      </c>
      <c r="D1708" s="60"/>
      <c r="E1708" s="60"/>
      <c r="F1708" s="60"/>
      <c r="G1708" s="61"/>
      <c r="H1708" s="71" t="s">
        <v>1687</v>
      </c>
      <c r="I1708" s="62" t="s">
        <v>35</v>
      </c>
      <c r="J1708" s="69">
        <v>0</v>
      </c>
      <c r="K1708" s="44"/>
      <c r="L1708" s="63">
        <v>108.33</v>
      </c>
      <c r="M1708" s="70"/>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x14ac:dyDescent="0.2">
      <c r="A1709" s="15"/>
      <c r="B1709" s="15">
        <v>15</v>
      </c>
      <c r="C1709" s="59" t="s">
        <v>1641</v>
      </c>
      <c r="D1709" s="60"/>
      <c r="E1709" s="60"/>
      <c r="F1709" s="60"/>
      <c r="G1709" s="61"/>
      <c r="H1709" s="71" t="s">
        <v>1688</v>
      </c>
      <c r="I1709" s="62" t="s">
        <v>35</v>
      </c>
      <c r="J1709" s="69">
        <v>0</v>
      </c>
      <c r="K1709" s="44"/>
      <c r="L1709" s="63">
        <v>108.33</v>
      </c>
      <c r="M1709" s="70"/>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x14ac:dyDescent="0.2">
      <c r="A1710" s="15"/>
      <c r="B1710" s="15">
        <v>16</v>
      </c>
      <c r="C1710" s="59" t="s">
        <v>1642</v>
      </c>
      <c r="D1710" s="60"/>
      <c r="E1710" s="60"/>
      <c r="F1710" s="60"/>
      <c r="G1710" s="61"/>
      <c r="H1710" s="71" t="s">
        <v>1683</v>
      </c>
      <c r="I1710" s="62" t="s">
        <v>35</v>
      </c>
      <c r="J1710" s="69">
        <v>0</v>
      </c>
      <c r="K1710" s="44"/>
      <c r="L1710" s="63">
        <v>645.83000000000004</v>
      </c>
      <c r="M1710" s="70"/>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x14ac:dyDescent="0.2">
      <c r="A1711" s="15"/>
      <c r="B1711" s="15">
        <v>17</v>
      </c>
      <c r="C1711" s="59" t="s">
        <v>1642</v>
      </c>
      <c r="D1711" s="60"/>
      <c r="E1711" s="60"/>
      <c r="F1711" s="60"/>
      <c r="G1711" s="61"/>
      <c r="H1711" s="71" t="s">
        <v>1682</v>
      </c>
      <c r="I1711" s="62" t="s">
        <v>35</v>
      </c>
      <c r="J1711" s="69">
        <v>0</v>
      </c>
      <c r="K1711" s="44"/>
      <c r="L1711" s="63">
        <v>569.42999999999995</v>
      </c>
      <c r="M1711" s="70"/>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x14ac:dyDescent="0.2">
      <c r="A1712" s="15"/>
      <c r="B1712" s="15">
        <v>18</v>
      </c>
      <c r="C1712" s="59" t="s">
        <v>1642</v>
      </c>
      <c r="D1712" s="60"/>
      <c r="E1712" s="60"/>
      <c r="F1712" s="60"/>
      <c r="G1712" s="61"/>
      <c r="H1712" s="71" t="s">
        <v>1689</v>
      </c>
      <c r="I1712" s="62" t="s">
        <v>35</v>
      </c>
      <c r="J1712" s="69">
        <v>0</v>
      </c>
      <c r="K1712" s="44"/>
      <c r="L1712" s="63">
        <v>1336.28</v>
      </c>
      <c r="M1712" s="70"/>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x14ac:dyDescent="0.2">
      <c r="A1713" s="15"/>
      <c r="B1713" s="15">
        <v>19</v>
      </c>
      <c r="C1713" s="59" t="s">
        <v>1642</v>
      </c>
      <c r="D1713" s="60"/>
      <c r="E1713" s="60"/>
      <c r="F1713" s="60"/>
      <c r="G1713" s="61"/>
      <c r="H1713" s="71" t="s">
        <v>1684</v>
      </c>
      <c r="I1713" s="62" t="s">
        <v>35</v>
      </c>
      <c r="J1713" s="69">
        <v>0</v>
      </c>
      <c r="K1713" s="44"/>
      <c r="L1713" s="63">
        <v>1176.56</v>
      </c>
      <c r="M1713" s="70"/>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x14ac:dyDescent="0.2">
      <c r="A1714" s="15"/>
      <c r="B1714" s="15">
        <v>20</v>
      </c>
      <c r="C1714" s="59" t="s">
        <v>1643</v>
      </c>
      <c r="D1714" s="60"/>
      <c r="E1714" s="60"/>
      <c r="F1714" s="60"/>
      <c r="G1714" s="61"/>
      <c r="H1714" s="71" t="s">
        <v>1683</v>
      </c>
      <c r="I1714" s="62" t="s">
        <v>35</v>
      </c>
      <c r="J1714" s="69">
        <v>0</v>
      </c>
      <c r="K1714" s="44"/>
      <c r="L1714" s="63">
        <v>1487.46</v>
      </c>
      <c r="M1714" s="70"/>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x14ac:dyDescent="0.2">
      <c r="A1715" s="15"/>
      <c r="B1715" s="15">
        <v>21</v>
      </c>
      <c r="C1715" s="59" t="s">
        <v>1643</v>
      </c>
      <c r="D1715" s="60"/>
      <c r="E1715" s="60"/>
      <c r="F1715" s="60"/>
      <c r="G1715" s="61"/>
      <c r="H1715" s="71" t="s">
        <v>1682</v>
      </c>
      <c r="I1715" s="62" t="s">
        <v>35</v>
      </c>
      <c r="J1715" s="69">
        <v>0</v>
      </c>
      <c r="K1715" s="44"/>
      <c r="L1715" s="63">
        <v>1307.97</v>
      </c>
      <c r="M1715" s="70"/>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x14ac:dyDescent="0.2">
      <c r="A1716" s="15"/>
      <c r="B1716" s="15">
        <v>22</v>
      </c>
      <c r="C1716" s="59" t="s">
        <v>1643</v>
      </c>
      <c r="D1716" s="60"/>
      <c r="E1716" s="60"/>
      <c r="F1716" s="60"/>
      <c r="G1716" s="61"/>
      <c r="H1716" s="71" t="s">
        <v>1689</v>
      </c>
      <c r="I1716" s="62" t="s">
        <v>35</v>
      </c>
      <c r="J1716" s="69">
        <v>0</v>
      </c>
      <c r="K1716" s="44"/>
      <c r="L1716" s="63">
        <v>2470.89</v>
      </c>
      <c r="M1716" s="70"/>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x14ac:dyDescent="0.2">
      <c r="A1717" s="15"/>
      <c r="B1717" s="15">
        <v>23</v>
      </c>
      <c r="C1717" s="59" t="s">
        <v>1643</v>
      </c>
      <c r="D1717" s="60"/>
      <c r="E1717" s="60"/>
      <c r="F1717" s="60"/>
      <c r="G1717" s="61"/>
      <c r="H1717" s="71" t="s">
        <v>1684</v>
      </c>
      <c r="I1717" s="62" t="s">
        <v>35</v>
      </c>
      <c r="J1717" s="69">
        <v>0</v>
      </c>
      <c r="K1717" s="44"/>
      <c r="L1717" s="63">
        <v>2172.7399999999998</v>
      </c>
      <c r="M1717" s="70"/>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x14ac:dyDescent="0.2">
      <c r="A1718" s="15"/>
      <c r="B1718" s="15">
        <v>24</v>
      </c>
      <c r="C1718" s="59" t="s">
        <v>1644</v>
      </c>
      <c r="D1718" s="60"/>
      <c r="E1718" s="60"/>
      <c r="F1718" s="60"/>
      <c r="G1718" s="61"/>
      <c r="H1718" s="71" t="s">
        <v>1682</v>
      </c>
      <c r="I1718" s="62" t="s">
        <v>35</v>
      </c>
      <c r="J1718" s="69">
        <v>0</v>
      </c>
      <c r="K1718" s="44"/>
      <c r="L1718" s="63">
        <v>21.15</v>
      </c>
      <c r="M1718" s="70"/>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x14ac:dyDescent="0.2">
      <c r="A1719" s="15"/>
      <c r="B1719" s="15">
        <v>25</v>
      </c>
      <c r="C1719" s="59" t="s">
        <v>1645</v>
      </c>
      <c r="D1719" s="60"/>
      <c r="E1719" s="60"/>
      <c r="F1719" s="60"/>
      <c r="G1719" s="61"/>
      <c r="H1719" s="71" t="s">
        <v>1683</v>
      </c>
      <c r="I1719" s="62" t="s">
        <v>35</v>
      </c>
      <c r="J1719" s="69">
        <v>0</v>
      </c>
      <c r="K1719" s="44"/>
      <c r="L1719" s="63">
        <v>1380.38</v>
      </c>
      <c r="M1719" s="70"/>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x14ac:dyDescent="0.2">
      <c r="A1720" s="15"/>
      <c r="B1720" s="15">
        <v>26</v>
      </c>
      <c r="C1720" s="59" t="s">
        <v>1645</v>
      </c>
      <c r="D1720" s="60"/>
      <c r="E1720" s="60"/>
      <c r="F1720" s="60"/>
      <c r="G1720" s="61"/>
      <c r="H1720" s="71" t="s">
        <v>1682</v>
      </c>
      <c r="I1720" s="62" t="s">
        <v>35</v>
      </c>
      <c r="J1720" s="69">
        <v>0</v>
      </c>
      <c r="K1720" s="44"/>
      <c r="L1720" s="63">
        <v>1257.8499999999999</v>
      </c>
      <c r="M1720" s="70"/>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x14ac:dyDescent="0.2">
      <c r="A1721" s="15"/>
      <c r="B1721" s="15">
        <v>27</v>
      </c>
      <c r="C1721" s="59" t="s">
        <v>1645</v>
      </c>
      <c r="D1721" s="60"/>
      <c r="E1721" s="60"/>
      <c r="F1721" s="60"/>
      <c r="G1721" s="61"/>
      <c r="H1721" s="71" t="s">
        <v>1690</v>
      </c>
      <c r="I1721" s="62" t="s">
        <v>35</v>
      </c>
      <c r="J1721" s="69">
        <v>0</v>
      </c>
      <c r="K1721" s="44"/>
      <c r="L1721" s="63">
        <v>2524.85</v>
      </c>
      <c r="M1721" s="70"/>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x14ac:dyDescent="0.2">
      <c r="A1722" s="15"/>
      <c r="B1722" s="15">
        <v>28</v>
      </c>
      <c r="C1722" s="59" t="s">
        <v>1645</v>
      </c>
      <c r="D1722" s="60"/>
      <c r="E1722" s="60"/>
      <c r="F1722" s="60"/>
      <c r="G1722" s="61"/>
      <c r="H1722" s="71" t="s">
        <v>1691</v>
      </c>
      <c r="I1722" s="62" t="s">
        <v>35</v>
      </c>
      <c r="J1722" s="69">
        <v>0</v>
      </c>
      <c r="K1722" s="44"/>
      <c r="L1722" s="63">
        <v>2402.3200000000002</v>
      </c>
      <c r="M1722" s="70"/>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x14ac:dyDescent="0.2">
      <c r="A1723" s="15"/>
      <c r="B1723" s="15">
        <v>29</v>
      </c>
      <c r="C1723" s="59" t="s">
        <v>1646</v>
      </c>
      <c r="D1723" s="60"/>
      <c r="E1723" s="60"/>
      <c r="F1723" s="60"/>
      <c r="G1723" s="61"/>
      <c r="H1723" s="71" t="s">
        <v>1683</v>
      </c>
      <c r="I1723" s="62" t="s">
        <v>35</v>
      </c>
      <c r="J1723" s="69">
        <v>0</v>
      </c>
      <c r="K1723" s="44"/>
      <c r="L1723" s="63">
        <v>1188.6099999999999</v>
      </c>
      <c r="M1723" s="70"/>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x14ac:dyDescent="0.2">
      <c r="A1724" s="15"/>
      <c r="B1724" s="15">
        <v>30</v>
      </c>
      <c r="C1724" s="59" t="s">
        <v>1646</v>
      </c>
      <c r="D1724" s="60"/>
      <c r="E1724" s="60"/>
      <c r="F1724" s="60"/>
      <c r="G1724" s="61"/>
      <c r="H1724" s="71" t="s">
        <v>1682</v>
      </c>
      <c r="I1724" s="62" t="s">
        <v>35</v>
      </c>
      <c r="J1724" s="69">
        <v>0</v>
      </c>
      <c r="K1724" s="44"/>
      <c r="L1724" s="63">
        <v>1089.22</v>
      </c>
      <c r="M1724" s="70"/>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x14ac:dyDescent="0.2">
      <c r="A1725" s="15"/>
      <c r="B1725" s="15">
        <v>31</v>
      </c>
      <c r="C1725" s="59" t="s">
        <v>1646</v>
      </c>
      <c r="D1725" s="60"/>
      <c r="E1725" s="60"/>
      <c r="F1725" s="60"/>
      <c r="G1725" s="61"/>
      <c r="H1725" s="71" t="s">
        <v>1690</v>
      </c>
      <c r="I1725" s="62" t="s">
        <v>35</v>
      </c>
      <c r="J1725" s="69">
        <v>0</v>
      </c>
      <c r="K1725" s="44"/>
      <c r="L1725" s="63">
        <v>2333.08</v>
      </c>
      <c r="M1725" s="70"/>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x14ac:dyDescent="0.2">
      <c r="A1726" s="15"/>
      <c r="B1726" s="15">
        <v>32</v>
      </c>
      <c r="C1726" s="59" t="s">
        <v>1646</v>
      </c>
      <c r="D1726" s="60"/>
      <c r="E1726" s="60"/>
      <c r="F1726" s="60"/>
      <c r="G1726" s="61"/>
      <c r="H1726" s="71" t="s">
        <v>1691</v>
      </c>
      <c r="I1726" s="62" t="s">
        <v>35</v>
      </c>
      <c r="J1726" s="69">
        <v>0</v>
      </c>
      <c r="K1726" s="44"/>
      <c r="L1726" s="63">
        <v>2233.69</v>
      </c>
      <c r="M1726" s="70"/>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x14ac:dyDescent="0.2">
      <c r="A1727" s="15"/>
      <c r="B1727" s="15">
        <v>33</v>
      </c>
      <c r="C1727" s="59" t="s">
        <v>1647</v>
      </c>
      <c r="D1727" s="60"/>
      <c r="E1727" s="60"/>
      <c r="F1727" s="60"/>
      <c r="G1727" s="61"/>
      <c r="H1727" s="71" t="s">
        <v>1682</v>
      </c>
      <c r="I1727" s="62" t="s">
        <v>35</v>
      </c>
      <c r="J1727" s="69">
        <v>0</v>
      </c>
      <c r="K1727" s="44"/>
      <c r="L1727" s="63">
        <v>175.68</v>
      </c>
      <c r="M1727" s="70"/>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x14ac:dyDescent="0.2">
      <c r="A1728" s="15"/>
      <c r="B1728" s="15">
        <v>34</v>
      </c>
      <c r="C1728" s="59" t="s">
        <v>1647</v>
      </c>
      <c r="D1728" s="60"/>
      <c r="E1728" s="60"/>
      <c r="F1728" s="60"/>
      <c r="G1728" s="61"/>
      <c r="H1728" s="71" t="s">
        <v>1684</v>
      </c>
      <c r="I1728" s="62" t="s">
        <v>35</v>
      </c>
      <c r="J1728" s="69">
        <v>0</v>
      </c>
      <c r="K1728" s="44"/>
      <c r="L1728" s="63">
        <v>542.41</v>
      </c>
      <c r="M1728" s="70"/>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x14ac:dyDescent="0.2">
      <c r="A1729" s="15"/>
      <c r="B1729" s="15">
        <v>35</v>
      </c>
      <c r="C1729" s="59" t="s">
        <v>1648</v>
      </c>
      <c r="D1729" s="60"/>
      <c r="E1729" s="60"/>
      <c r="F1729" s="60"/>
      <c r="G1729" s="61"/>
      <c r="H1729" s="71" t="s">
        <v>1682</v>
      </c>
      <c r="I1729" s="62" t="s">
        <v>35</v>
      </c>
      <c r="J1729" s="69">
        <v>0</v>
      </c>
      <c r="K1729" s="44"/>
      <c r="L1729" s="63">
        <v>240.26</v>
      </c>
      <c r="M1729" s="70"/>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x14ac:dyDescent="0.2">
      <c r="A1730" s="15"/>
      <c r="B1730" s="15">
        <v>36</v>
      </c>
      <c r="C1730" s="59" t="s">
        <v>1648</v>
      </c>
      <c r="D1730" s="60"/>
      <c r="E1730" s="60"/>
      <c r="F1730" s="60"/>
      <c r="G1730" s="61"/>
      <c r="H1730" s="71" t="s">
        <v>1684</v>
      </c>
      <c r="I1730" s="62" t="s">
        <v>35</v>
      </c>
      <c r="J1730" s="69">
        <v>0</v>
      </c>
      <c r="K1730" s="44"/>
      <c r="L1730" s="63">
        <v>1219.81</v>
      </c>
      <c r="M1730" s="70"/>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x14ac:dyDescent="0.2">
      <c r="A1731" s="15"/>
      <c r="B1731" s="15">
        <v>37</v>
      </c>
      <c r="C1731" s="59" t="s">
        <v>1649</v>
      </c>
      <c r="D1731" s="60"/>
      <c r="E1731" s="60"/>
      <c r="F1731" s="60"/>
      <c r="G1731" s="61"/>
      <c r="H1731" s="71" t="s">
        <v>1682</v>
      </c>
      <c r="I1731" s="62" t="s">
        <v>35</v>
      </c>
      <c r="J1731" s="69">
        <v>0</v>
      </c>
      <c r="K1731" s="44"/>
      <c r="L1731" s="63">
        <v>66.010000000000005</v>
      </c>
      <c r="M1731" s="70"/>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x14ac:dyDescent="0.2">
      <c r="A1732" s="15"/>
      <c r="B1732" s="15">
        <v>38</v>
      </c>
      <c r="C1732" s="59" t="s">
        <v>1650</v>
      </c>
      <c r="D1732" s="60"/>
      <c r="E1732" s="60"/>
      <c r="F1732" s="60"/>
      <c r="G1732" s="61"/>
      <c r="H1732" s="71" t="s">
        <v>1682</v>
      </c>
      <c r="I1732" s="62" t="s">
        <v>35</v>
      </c>
      <c r="J1732" s="69">
        <v>0</v>
      </c>
      <c r="K1732" s="44"/>
      <c r="L1732" s="63">
        <v>82.51</v>
      </c>
      <c r="M1732" s="70"/>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x14ac:dyDescent="0.2">
      <c r="A1733" s="15"/>
      <c r="B1733" s="15">
        <v>39</v>
      </c>
      <c r="C1733" s="59" t="s">
        <v>1651</v>
      </c>
      <c r="D1733" s="60"/>
      <c r="E1733" s="60"/>
      <c r="F1733" s="60"/>
      <c r="G1733" s="61"/>
      <c r="H1733" s="71" t="s">
        <v>1682</v>
      </c>
      <c r="I1733" s="62" t="s">
        <v>35</v>
      </c>
      <c r="J1733" s="69">
        <v>0</v>
      </c>
      <c r="K1733" s="44"/>
      <c r="L1733" s="63">
        <v>234.33</v>
      </c>
      <c r="M1733" s="70"/>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x14ac:dyDescent="0.2">
      <c r="A1734" s="15"/>
      <c r="B1734" s="15">
        <v>40</v>
      </c>
      <c r="C1734" s="59" t="s">
        <v>1652</v>
      </c>
      <c r="D1734" s="60"/>
      <c r="E1734" s="60"/>
      <c r="F1734" s="60"/>
      <c r="G1734" s="61"/>
      <c r="H1734" s="71" t="s">
        <v>1683</v>
      </c>
      <c r="I1734" s="62" t="s">
        <v>35</v>
      </c>
      <c r="J1734" s="69">
        <v>0</v>
      </c>
      <c r="K1734" s="44"/>
      <c r="L1734" s="63">
        <v>1124.81</v>
      </c>
      <c r="M1734" s="70"/>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x14ac:dyDescent="0.2">
      <c r="A1735" s="15"/>
      <c r="B1735" s="15">
        <v>41</v>
      </c>
      <c r="C1735" s="59" t="s">
        <v>1652</v>
      </c>
      <c r="D1735" s="60"/>
      <c r="E1735" s="60"/>
      <c r="F1735" s="60"/>
      <c r="G1735" s="61"/>
      <c r="H1735" s="71" t="s">
        <v>1682</v>
      </c>
      <c r="I1735" s="62" t="s">
        <v>35</v>
      </c>
      <c r="J1735" s="69">
        <v>0</v>
      </c>
      <c r="K1735" s="44"/>
      <c r="L1735" s="63">
        <v>989.08</v>
      </c>
      <c r="M1735" s="70"/>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x14ac:dyDescent="0.2">
      <c r="A1736" s="15"/>
      <c r="B1736" s="15">
        <v>42</v>
      </c>
      <c r="C1736" s="59" t="s">
        <v>1652</v>
      </c>
      <c r="D1736" s="60"/>
      <c r="E1736" s="60"/>
      <c r="F1736" s="60"/>
      <c r="G1736" s="61"/>
      <c r="H1736" s="71" t="s">
        <v>1690</v>
      </c>
      <c r="I1736" s="62" t="s">
        <v>35</v>
      </c>
      <c r="J1736" s="69">
        <v>0</v>
      </c>
      <c r="K1736" s="44"/>
      <c r="L1736" s="63">
        <v>2269.2800000000002</v>
      </c>
      <c r="M1736" s="70"/>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x14ac:dyDescent="0.2">
      <c r="A1737" s="15"/>
      <c r="B1737" s="15">
        <v>43</v>
      </c>
      <c r="C1737" s="59" t="s">
        <v>1652</v>
      </c>
      <c r="D1737" s="60"/>
      <c r="E1737" s="60"/>
      <c r="F1737" s="60"/>
      <c r="G1737" s="61"/>
      <c r="H1737" s="71" t="s">
        <v>1691</v>
      </c>
      <c r="I1737" s="62" t="s">
        <v>35</v>
      </c>
      <c r="J1737" s="69">
        <v>0</v>
      </c>
      <c r="K1737" s="44"/>
      <c r="L1737" s="63">
        <v>2133.5500000000002</v>
      </c>
      <c r="M1737" s="70"/>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x14ac:dyDescent="0.2">
      <c r="A1738" s="15"/>
      <c r="B1738" s="15">
        <v>44</v>
      </c>
      <c r="C1738" s="59" t="s">
        <v>1653</v>
      </c>
      <c r="D1738" s="60"/>
      <c r="E1738" s="60"/>
      <c r="F1738" s="60"/>
      <c r="G1738" s="61"/>
      <c r="H1738" s="71" t="s">
        <v>1683</v>
      </c>
      <c r="I1738" s="62" t="s">
        <v>35</v>
      </c>
      <c r="J1738" s="69">
        <v>0</v>
      </c>
      <c r="K1738" s="44"/>
      <c r="L1738" s="63">
        <v>909.21</v>
      </c>
      <c r="M1738" s="70"/>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x14ac:dyDescent="0.2">
      <c r="A1739" s="15"/>
      <c r="B1739" s="15">
        <v>45</v>
      </c>
      <c r="C1739" s="59" t="s">
        <v>1653</v>
      </c>
      <c r="D1739" s="60"/>
      <c r="E1739" s="60"/>
      <c r="F1739" s="60"/>
      <c r="G1739" s="61"/>
      <c r="H1739" s="71" t="s">
        <v>1682</v>
      </c>
      <c r="I1739" s="62" t="s">
        <v>35</v>
      </c>
      <c r="J1739" s="69">
        <v>0</v>
      </c>
      <c r="K1739" s="44"/>
      <c r="L1739" s="63">
        <v>826.93</v>
      </c>
      <c r="M1739" s="70"/>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x14ac:dyDescent="0.2">
      <c r="A1740" s="15"/>
      <c r="B1740" s="15">
        <v>46</v>
      </c>
      <c r="C1740" s="59" t="s">
        <v>1653</v>
      </c>
      <c r="D1740" s="60"/>
      <c r="E1740" s="60"/>
      <c r="F1740" s="60"/>
      <c r="G1740" s="61"/>
      <c r="H1740" s="71" t="s">
        <v>1690</v>
      </c>
      <c r="I1740" s="62" t="s">
        <v>35</v>
      </c>
      <c r="J1740" s="69">
        <v>0</v>
      </c>
      <c r="K1740" s="44"/>
      <c r="L1740" s="63">
        <v>2084.88</v>
      </c>
      <c r="M1740" s="70"/>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x14ac:dyDescent="0.2">
      <c r="A1741" s="15"/>
      <c r="B1741" s="15">
        <v>47</v>
      </c>
      <c r="C1741" s="59" t="s">
        <v>1653</v>
      </c>
      <c r="D1741" s="60"/>
      <c r="E1741" s="60"/>
      <c r="F1741" s="60"/>
      <c r="G1741" s="61"/>
      <c r="H1741" s="71" t="s">
        <v>1691</v>
      </c>
      <c r="I1741" s="62" t="s">
        <v>35</v>
      </c>
      <c r="J1741" s="69">
        <v>0</v>
      </c>
      <c r="K1741" s="44"/>
      <c r="L1741" s="63">
        <v>1971.4</v>
      </c>
      <c r="M1741" s="70"/>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x14ac:dyDescent="0.2">
      <c r="A1742" s="15"/>
      <c r="B1742" s="15">
        <v>48</v>
      </c>
      <c r="C1742" s="59" t="s">
        <v>1654</v>
      </c>
      <c r="D1742" s="60"/>
      <c r="E1742" s="60"/>
      <c r="F1742" s="60"/>
      <c r="G1742" s="61"/>
      <c r="H1742" s="71" t="s">
        <v>1683</v>
      </c>
      <c r="I1742" s="62" t="s">
        <v>35</v>
      </c>
      <c r="J1742" s="69">
        <v>0</v>
      </c>
      <c r="K1742" s="44"/>
      <c r="L1742" s="63">
        <v>240.15</v>
      </c>
      <c r="M1742" s="70"/>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x14ac:dyDescent="0.2">
      <c r="A1743" s="15"/>
      <c r="B1743" s="15">
        <v>49</v>
      </c>
      <c r="C1743" s="59" t="s">
        <v>1654</v>
      </c>
      <c r="D1743" s="60"/>
      <c r="E1743" s="60"/>
      <c r="F1743" s="60"/>
      <c r="G1743" s="61"/>
      <c r="H1743" s="71" t="s">
        <v>1682</v>
      </c>
      <c r="I1743" s="62" t="s">
        <v>35</v>
      </c>
      <c r="J1743" s="69">
        <v>0</v>
      </c>
      <c r="K1743" s="44"/>
      <c r="L1743" s="63">
        <v>209.02</v>
      </c>
      <c r="M1743" s="70"/>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x14ac:dyDescent="0.2">
      <c r="A1744" s="15"/>
      <c r="B1744" s="15">
        <v>50</v>
      </c>
      <c r="C1744" s="59" t="s">
        <v>1654</v>
      </c>
      <c r="D1744" s="60"/>
      <c r="E1744" s="60"/>
      <c r="F1744" s="60"/>
      <c r="G1744" s="61"/>
      <c r="H1744" s="71" t="s">
        <v>1684</v>
      </c>
      <c r="I1744" s="62" t="s">
        <v>35</v>
      </c>
      <c r="J1744" s="69">
        <v>0</v>
      </c>
      <c r="K1744" s="44"/>
      <c r="L1744" s="63">
        <v>209.02</v>
      </c>
      <c r="M1744" s="70"/>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x14ac:dyDescent="0.2">
      <c r="A1745" s="15"/>
      <c r="B1745" s="15">
        <v>51</v>
      </c>
      <c r="C1745" s="59" t="s">
        <v>1655</v>
      </c>
      <c r="D1745" s="60"/>
      <c r="E1745" s="60"/>
      <c r="F1745" s="60"/>
      <c r="G1745" s="61"/>
      <c r="H1745" s="71" t="s">
        <v>1683</v>
      </c>
      <c r="I1745" s="62" t="s">
        <v>35</v>
      </c>
      <c r="J1745" s="69">
        <v>0</v>
      </c>
      <c r="K1745" s="44"/>
      <c r="L1745" s="63">
        <v>626.94000000000005</v>
      </c>
      <c r="M1745" s="70"/>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x14ac:dyDescent="0.2">
      <c r="A1746" s="15"/>
      <c r="B1746" s="15">
        <v>52</v>
      </c>
      <c r="C1746" s="59" t="s">
        <v>1655</v>
      </c>
      <c r="D1746" s="60"/>
      <c r="E1746" s="60"/>
      <c r="F1746" s="60"/>
      <c r="G1746" s="61"/>
      <c r="H1746" s="71" t="s">
        <v>1682</v>
      </c>
      <c r="I1746" s="62" t="s">
        <v>35</v>
      </c>
      <c r="J1746" s="69">
        <v>0</v>
      </c>
      <c r="K1746" s="44"/>
      <c r="L1746" s="63">
        <v>551.29</v>
      </c>
      <c r="M1746" s="70"/>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x14ac:dyDescent="0.2">
      <c r="A1747" s="15"/>
      <c r="B1747" s="15">
        <v>53</v>
      </c>
      <c r="C1747" s="59" t="s">
        <v>1655</v>
      </c>
      <c r="D1747" s="60"/>
      <c r="E1747" s="60"/>
      <c r="F1747" s="60"/>
      <c r="G1747" s="61"/>
      <c r="H1747" s="71" t="s">
        <v>1690</v>
      </c>
      <c r="I1747" s="62" t="s">
        <v>35</v>
      </c>
      <c r="J1747" s="69">
        <v>0</v>
      </c>
      <c r="K1747" s="44"/>
      <c r="L1747" s="63">
        <v>1771.41</v>
      </c>
      <c r="M1747" s="70"/>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x14ac:dyDescent="0.2">
      <c r="A1748" s="15"/>
      <c r="B1748" s="15">
        <v>54</v>
      </c>
      <c r="C1748" s="59" t="s">
        <v>1655</v>
      </c>
      <c r="D1748" s="60"/>
      <c r="E1748" s="60"/>
      <c r="F1748" s="60"/>
      <c r="G1748" s="61"/>
      <c r="H1748" s="71" t="s">
        <v>1691</v>
      </c>
      <c r="I1748" s="62" t="s">
        <v>35</v>
      </c>
      <c r="J1748" s="69">
        <v>0</v>
      </c>
      <c r="K1748" s="44"/>
      <c r="L1748" s="63">
        <v>1695.76</v>
      </c>
      <c r="M1748" s="70"/>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x14ac:dyDescent="0.2">
      <c r="A1749" s="15"/>
      <c r="B1749" s="15">
        <v>55</v>
      </c>
      <c r="C1749" s="59" t="s">
        <v>1656</v>
      </c>
      <c r="D1749" s="60"/>
      <c r="E1749" s="60"/>
      <c r="F1749" s="60"/>
      <c r="G1749" s="61"/>
      <c r="H1749" s="71" t="s">
        <v>1682</v>
      </c>
      <c r="I1749" s="62" t="s">
        <v>35</v>
      </c>
      <c r="J1749" s="69">
        <v>0</v>
      </c>
      <c r="K1749" s="44"/>
      <c r="L1749" s="63">
        <v>154.88999999999999</v>
      </c>
      <c r="M1749" s="70"/>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x14ac:dyDescent="0.2">
      <c r="A1750" s="15"/>
      <c r="B1750" s="15">
        <v>56</v>
      </c>
      <c r="C1750" s="59" t="s">
        <v>1657</v>
      </c>
      <c r="D1750" s="60"/>
      <c r="E1750" s="60"/>
      <c r="F1750" s="60"/>
      <c r="G1750" s="61"/>
      <c r="H1750" s="71" t="s">
        <v>1683</v>
      </c>
      <c r="I1750" s="62" t="s">
        <v>35</v>
      </c>
      <c r="J1750" s="69">
        <v>0</v>
      </c>
      <c r="K1750" s="44"/>
      <c r="L1750" s="63">
        <v>252</v>
      </c>
      <c r="M1750" s="70"/>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x14ac:dyDescent="0.2">
      <c r="A1751" s="15"/>
      <c r="B1751" s="15">
        <v>57</v>
      </c>
      <c r="C1751" s="59" t="s">
        <v>1657</v>
      </c>
      <c r="D1751" s="60"/>
      <c r="E1751" s="60"/>
      <c r="F1751" s="60"/>
      <c r="G1751" s="61"/>
      <c r="H1751" s="71" t="s">
        <v>1682</v>
      </c>
      <c r="I1751" s="62" t="s">
        <v>35</v>
      </c>
      <c r="J1751" s="69">
        <v>0</v>
      </c>
      <c r="K1751" s="44"/>
      <c r="L1751" s="63">
        <v>192.57</v>
      </c>
      <c r="M1751" s="70"/>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x14ac:dyDescent="0.2">
      <c r="A1752" s="15"/>
      <c r="B1752" s="15">
        <v>58</v>
      </c>
      <c r="C1752" s="59" t="s">
        <v>1657</v>
      </c>
      <c r="D1752" s="60"/>
      <c r="E1752" s="60"/>
      <c r="F1752" s="60"/>
      <c r="G1752" s="61"/>
      <c r="H1752" s="71" t="s">
        <v>1689</v>
      </c>
      <c r="I1752" s="62" t="s">
        <v>35</v>
      </c>
      <c r="J1752" s="69">
        <v>0</v>
      </c>
      <c r="K1752" s="44"/>
      <c r="L1752" s="63">
        <v>626.94000000000005</v>
      </c>
      <c r="M1752" s="70"/>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x14ac:dyDescent="0.2">
      <c r="A1753" s="15"/>
      <c r="B1753" s="15">
        <v>59</v>
      </c>
      <c r="C1753" s="59" t="s">
        <v>1657</v>
      </c>
      <c r="D1753" s="60"/>
      <c r="E1753" s="60"/>
      <c r="F1753" s="60"/>
      <c r="G1753" s="61"/>
      <c r="H1753" s="71" t="s">
        <v>1684</v>
      </c>
      <c r="I1753" s="62" t="s">
        <v>35</v>
      </c>
      <c r="J1753" s="69">
        <v>0</v>
      </c>
      <c r="K1753" s="44"/>
      <c r="L1753" s="63">
        <v>348.07</v>
      </c>
      <c r="M1753" s="70"/>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x14ac:dyDescent="0.2">
      <c r="A1754" s="15"/>
      <c r="B1754" s="15">
        <v>60</v>
      </c>
      <c r="C1754" s="59" t="s">
        <v>1658</v>
      </c>
      <c r="D1754" s="60"/>
      <c r="E1754" s="60"/>
      <c r="F1754" s="60"/>
      <c r="G1754" s="61"/>
      <c r="H1754" s="71" t="s">
        <v>1692</v>
      </c>
      <c r="I1754" s="62" t="s">
        <v>35</v>
      </c>
      <c r="J1754" s="69">
        <v>0</v>
      </c>
      <c r="K1754" s="44"/>
      <c r="L1754" s="63">
        <v>504.01</v>
      </c>
      <c r="M1754" s="70"/>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x14ac:dyDescent="0.2">
      <c r="A1755" s="15"/>
      <c r="B1755" s="15">
        <v>61</v>
      </c>
      <c r="C1755" s="59" t="s">
        <v>1658</v>
      </c>
      <c r="D1755" s="60"/>
      <c r="E1755" s="60"/>
      <c r="F1755" s="60"/>
      <c r="G1755" s="61"/>
      <c r="H1755" s="71" t="s">
        <v>1693</v>
      </c>
      <c r="I1755" s="62" t="s">
        <v>35</v>
      </c>
      <c r="J1755" s="69">
        <v>0</v>
      </c>
      <c r="K1755" s="44"/>
      <c r="L1755" s="63">
        <v>197.8</v>
      </c>
      <c r="M1755" s="70"/>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x14ac:dyDescent="0.2">
      <c r="A1756" s="15"/>
      <c r="B1756" s="15">
        <v>62</v>
      </c>
      <c r="C1756" s="59" t="s">
        <v>1658</v>
      </c>
      <c r="D1756" s="60"/>
      <c r="E1756" s="60"/>
      <c r="F1756" s="60"/>
      <c r="G1756" s="61"/>
      <c r="H1756" s="71" t="s">
        <v>1694</v>
      </c>
      <c r="I1756" s="62" t="s">
        <v>35</v>
      </c>
      <c r="J1756" s="69">
        <v>0</v>
      </c>
      <c r="K1756" s="44"/>
      <c r="L1756" s="63">
        <v>350.44</v>
      </c>
      <c r="M1756" s="70"/>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x14ac:dyDescent="0.2">
      <c r="A1757" s="15"/>
      <c r="B1757" s="15">
        <v>63</v>
      </c>
      <c r="C1757" s="59" t="s">
        <v>1659</v>
      </c>
      <c r="D1757" s="60"/>
      <c r="E1757" s="60"/>
      <c r="F1757" s="60"/>
      <c r="G1757" s="61"/>
      <c r="H1757" s="71" t="s">
        <v>1682</v>
      </c>
      <c r="I1757" s="62" t="s">
        <v>35</v>
      </c>
      <c r="J1757" s="69">
        <v>0</v>
      </c>
      <c r="K1757" s="44"/>
      <c r="L1757" s="63">
        <v>141.12</v>
      </c>
      <c r="M1757" s="70"/>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x14ac:dyDescent="0.2">
      <c r="A1758" s="15"/>
      <c r="B1758" s="15">
        <v>64</v>
      </c>
      <c r="C1758" s="59" t="s">
        <v>1659</v>
      </c>
      <c r="D1758" s="60"/>
      <c r="E1758" s="60"/>
      <c r="F1758" s="60"/>
      <c r="G1758" s="61"/>
      <c r="H1758" s="71" t="s">
        <v>1693</v>
      </c>
      <c r="I1758" s="62" t="s">
        <v>35</v>
      </c>
      <c r="J1758" s="69">
        <v>0</v>
      </c>
      <c r="K1758" s="44"/>
      <c r="L1758" s="63">
        <v>183.57</v>
      </c>
      <c r="M1758" s="70"/>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x14ac:dyDescent="0.2">
      <c r="A1759" s="15"/>
      <c r="B1759" s="15">
        <v>65</v>
      </c>
      <c r="C1759" s="59" t="s">
        <v>1660</v>
      </c>
      <c r="D1759" s="60"/>
      <c r="E1759" s="60"/>
      <c r="F1759" s="60"/>
      <c r="G1759" s="61"/>
      <c r="H1759" s="71" t="s">
        <v>1693</v>
      </c>
      <c r="I1759" s="62" t="s">
        <v>35</v>
      </c>
      <c r="J1759" s="69">
        <v>0</v>
      </c>
      <c r="K1759" s="44"/>
      <c r="L1759" s="63">
        <v>189.77</v>
      </c>
      <c r="M1759" s="70"/>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x14ac:dyDescent="0.2">
      <c r="A1760" s="15"/>
      <c r="B1760" s="15">
        <v>66</v>
      </c>
      <c r="C1760" s="59" t="s">
        <v>1660</v>
      </c>
      <c r="D1760" s="60"/>
      <c r="E1760" s="60"/>
      <c r="F1760" s="60"/>
      <c r="G1760" s="61"/>
      <c r="H1760" s="71" t="s">
        <v>1694</v>
      </c>
      <c r="I1760" s="62" t="s">
        <v>35</v>
      </c>
      <c r="J1760" s="69">
        <v>0</v>
      </c>
      <c r="K1760" s="44"/>
      <c r="L1760" s="63">
        <v>516.70000000000005</v>
      </c>
      <c r="M1760" s="70"/>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x14ac:dyDescent="0.2">
      <c r="A1761" s="15"/>
      <c r="B1761" s="15">
        <v>67</v>
      </c>
      <c r="C1761" s="59" t="s">
        <v>1660</v>
      </c>
      <c r="D1761" s="60"/>
      <c r="E1761" s="60"/>
      <c r="F1761" s="60"/>
      <c r="G1761" s="61"/>
      <c r="H1761" s="71" t="s">
        <v>1682</v>
      </c>
      <c r="I1761" s="62" t="s">
        <v>35</v>
      </c>
      <c r="J1761" s="69">
        <v>0</v>
      </c>
      <c r="K1761" s="44"/>
      <c r="L1761" s="63">
        <v>135.4</v>
      </c>
      <c r="M1761" s="70"/>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x14ac:dyDescent="0.2">
      <c r="A1762" s="15"/>
      <c r="B1762" s="15">
        <v>68</v>
      </c>
      <c r="C1762" s="59" t="s">
        <v>1660</v>
      </c>
      <c r="D1762" s="60"/>
      <c r="E1762" s="60"/>
      <c r="F1762" s="60"/>
      <c r="G1762" s="61"/>
      <c r="H1762" s="71" t="s">
        <v>1684</v>
      </c>
      <c r="I1762" s="62" t="s">
        <v>35</v>
      </c>
      <c r="J1762" s="69">
        <v>0</v>
      </c>
      <c r="K1762" s="44"/>
      <c r="L1762" s="63">
        <v>516.70000000000005</v>
      </c>
      <c r="M1762" s="70"/>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x14ac:dyDescent="0.2">
      <c r="A1763" s="15"/>
      <c r="B1763" s="15">
        <v>69</v>
      </c>
      <c r="C1763" s="59" t="s">
        <v>1661</v>
      </c>
      <c r="D1763" s="60"/>
      <c r="E1763" s="60"/>
      <c r="F1763" s="60"/>
      <c r="G1763" s="61"/>
      <c r="H1763" s="71" t="s">
        <v>1682</v>
      </c>
      <c r="I1763" s="62" t="s">
        <v>35</v>
      </c>
      <c r="J1763" s="69">
        <v>0</v>
      </c>
      <c r="K1763" s="44"/>
      <c r="L1763" s="63">
        <v>120.8</v>
      </c>
      <c r="M1763" s="70"/>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x14ac:dyDescent="0.2">
      <c r="A1764" s="15"/>
      <c r="B1764" s="15">
        <v>70</v>
      </c>
      <c r="C1764" s="59" t="s">
        <v>1662</v>
      </c>
      <c r="D1764" s="60"/>
      <c r="E1764" s="60"/>
      <c r="F1764" s="60"/>
      <c r="G1764" s="61"/>
      <c r="H1764" s="71" t="s">
        <v>1693</v>
      </c>
      <c r="I1764" s="62" t="s">
        <v>35</v>
      </c>
      <c r="J1764" s="69">
        <v>0</v>
      </c>
      <c r="K1764" s="44"/>
      <c r="L1764" s="63">
        <v>215.88</v>
      </c>
      <c r="M1764" s="70"/>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x14ac:dyDescent="0.2">
      <c r="A1765" s="15"/>
      <c r="B1765" s="15">
        <v>71</v>
      </c>
      <c r="C1765" s="59" t="s">
        <v>1662</v>
      </c>
      <c r="D1765" s="60"/>
      <c r="E1765" s="60"/>
      <c r="F1765" s="60"/>
      <c r="G1765" s="61"/>
      <c r="H1765" s="71" t="s">
        <v>1683</v>
      </c>
      <c r="I1765" s="62" t="s">
        <v>35</v>
      </c>
      <c r="J1765" s="69">
        <v>0</v>
      </c>
      <c r="K1765" s="44"/>
      <c r="L1765" s="63">
        <v>190.54</v>
      </c>
      <c r="M1765" s="70"/>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x14ac:dyDescent="0.2">
      <c r="A1766" s="15"/>
      <c r="B1766" s="15">
        <v>72</v>
      </c>
      <c r="C1766" s="59" t="s">
        <v>1662</v>
      </c>
      <c r="D1766" s="60"/>
      <c r="E1766" s="60"/>
      <c r="F1766" s="60"/>
      <c r="G1766" s="61"/>
      <c r="H1766" s="71" t="s">
        <v>1682</v>
      </c>
      <c r="I1766" s="62" t="s">
        <v>35</v>
      </c>
      <c r="J1766" s="69">
        <v>0</v>
      </c>
      <c r="K1766" s="44"/>
      <c r="L1766" s="63">
        <v>128.97999999999999</v>
      </c>
      <c r="M1766" s="70"/>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x14ac:dyDescent="0.2">
      <c r="A1767" s="15"/>
      <c r="B1767" s="15">
        <v>73</v>
      </c>
      <c r="C1767" s="59" t="s">
        <v>1663</v>
      </c>
      <c r="D1767" s="60"/>
      <c r="E1767" s="60"/>
      <c r="F1767" s="60"/>
      <c r="G1767" s="61"/>
      <c r="H1767" s="71" t="s">
        <v>1692</v>
      </c>
      <c r="I1767" s="62" t="s">
        <v>35</v>
      </c>
      <c r="J1767" s="69">
        <v>0</v>
      </c>
      <c r="K1767" s="44"/>
      <c r="L1767" s="63">
        <v>381.09</v>
      </c>
      <c r="M1767" s="70"/>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x14ac:dyDescent="0.2">
      <c r="A1768" s="15"/>
      <c r="B1768" s="15">
        <v>74</v>
      </c>
      <c r="C1768" s="59" t="s">
        <v>1663</v>
      </c>
      <c r="D1768" s="60"/>
      <c r="E1768" s="60"/>
      <c r="F1768" s="60"/>
      <c r="G1768" s="61"/>
      <c r="H1768" s="71" t="s">
        <v>1693</v>
      </c>
      <c r="I1768" s="62" t="s">
        <v>35</v>
      </c>
      <c r="J1768" s="69">
        <v>0</v>
      </c>
      <c r="K1768" s="44"/>
      <c r="L1768" s="63">
        <v>215.88</v>
      </c>
      <c r="M1768" s="70"/>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x14ac:dyDescent="0.2">
      <c r="A1769" s="15"/>
      <c r="B1769" s="15">
        <v>75</v>
      </c>
      <c r="C1769" s="59" t="s">
        <v>1663</v>
      </c>
      <c r="D1769" s="60"/>
      <c r="E1769" s="60"/>
      <c r="F1769" s="60"/>
      <c r="G1769" s="61"/>
      <c r="H1769" s="71" t="s">
        <v>1694</v>
      </c>
      <c r="I1769" s="62" t="s">
        <v>35</v>
      </c>
      <c r="J1769" s="69">
        <v>0</v>
      </c>
      <c r="K1769" s="44"/>
      <c r="L1769" s="63">
        <v>228.28</v>
      </c>
      <c r="M1769" s="70"/>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x14ac:dyDescent="0.2">
      <c r="A1770" s="15"/>
      <c r="B1770" s="15">
        <v>76</v>
      </c>
      <c r="C1770" s="59" t="s">
        <v>1664</v>
      </c>
      <c r="D1770" s="60"/>
      <c r="E1770" s="60"/>
      <c r="F1770" s="60"/>
      <c r="G1770" s="61"/>
      <c r="H1770" s="71" t="s">
        <v>1683</v>
      </c>
      <c r="I1770" s="62" t="s">
        <v>35</v>
      </c>
      <c r="J1770" s="69">
        <v>0</v>
      </c>
      <c r="K1770" s="44"/>
      <c r="L1770" s="63">
        <v>626.94000000000005</v>
      </c>
      <c r="M1770" s="70"/>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x14ac:dyDescent="0.2">
      <c r="A1771" s="15"/>
      <c r="B1771" s="15">
        <v>77</v>
      </c>
      <c r="C1771" s="59" t="s">
        <v>1664</v>
      </c>
      <c r="D1771" s="60"/>
      <c r="E1771" s="60"/>
      <c r="F1771" s="60"/>
      <c r="G1771" s="61"/>
      <c r="H1771" s="71" t="s">
        <v>1682</v>
      </c>
      <c r="I1771" s="62" t="s">
        <v>35</v>
      </c>
      <c r="J1771" s="69">
        <v>0</v>
      </c>
      <c r="K1771" s="44"/>
      <c r="L1771" s="63">
        <v>551.29</v>
      </c>
      <c r="M1771" s="70"/>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x14ac:dyDescent="0.2">
      <c r="A1772" s="15"/>
      <c r="B1772" s="15">
        <v>78</v>
      </c>
      <c r="C1772" s="59" t="s">
        <v>1664</v>
      </c>
      <c r="D1772" s="60"/>
      <c r="E1772" s="60"/>
      <c r="F1772" s="60"/>
      <c r="G1772" s="61"/>
      <c r="H1772" s="71" t="s">
        <v>1690</v>
      </c>
      <c r="I1772" s="62" t="s">
        <v>35</v>
      </c>
      <c r="J1772" s="69">
        <v>0</v>
      </c>
      <c r="K1772" s="44"/>
      <c r="L1772" s="63">
        <v>1771.41</v>
      </c>
      <c r="M1772" s="70"/>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x14ac:dyDescent="0.2">
      <c r="A1773" s="15"/>
      <c r="B1773" s="15">
        <v>79</v>
      </c>
      <c r="C1773" s="59" t="s">
        <v>1664</v>
      </c>
      <c r="D1773" s="60"/>
      <c r="E1773" s="60"/>
      <c r="F1773" s="60"/>
      <c r="G1773" s="61"/>
      <c r="H1773" s="71" t="s">
        <v>1691</v>
      </c>
      <c r="I1773" s="62" t="s">
        <v>35</v>
      </c>
      <c r="J1773" s="69">
        <v>0</v>
      </c>
      <c r="K1773" s="44"/>
      <c r="L1773" s="63">
        <v>1695.76</v>
      </c>
      <c r="M1773" s="70"/>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x14ac:dyDescent="0.2">
      <c r="A1774" s="15"/>
      <c r="B1774" s="15">
        <v>80</v>
      </c>
      <c r="C1774" s="59" t="s">
        <v>1664</v>
      </c>
      <c r="D1774" s="60"/>
      <c r="E1774" s="60"/>
      <c r="F1774" s="60"/>
      <c r="G1774" s="61"/>
      <c r="H1774" s="71" t="s">
        <v>1689</v>
      </c>
      <c r="I1774" s="62" t="s">
        <v>35</v>
      </c>
      <c r="J1774" s="69">
        <v>0</v>
      </c>
      <c r="K1774" s="44"/>
      <c r="L1774" s="63">
        <v>749.88</v>
      </c>
      <c r="M1774" s="70"/>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x14ac:dyDescent="0.2">
      <c r="A1775" s="15"/>
      <c r="B1775" s="15">
        <v>81</v>
      </c>
      <c r="C1775" s="59" t="s">
        <v>1664</v>
      </c>
      <c r="D1775" s="60"/>
      <c r="E1775" s="60"/>
      <c r="F1775" s="60"/>
      <c r="G1775" s="61"/>
      <c r="H1775" s="71" t="s">
        <v>1695</v>
      </c>
      <c r="I1775" s="62" t="s">
        <v>35</v>
      </c>
      <c r="J1775" s="69">
        <v>0</v>
      </c>
      <c r="K1775" s="44"/>
      <c r="L1775" s="63">
        <v>1894.34</v>
      </c>
      <c r="M1775" s="70"/>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x14ac:dyDescent="0.2">
      <c r="A1776" s="15"/>
      <c r="B1776" s="15">
        <v>82</v>
      </c>
      <c r="C1776" s="59" t="s">
        <v>1664</v>
      </c>
      <c r="D1776" s="60"/>
      <c r="E1776" s="60"/>
      <c r="F1776" s="60"/>
      <c r="G1776" s="61"/>
      <c r="H1776" s="71" t="s">
        <v>1696</v>
      </c>
      <c r="I1776" s="62" t="s">
        <v>35</v>
      </c>
      <c r="J1776" s="69">
        <v>0</v>
      </c>
      <c r="K1776" s="44"/>
      <c r="L1776" s="63">
        <v>1803.85</v>
      </c>
      <c r="M1776" s="70"/>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x14ac:dyDescent="0.2">
      <c r="A1777" s="15"/>
      <c r="B1777" s="15">
        <v>83</v>
      </c>
      <c r="C1777" s="59" t="s">
        <v>1665</v>
      </c>
      <c r="D1777" s="60"/>
      <c r="E1777" s="60"/>
      <c r="F1777" s="60"/>
      <c r="G1777" s="61"/>
      <c r="H1777" s="71" t="s">
        <v>1683</v>
      </c>
      <c r="I1777" s="62" t="s">
        <v>35</v>
      </c>
      <c r="J1777" s="69">
        <v>0</v>
      </c>
      <c r="K1777" s="44"/>
      <c r="L1777" s="63">
        <v>122.93</v>
      </c>
      <c r="M1777" s="70"/>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x14ac:dyDescent="0.2">
      <c r="A1778" s="15"/>
      <c r="B1778" s="15">
        <v>84</v>
      </c>
      <c r="C1778" s="59" t="s">
        <v>1665</v>
      </c>
      <c r="D1778" s="60"/>
      <c r="E1778" s="60"/>
      <c r="F1778" s="60"/>
      <c r="G1778" s="61"/>
      <c r="H1778" s="71" t="s">
        <v>1682</v>
      </c>
      <c r="I1778" s="62" t="s">
        <v>35</v>
      </c>
      <c r="J1778" s="69">
        <v>0</v>
      </c>
      <c r="K1778" s="44"/>
      <c r="L1778" s="63">
        <v>108.09</v>
      </c>
      <c r="M1778" s="70"/>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x14ac:dyDescent="0.2">
      <c r="A1779" s="15"/>
      <c r="B1779" s="15">
        <v>85</v>
      </c>
      <c r="C1779" s="59" t="s">
        <v>1665</v>
      </c>
      <c r="D1779" s="60"/>
      <c r="E1779" s="60"/>
      <c r="F1779" s="60"/>
      <c r="G1779" s="61"/>
      <c r="H1779" s="71" t="s">
        <v>1689</v>
      </c>
      <c r="I1779" s="62" t="s">
        <v>35</v>
      </c>
      <c r="J1779" s="69">
        <v>0</v>
      </c>
      <c r="K1779" s="44"/>
      <c r="L1779" s="63">
        <v>491.72</v>
      </c>
      <c r="M1779" s="70"/>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x14ac:dyDescent="0.2">
      <c r="A1780" s="15"/>
      <c r="B1780" s="15">
        <v>86</v>
      </c>
      <c r="C1780" s="59" t="s">
        <v>1666</v>
      </c>
      <c r="D1780" s="60"/>
      <c r="E1780" s="60"/>
      <c r="F1780" s="60"/>
      <c r="G1780" s="61"/>
      <c r="H1780" s="71" t="s">
        <v>1684</v>
      </c>
      <c r="I1780" s="62" t="s">
        <v>35</v>
      </c>
      <c r="J1780" s="69">
        <v>0</v>
      </c>
      <c r="K1780" s="44"/>
      <c r="L1780" s="63">
        <v>432.39</v>
      </c>
      <c r="M1780" s="70"/>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x14ac:dyDescent="0.2">
      <c r="A1781" s="15"/>
      <c r="B1781" s="15">
        <v>87</v>
      </c>
      <c r="C1781" s="59" t="s">
        <v>1667</v>
      </c>
      <c r="D1781" s="60"/>
      <c r="E1781" s="60"/>
      <c r="F1781" s="60"/>
      <c r="G1781" s="61"/>
      <c r="H1781" s="71" t="s">
        <v>1684</v>
      </c>
      <c r="I1781" s="62" t="s">
        <v>35</v>
      </c>
      <c r="J1781" s="69">
        <v>0</v>
      </c>
      <c r="K1781" s="44"/>
      <c r="L1781" s="63">
        <v>659.38</v>
      </c>
      <c r="M1781" s="70"/>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x14ac:dyDescent="0.2">
      <c r="A1782" s="15"/>
      <c r="B1782" s="15">
        <v>88</v>
      </c>
      <c r="C1782" s="59" t="s">
        <v>1668</v>
      </c>
      <c r="D1782" s="60"/>
      <c r="E1782" s="60"/>
      <c r="F1782" s="60"/>
      <c r="G1782" s="61"/>
      <c r="H1782" s="71" t="s">
        <v>1683</v>
      </c>
      <c r="I1782" s="62" t="s">
        <v>35</v>
      </c>
      <c r="J1782" s="69">
        <v>0</v>
      </c>
      <c r="K1782" s="44"/>
      <c r="L1782" s="63">
        <v>1729.51</v>
      </c>
      <c r="M1782" s="70"/>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x14ac:dyDescent="0.2">
      <c r="A1783" s="15"/>
      <c r="B1783" s="15">
        <v>89</v>
      </c>
      <c r="C1783" s="59" t="s">
        <v>1668</v>
      </c>
      <c r="D1783" s="60"/>
      <c r="E1783" s="60"/>
      <c r="F1783" s="60"/>
      <c r="G1783" s="61"/>
      <c r="H1783" s="71" t="s">
        <v>1682</v>
      </c>
      <c r="I1783" s="62" t="s">
        <v>35</v>
      </c>
      <c r="J1783" s="69">
        <v>0</v>
      </c>
      <c r="K1783" s="44"/>
      <c r="L1783" s="63">
        <v>1564.85</v>
      </c>
      <c r="M1783" s="70"/>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x14ac:dyDescent="0.2">
      <c r="A1784" s="15"/>
      <c r="B1784" s="15">
        <v>90</v>
      </c>
      <c r="C1784" s="59" t="s">
        <v>1668</v>
      </c>
      <c r="D1784" s="60"/>
      <c r="E1784" s="60"/>
      <c r="F1784" s="60"/>
      <c r="G1784" s="61"/>
      <c r="H1784" s="71" t="s">
        <v>1690</v>
      </c>
      <c r="I1784" s="62" t="s">
        <v>35</v>
      </c>
      <c r="J1784" s="69">
        <v>0</v>
      </c>
      <c r="K1784" s="44"/>
      <c r="L1784" s="63">
        <v>2873.97</v>
      </c>
      <c r="M1784" s="70"/>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x14ac:dyDescent="0.2">
      <c r="A1785" s="15"/>
      <c r="B1785" s="15">
        <v>91</v>
      </c>
      <c r="C1785" s="59" t="s">
        <v>1668</v>
      </c>
      <c r="D1785" s="60"/>
      <c r="E1785" s="60"/>
      <c r="F1785" s="60"/>
      <c r="G1785" s="61"/>
      <c r="H1785" s="71" t="s">
        <v>1691</v>
      </c>
      <c r="I1785" s="62" t="s">
        <v>35</v>
      </c>
      <c r="J1785" s="69">
        <v>0</v>
      </c>
      <c r="K1785" s="44"/>
      <c r="L1785" s="63">
        <v>2709.32</v>
      </c>
      <c r="M1785" s="70"/>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x14ac:dyDescent="0.2">
      <c r="A1786" s="15"/>
      <c r="B1786" s="15">
        <v>92</v>
      </c>
      <c r="C1786" s="59" t="s">
        <v>1669</v>
      </c>
      <c r="D1786" s="60"/>
      <c r="E1786" s="60"/>
      <c r="F1786" s="60"/>
      <c r="G1786" s="61"/>
      <c r="H1786" s="71" t="s">
        <v>1683</v>
      </c>
      <c r="I1786" s="62" t="s">
        <v>35</v>
      </c>
      <c r="J1786" s="69">
        <v>0</v>
      </c>
      <c r="K1786" s="44"/>
      <c r="L1786" s="63">
        <v>1606.57</v>
      </c>
      <c r="M1786" s="70"/>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x14ac:dyDescent="0.2">
      <c r="A1787" s="15"/>
      <c r="B1787" s="15">
        <v>93</v>
      </c>
      <c r="C1787" s="59" t="s">
        <v>1669</v>
      </c>
      <c r="D1787" s="60"/>
      <c r="E1787" s="60"/>
      <c r="F1787" s="60"/>
      <c r="G1787" s="61"/>
      <c r="H1787" s="71" t="s">
        <v>1682</v>
      </c>
      <c r="I1787" s="62" t="s">
        <v>35</v>
      </c>
      <c r="J1787" s="69">
        <v>0</v>
      </c>
      <c r="K1787" s="44"/>
      <c r="L1787" s="63">
        <v>1456.76</v>
      </c>
      <c r="M1787" s="70"/>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x14ac:dyDescent="0.2">
      <c r="A1788" s="15"/>
      <c r="B1788" s="15">
        <v>94</v>
      </c>
      <c r="C1788" s="59" t="s">
        <v>1669</v>
      </c>
      <c r="D1788" s="60"/>
      <c r="E1788" s="60"/>
      <c r="F1788" s="60"/>
      <c r="G1788" s="61"/>
      <c r="H1788" s="71" t="s">
        <v>1690</v>
      </c>
      <c r="I1788" s="62" t="s">
        <v>35</v>
      </c>
      <c r="J1788" s="69">
        <v>0</v>
      </c>
      <c r="K1788" s="44"/>
      <c r="L1788" s="63">
        <v>2689.24</v>
      </c>
      <c r="M1788" s="70"/>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x14ac:dyDescent="0.2">
      <c r="A1789" s="15"/>
      <c r="B1789" s="15">
        <v>95</v>
      </c>
      <c r="C1789" s="59" t="s">
        <v>1669</v>
      </c>
      <c r="D1789" s="60"/>
      <c r="E1789" s="60"/>
      <c r="F1789" s="60"/>
      <c r="G1789" s="61"/>
      <c r="H1789" s="71" t="s">
        <v>1691</v>
      </c>
      <c r="I1789" s="62" t="s">
        <v>35</v>
      </c>
      <c r="J1789" s="69">
        <v>0</v>
      </c>
      <c r="K1789" s="44"/>
      <c r="L1789" s="63">
        <v>2601.21</v>
      </c>
      <c r="M1789" s="70"/>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x14ac:dyDescent="0.2">
      <c r="A1790" s="15"/>
      <c r="B1790" s="15">
        <v>96</v>
      </c>
      <c r="C1790" s="59" t="s">
        <v>1670</v>
      </c>
      <c r="D1790" s="60"/>
      <c r="E1790" s="60"/>
      <c r="F1790" s="60"/>
      <c r="G1790" s="61"/>
      <c r="H1790" s="71" t="s">
        <v>1683</v>
      </c>
      <c r="I1790" s="62" t="s">
        <v>35</v>
      </c>
      <c r="J1790" s="69">
        <v>0</v>
      </c>
      <c r="K1790" s="44"/>
      <c r="L1790" s="63">
        <v>374.94</v>
      </c>
      <c r="M1790" s="70"/>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x14ac:dyDescent="0.2">
      <c r="A1791" s="15"/>
      <c r="B1791" s="15">
        <v>97</v>
      </c>
      <c r="C1791" s="59" t="s">
        <v>1670</v>
      </c>
      <c r="D1791" s="60"/>
      <c r="E1791" s="60"/>
      <c r="F1791" s="60"/>
      <c r="G1791" s="61"/>
      <c r="H1791" s="71" t="s">
        <v>1682</v>
      </c>
      <c r="I1791" s="62" t="s">
        <v>35</v>
      </c>
      <c r="J1791" s="69">
        <v>0</v>
      </c>
      <c r="K1791" s="44"/>
      <c r="L1791" s="63">
        <v>329.7</v>
      </c>
      <c r="M1791" s="70"/>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x14ac:dyDescent="0.2">
      <c r="A1792" s="15"/>
      <c r="B1792" s="15">
        <v>98</v>
      </c>
      <c r="C1792" s="59" t="s">
        <v>1670</v>
      </c>
      <c r="D1792" s="60"/>
      <c r="E1792" s="60"/>
      <c r="F1792" s="60"/>
      <c r="G1792" s="61"/>
      <c r="H1792" s="71" t="s">
        <v>1690</v>
      </c>
      <c r="I1792" s="62" t="s">
        <v>35</v>
      </c>
      <c r="J1792" s="69">
        <v>0</v>
      </c>
      <c r="K1792" s="44"/>
      <c r="L1792" s="63">
        <v>1519.4</v>
      </c>
      <c r="M1792" s="70"/>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x14ac:dyDescent="0.2">
      <c r="A1793" s="15"/>
      <c r="B1793" s="15">
        <v>99</v>
      </c>
      <c r="C1793" s="59" t="s">
        <v>1670</v>
      </c>
      <c r="D1793" s="60"/>
      <c r="E1793" s="60"/>
      <c r="F1793" s="60"/>
      <c r="G1793" s="61"/>
      <c r="H1793" s="71" t="s">
        <v>1691</v>
      </c>
      <c r="I1793" s="62" t="s">
        <v>35</v>
      </c>
      <c r="J1793" s="69">
        <v>0</v>
      </c>
      <c r="K1793" s="44"/>
      <c r="L1793" s="63">
        <v>1474.16</v>
      </c>
      <c r="M1793" s="70"/>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x14ac:dyDescent="0.2">
      <c r="A1794" s="15"/>
      <c r="B1794" s="15">
        <v>100</v>
      </c>
      <c r="C1794" s="59" t="s">
        <v>1671</v>
      </c>
      <c r="D1794" s="60"/>
      <c r="E1794" s="60"/>
      <c r="F1794" s="60"/>
      <c r="G1794" s="61"/>
      <c r="H1794" s="71" t="s">
        <v>1683</v>
      </c>
      <c r="I1794" s="62" t="s">
        <v>35</v>
      </c>
      <c r="J1794" s="69">
        <v>0</v>
      </c>
      <c r="K1794" s="44"/>
      <c r="L1794" s="63">
        <v>374.94</v>
      </c>
      <c r="M1794" s="70"/>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x14ac:dyDescent="0.2">
      <c r="A1795" s="15"/>
      <c r="B1795" s="15">
        <v>101</v>
      </c>
      <c r="C1795" s="59" t="s">
        <v>1671</v>
      </c>
      <c r="D1795" s="60"/>
      <c r="E1795" s="60"/>
      <c r="F1795" s="60"/>
      <c r="G1795" s="61"/>
      <c r="H1795" s="71" t="s">
        <v>1682</v>
      </c>
      <c r="I1795" s="62" t="s">
        <v>35</v>
      </c>
      <c r="J1795" s="69">
        <v>0</v>
      </c>
      <c r="K1795" s="44"/>
      <c r="L1795" s="63">
        <v>329.7</v>
      </c>
      <c r="M1795" s="70"/>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x14ac:dyDescent="0.2">
      <c r="A1796" s="15"/>
      <c r="B1796" s="15">
        <v>102</v>
      </c>
      <c r="C1796" s="59" t="s">
        <v>1671</v>
      </c>
      <c r="D1796" s="60"/>
      <c r="E1796" s="60"/>
      <c r="F1796" s="60"/>
      <c r="G1796" s="61"/>
      <c r="H1796" s="71" t="s">
        <v>1690</v>
      </c>
      <c r="I1796" s="62" t="s">
        <v>35</v>
      </c>
      <c r="J1796" s="69">
        <v>0</v>
      </c>
      <c r="K1796" s="44"/>
      <c r="L1796" s="63">
        <v>1519.4</v>
      </c>
      <c r="M1796" s="70"/>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x14ac:dyDescent="0.2">
      <c r="A1797" s="15"/>
      <c r="B1797" s="15">
        <v>103</v>
      </c>
      <c r="C1797" s="59" t="s">
        <v>1671</v>
      </c>
      <c r="D1797" s="60"/>
      <c r="E1797" s="60"/>
      <c r="F1797" s="60"/>
      <c r="G1797" s="61"/>
      <c r="H1797" s="71" t="s">
        <v>1691</v>
      </c>
      <c r="I1797" s="62" t="s">
        <v>35</v>
      </c>
      <c r="J1797" s="69">
        <v>0</v>
      </c>
      <c r="K1797" s="44"/>
      <c r="L1797" s="63">
        <v>1474.16</v>
      </c>
      <c r="M1797" s="70"/>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x14ac:dyDescent="0.2">
      <c r="A1798" s="15"/>
      <c r="B1798" s="15">
        <v>104</v>
      </c>
      <c r="C1798" s="59" t="s">
        <v>1672</v>
      </c>
      <c r="D1798" s="60"/>
      <c r="E1798" s="60"/>
      <c r="F1798" s="60"/>
      <c r="G1798" s="61"/>
      <c r="H1798" s="71" t="s">
        <v>1682</v>
      </c>
      <c r="I1798" s="62" t="s">
        <v>35</v>
      </c>
      <c r="J1798" s="69">
        <v>0</v>
      </c>
      <c r="K1798" s="44"/>
      <c r="L1798" s="63">
        <v>21.15</v>
      </c>
      <c r="M1798" s="70"/>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x14ac:dyDescent="0.2">
      <c r="A1799" s="15"/>
      <c r="B1799" s="15">
        <v>105</v>
      </c>
      <c r="C1799" s="59" t="s">
        <v>1673</v>
      </c>
      <c r="D1799" s="60"/>
      <c r="E1799" s="60"/>
      <c r="F1799" s="60"/>
      <c r="G1799" s="61"/>
      <c r="H1799" s="71" t="s">
        <v>1682</v>
      </c>
      <c r="I1799" s="62" t="s">
        <v>35</v>
      </c>
      <c r="J1799" s="69">
        <v>0</v>
      </c>
      <c r="K1799" s="44"/>
      <c r="L1799" s="63">
        <v>21.15</v>
      </c>
      <c r="M1799" s="70"/>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x14ac:dyDescent="0.2">
      <c r="A1800" s="15"/>
      <c r="B1800" s="15">
        <v>106</v>
      </c>
      <c r="C1800" s="59" t="s">
        <v>1674</v>
      </c>
      <c r="D1800" s="60"/>
      <c r="E1800" s="60"/>
      <c r="F1800" s="60"/>
      <c r="G1800" s="61"/>
      <c r="H1800" s="71" t="s">
        <v>1683</v>
      </c>
      <c r="I1800" s="62" t="s">
        <v>35</v>
      </c>
      <c r="J1800" s="69">
        <v>0</v>
      </c>
      <c r="K1800" s="44"/>
      <c r="L1800" s="63">
        <v>1487.46</v>
      </c>
      <c r="M1800" s="70"/>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x14ac:dyDescent="0.2">
      <c r="A1801" s="15"/>
      <c r="B1801" s="15">
        <v>107</v>
      </c>
      <c r="C1801" s="59" t="s">
        <v>1674</v>
      </c>
      <c r="D1801" s="60"/>
      <c r="E1801" s="60"/>
      <c r="F1801" s="60"/>
      <c r="G1801" s="61"/>
      <c r="H1801" s="71" t="s">
        <v>1682</v>
      </c>
      <c r="I1801" s="62" t="s">
        <v>35</v>
      </c>
      <c r="J1801" s="69">
        <v>0</v>
      </c>
      <c r="K1801" s="44"/>
      <c r="L1801" s="63">
        <v>1307.97</v>
      </c>
      <c r="M1801" s="70"/>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x14ac:dyDescent="0.2">
      <c r="A1802" s="15"/>
      <c r="B1802" s="15">
        <v>108</v>
      </c>
      <c r="C1802" s="59" t="s">
        <v>1674</v>
      </c>
      <c r="D1802" s="60"/>
      <c r="E1802" s="60"/>
      <c r="F1802" s="60"/>
      <c r="G1802" s="61"/>
      <c r="H1802" s="71" t="s">
        <v>1690</v>
      </c>
      <c r="I1802" s="62" t="s">
        <v>35</v>
      </c>
      <c r="J1802" s="69">
        <v>0</v>
      </c>
      <c r="K1802" s="44"/>
      <c r="L1802" s="63">
        <v>2631.92</v>
      </c>
      <c r="M1802" s="70"/>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x14ac:dyDescent="0.2">
      <c r="A1803" s="15"/>
      <c r="B1803" s="15">
        <v>109</v>
      </c>
      <c r="C1803" s="59" t="s">
        <v>1674</v>
      </c>
      <c r="D1803" s="60"/>
      <c r="E1803" s="60"/>
      <c r="F1803" s="60"/>
      <c r="G1803" s="61"/>
      <c r="H1803" s="71" t="s">
        <v>1691</v>
      </c>
      <c r="I1803" s="62" t="s">
        <v>35</v>
      </c>
      <c r="J1803" s="69">
        <v>0</v>
      </c>
      <c r="K1803" s="44"/>
      <c r="L1803" s="63">
        <v>2452.42</v>
      </c>
      <c r="M1803" s="70"/>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x14ac:dyDescent="0.2">
      <c r="A1804" s="15"/>
      <c r="B1804" s="15">
        <v>110</v>
      </c>
      <c r="C1804" s="59" t="s">
        <v>1675</v>
      </c>
      <c r="D1804" s="60"/>
      <c r="E1804" s="60"/>
      <c r="F1804" s="60"/>
      <c r="G1804" s="61"/>
      <c r="H1804" s="71" t="s">
        <v>1683</v>
      </c>
      <c r="I1804" s="62" t="s">
        <v>35</v>
      </c>
      <c r="J1804" s="69">
        <v>0</v>
      </c>
      <c r="K1804" s="44"/>
      <c r="L1804" s="63">
        <v>1241.5899999999999</v>
      </c>
      <c r="M1804" s="70"/>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x14ac:dyDescent="0.2">
      <c r="A1805" s="15"/>
      <c r="B1805" s="15">
        <v>111</v>
      </c>
      <c r="C1805" s="59" t="s">
        <v>1675</v>
      </c>
      <c r="D1805" s="60"/>
      <c r="E1805" s="60"/>
      <c r="F1805" s="60"/>
      <c r="G1805" s="61"/>
      <c r="H1805" s="71" t="s">
        <v>1682</v>
      </c>
      <c r="I1805" s="62" t="s">
        <v>35</v>
      </c>
      <c r="J1805" s="69">
        <v>0</v>
      </c>
      <c r="K1805" s="44"/>
      <c r="L1805" s="63">
        <v>1091.77</v>
      </c>
      <c r="M1805" s="70"/>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x14ac:dyDescent="0.2">
      <c r="A1806" s="15"/>
      <c r="B1806" s="15">
        <v>112</v>
      </c>
      <c r="C1806" s="59" t="s">
        <v>1675</v>
      </c>
      <c r="D1806" s="60"/>
      <c r="E1806" s="60"/>
      <c r="F1806" s="60"/>
      <c r="G1806" s="61"/>
      <c r="H1806" s="71" t="s">
        <v>1697</v>
      </c>
      <c r="I1806" s="62" t="s">
        <v>35</v>
      </c>
      <c r="J1806" s="69">
        <v>0</v>
      </c>
      <c r="K1806" s="44"/>
      <c r="L1806" s="63">
        <v>2386.06</v>
      </c>
      <c r="M1806" s="70"/>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x14ac:dyDescent="0.2">
      <c r="A1807" s="15"/>
      <c r="B1807" s="15">
        <v>113</v>
      </c>
      <c r="C1807" s="59" t="s">
        <v>1675</v>
      </c>
      <c r="D1807" s="60"/>
      <c r="E1807" s="60"/>
      <c r="F1807" s="60"/>
      <c r="G1807" s="61"/>
      <c r="H1807" s="71" t="s">
        <v>1691</v>
      </c>
      <c r="I1807" s="62" t="s">
        <v>35</v>
      </c>
      <c r="J1807" s="69">
        <v>0</v>
      </c>
      <c r="K1807" s="44"/>
      <c r="L1807" s="63">
        <v>2236.2399999999998</v>
      </c>
      <c r="M1807" s="70"/>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x14ac:dyDescent="0.2">
      <c r="A1808" s="15"/>
      <c r="B1808" s="15">
        <v>114</v>
      </c>
      <c r="C1808" s="59" t="s">
        <v>1676</v>
      </c>
      <c r="D1808" s="60"/>
      <c r="E1808" s="60"/>
      <c r="F1808" s="60"/>
      <c r="G1808" s="61"/>
      <c r="H1808" s="71" t="s">
        <v>1683</v>
      </c>
      <c r="I1808" s="62" t="s">
        <v>35</v>
      </c>
      <c r="J1808" s="69">
        <v>0</v>
      </c>
      <c r="K1808" s="44"/>
      <c r="L1808" s="63">
        <v>587.61</v>
      </c>
      <c r="M1808" s="70"/>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x14ac:dyDescent="0.2">
      <c r="A1809" s="15"/>
      <c r="B1809" s="15">
        <v>115</v>
      </c>
      <c r="C1809" s="59" t="s">
        <v>1676</v>
      </c>
      <c r="D1809" s="60"/>
      <c r="E1809" s="60"/>
      <c r="F1809" s="60"/>
      <c r="G1809" s="61"/>
      <c r="H1809" s="71" t="s">
        <v>1682</v>
      </c>
      <c r="I1809" s="62" t="s">
        <v>35</v>
      </c>
      <c r="J1809" s="69">
        <v>0</v>
      </c>
      <c r="K1809" s="44"/>
      <c r="L1809" s="63">
        <v>516.70000000000005</v>
      </c>
      <c r="M1809" s="70"/>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x14ac:dyDescent="0.2">
      <c r="A1810" s="15"/>
      <c r="B1810" s="15">
        <v>116</v>
      </c>
      <c r="C1810" s="59">
        <v>0</v>
      </c>
      <c r="D1810" s="60"/>
      <c r="E1810" s="60"/>
      <c r="F1810" s="60"/>
      <c r="G1810" s="61"/>
      <c r="H1810" s="71">
        <v>0</v>
      </c>
      <c r="I1810" s="62">
        <v>0</v>
      </c>
      <c r="J1810" s="69">
        <v>0</v>
      </c>
      <c r="K1810" s="44"/>
      <c r="L1810" s="63"/>
      <c r="M1810" s="70"/>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x14ac:dyDescent="0.2">
      <c r="A1811" s="15"/>
      <c r="B1811" s="15">
        <v>117</v>
      </c>
      <c r="C1811" s="59" t="s">
        <v>1677</v>
      </c>
      <c r="D1811" s="60"/>
      <c r="E1811" s="60"/>
      <c r="F1811" s="60"/>
      <c r="G1811" s="61"/>
      <c r="H1811" s="71">
        <v>0</v>
      </c>
      <c r="I1811" s="62" t="s">
        <v>35</v>
      </c>
      <c r="J1811" s="69" t="s">
        <v>34</v>
      </c>
      <c r="K1811" s="44"/>
      <c r="L1811" s="63">
        <v>255.49</v>
      </c>
      <c r="M1811" s="70"/>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x14ac:dyDescent="0.2">
      <c r="A1812" s="15"/>
      <c r="B1812" s="15">
        <v>118</v>
      </c>
      <c r="C1812" s="59" t="s">
        <v>1678</v>
      </c>
      <c r="D1812" s="60"/>
      <c r="E1812" s="60"/>
      <c r="F1812" s="60"/>
      <c r="G1812" s="61"/>
      <c r="H1812" s="71">
        <v>0</v>
      </c>
      <c r="I1812" s="62" t="s">
        <v>35</v>
      </c>
      <c r="J1812" s="69" t="s">
        <v>34</v>
      </c>
      <c r="K1812" s="44"/>
      <c r="L1812" s="63">
        <v>327.75</v>
      </c>
      <c r="M1812" s="70"/>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x14ac:dyDescent="0.2">
      <c r="A1813" s="15"/>
      <c r="B1813" s="15">
        <v>119</v>
      </c>
      <c r="C1813" s="59" t="s">
        <v>1679</v>
      </c>
      <c r="D1813" s="60"/>
      <c r="E1813" s="60"/>
      <c r="F1813" s="60"/>
      <c r="G1813" s="61"/>
      <c r="H1813" s="71">
        <v>0</v>
      </c>
      <c r="I1813" s="62" t="s">
        <v>35</v>
      </c>
      <c r="J1813" s="69" t="s">
        <v>34</v>
      </c>
      <c r="K1813" s="44"/>
      <c r="L1813" s="63">
        <v>360.57</v>
      </c>
      <c r="M1813" s="70"/>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x14ac:dyDescent="0.2">
      <c r="A1814" s="15"/>
      <c r="B1814" s="15">
        <v>120</v>
      </c>
      <c r="C1814" s="59" t="s">
        <v>1680</v>
      </c>
      <c r="D1814" s="60"/>
      <c r="E1814" s="60"/>
      <c r="F1814" s="60"/>
      <c r="G1814" s="61"/>
      <c r="H1814" s="71">
        <v>0</v>
      </c>
      <c r="I1814" s="62" t="s">
        <v>35</v>
      </c>
      <c r="J1814" s="69" t="s">
        <v>34</v>
      </c>
      <c r="K1814" s="44"/>
      <c r="L1814" s="63">
        <v>375.84</v>
      </c>
      <c r="M1814" s="70"/>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x14ac:dyDescent="0.2">
      <c r="A1815" s="15"/>
      <c r="B1815" s="15">
        <v>121</v>
      </c>
      <c r="C1815" s="59" t="s">
        <v>1681</v>
      </c>
      <c r="D1815" s="60"/>
      <c r="E1815" s="60"/>
      <c r="F1815" s="60"/>
      <c r="G1815" s="61"/>
      <c r="H1815" s="71">
        <v>0</v>
      </c>
      <c r="I1815" s="62" t="s">
        <v>35</v>
      </c>
      <c r="J1815" s="69" t="s">
        <v>34</v>
      </c>
      <c r="K1815" s="44"/>
      <c r="L1815" s="63">
        <v>379.59</v>
      </c>
      <c r="M1815" s="70"/>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x14ac:dyDescent="0.2">
      <c r="A1816" s="15"/>
      <c r="B1816" s="15">
        <v>122</v>
      </c>
      <c r="C1816" s="59">
        <v>0</v>
      </c>
      <c r="D1816" s="60"/>
      <c r="E1816" s="60"/>
      <c r="F1816" s="60"/>
      <c r="G1816" s="61"/>
      <c r="H1816" s="71">
        <v>0</v>
      </c>
      <c r="I1816" s="62">
        <v>0</v>
      </c>
      <c r="J1816" s="69">
        <v>0</v>
      </c>
      <c r="K1816" s="44"/>
      <c r="L1816" s="63"/>
      <c r="M1816" s="70"/>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v>123</v>
      </c>
      <c r="C1817" s="59">
        <v>0</v>
      </c>
      <c r="D1817" s="60"/>
      <c r="E1817" s="60"/>
      <c r="F1817" s="60"/>
      <c r="G1817" s="61"/>
      <c r="H1817" s="71">
        <v>0</v>
      </c>
      <c r="I1817" s="62">
        <v>0</v>
      </c>
      <c r="J1817" s="69">
        <v>0</v>
      </c>
      <c r="K1817" s="44"/>
      <c r="L1817" s="63">
        <v>0</v>
      </c>
      <c r="M1817" s="70"/>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v>124</v>
      </c>
      <c r="C1818" s="59">
        <v>0</v>
      </c>
      <c r="D1818" s="60"/>
      <c r="E1818" s="60"/>
      <c r="F1818" s="60"/>
      <c r="G1818" s="61"/>
      <c r="H1818" s="71">
        <v>0</v>
      </c>
      <c r="I1818" s="62">
        <v>0</v>
      </c>
      <c r="J1818" s="69">
        <v>0</v>
      </c>
      <c r="K1818" s="44"/>
      <c r="L1818" s="63">
        <v>0</v>
      </c>
      <c r="M1818" s="70"/>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v>125</v>
      </c>
      <c r="C1819" s="59">
        <v>0</v>
      </c>
      <c r="D1819" s="60"/>
      <c r="E1819" s="60"/>
      <c r="F1819" s="60"/>
      <c r="G1819" s="61"/>
      <c r="H1819" s="71">
        <v>0</v>
      </c>
      <c r="I1819" s="62">
        <v>0</v>
      </c>
      <c r="J1819" s="69">
        <v>0</v>
      </c>
      <c r="K1819" s="44"/>
      <c r="L1819" s="63">
        <v>0</v>
      </c>
      <c r="M1819" s="70"/>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v>126</v>
      </c>
      <c r="C1820" s="59">
        <v>0</v>
      </c>
      <c r="D1820" s="60"/>
      <c r="E1820" s="60"/>
      <c r="F1820" s="60"/>
      <c r="G1820" s="61"/>
      <c r="H1820" s="71">
        <v>0</v>
      </c>
      <c r="I1820" s="62">
        <v>0</v>
      </c>
      <c r="J1820" s="69">
        <v>0</v>
      </c>
      <c r="K1820" s="44"/>
      <c r="L1820" s="63">
        <v>0</v>
      </c>
      <c r="M1820" s="70"/>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v>127</v>
      </c>
      <c r="C1821" s="59">
        <v>0</v>
      </c>
      <c r="D1821" s="60"/>
      <c r="E1821" s="60"/>
      <c r="F1821" s="60"/>
      <c r="G1821" s="61"/>
      <c r="H1821" s="71">
        <v>0</v>
      </c>
      <c r="I1821" s="62">
        <v>0</v>
      </c>
      <c r="J1821" s="69">
        <v>0</v>
      </c>
      <c r="K1821" s="44"/>
      <c r="L1821" s="63">
        <v>0</v>
      </c>
      <c r="M1821" s="70"/>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v>128</v>
      </c>
      <c r="C1822" s="59">
        <v>0</v>
      </c>
      <c r="D1822" s="60"/>
      <c r="E1822" s="60"/>
      <c r="F1822" s="60"/>
      <c r="G1822" s="61"/>
      <c r="H1822" s="71">
        <v>0</v>
      </c>
      <c r="I1822" s="62">
        <v>0</v>
      </c>
      <c r="J1822" s="69">
        <v>0</v>
      </c>
      <c r="K1822" s="44"/>
      <c r="L1822" s="63">
        <v>0</v>
      </c>
      <c r="M1822" s="70"/>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v>129</v>
      </c>
      <c r="C1823" s="59">
        <v>0</v>
      </c>
      <c r="D1823" s="60"/>
      <c r="E1823" s="60"/>
      <c r="F1823" s="60"/>
      <c r="G1823" s="61"/>
      <c r="H1823" s="71">
        <v>0</v>
      </c>
      <c r="I1823" s="62">
        <v>0</v>
      </c>
      <c r="J1823" s="69">
        <v>0</v>
      </c>
      <c r="K1823" s="44"/>
      <c r="L1823" s="63">
        <v>0</v>
      </c>
      <c r="M1823" s="70"/>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v>130</v>
      </c>
      <c r="C1824" s="59">
        <v>0</v>
      </c>
      <c r="D1824" s="60"/>
      <c r="E1824" s="60"/>
      <c r="F1824" s="60"/>
      <c r="G1824" s="61"/>
      <c r="H1824" s="71">
        <v>0</v>
      </c>
      <c r="I1824" s="62">
        <v>0</v>
      </c>
      <c r="J1824" s="69">
        <v>0</v>
      </c>
      <c r="K1824" s="44"/>
      <c r="L1824" s="63">
        <v>0</v>
      </c>
      <c r="M1824" s="70"/>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v>131</v>
      </c>
      <c r="C1825" s="59">
        <v>0</v>
      </c>
      <c r="D1825" s="60"/>
      <c r="E1825" s="60"/>
      <c r="F1825" s="60"/>
      <c r="G1825" s="61"/>
      <c r="H1825" s="71">
        <v>0</v>
      </c>
      <c r="I1825" s="62">
        <v>0</v>
      </c>
      <c r="J1825" s="69">
        <v>0</v>
      </c>
      <c r="K1825" s="44"/>
      <c r="L1825" s="63">
        <v>0</v>
      </c>
      <c r="M1825" s="70"/>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v>132</v>
      </c>
      <c r="C1826" s="59">
        <v>0</v>
      </c>
      <c r="D1826" s="60"/>
      <c r="E1826" s="60"/>
      <c r="F1826" s="60"/>
      <c r="G1826" s="61"/>
      <c r="H1826" s="71">
        <v>0</v>
      </c>
      <c r="I1826" s="62">
        <v>0</v>
      </c>
      <c r="J1826" s="69">
        <v>0</v>
      </c>
      <c r="K1826" s="44"/>
      <c r="L1826" s="63">
        <v>0</v>
      </c>
      <c r="M1826" s="70"/>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v>133</v>
      </c>
      <c r="C1827" s="59">
        <v>0</v>
      </c>
      <c r="D1827" s="60"/>
      <c r="E1827" s="60"/>
      <c r="F1827" s="60"/>
      <c r="G1827" s="61"/>
      <c r="H1827" s="71">
        <v>0</v>
      </c>
      <c r="I1827" s="62">
        <v>0</v>
      </c>
      <c r="J1827" s="69">
        <v>0</v>
      </c>
      <c r="K1827" s="44"/>
      <c r="L1827" s="63">
        <v>0</v>
      </c>
      <c r="M1827" s="70"/>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v>134</v>
      </c>
      <c r="C1828" s="59">
        <v>0</v>
      </c>
      <c r="D1828" s="60"/>
      <c r="E1828" s="60"/>
      <c r="F1828" s="60"/>
      <c r="G1828" s="61"/>
      <c r="H1828" s="71">
        <v>0</v>
      </c>
      <c r="I1828" s="62">
        <v>0</v>
      </c>
      <c r="J1828" s="69">
        <v>0</v>
      </c>
      <c r="K1828" s="44"/>
      <c r="L1828" s="63">
        <v>0</v>
      </c>
      <c r="M1828" s="70"/>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v>135</v>
      </c>
      <c r="C1829" s="59">
        <v>0</v>
      </c>
      <c r="D1829" s="60"/>
      <c r="E1829" s="60"/>
      <c r="F1829" s="60"/>
      <c r="G1829" s="61"/>
      <c r="H1829" s="71">
        <v>0</v>
      </c>
      <c r="I1829" s="62">
        <v>0</v>
      </c>
      <c r="J1829" s="69">
        <v>0</v>
      </c>
      <c r="K1829" s="44"/>
      <c r="L1829" s="63">
        <v>0</v>
      </c>
      <c r="M1829" s="70"/>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v>136</v>
      </c>
      <c r="C1830" s="59">
        <v>0</v>
      </c>
      <c r="D1830" s="60"/>
      <c r="E1830" s="60"/>
      <c r="F1830" s="60"/>
      <c r="G1830" s="61"/>
      <c r="H1830" s="71">
        <v>0</v>
      </c>
      <c r="I1830" s="62">
        <v>0</v>
      </c>
      <c r="J1830" s="69">
        <v>0</v>
      </c>
      <c r="K1830" s="44"/>
      <c r="L1830" s="63">
        <v>0</v>
      </c>
      <c r="M1830" s="70"/>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v>137</v>
      </c>
      <c r="C1831" s="59">
        <v>0</v>
      </c>
      <c r="D1831" s="60"/>
      <c r="E1831" s="60"/>
      <c r="F1831" s="60"/>
      <c r="G1831" s="61"/>
      <c r="H1831" s="71">
        <v>0</v>
      </c>
      <c r="I1831" s="62">
        <v>0</v>
      </c>
      <c r="J1831" s="69">
        <v>0</v>
      </c>
      <c r="K1831" s="44"/>
      <c r="L1831" s="63">
        <v>0</v>
      </c>
      <c r="M1831" s="70"/>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v>138</v>
      </c>
      <c r="C1832" s="59">
        <v>0</v>
      </c>
      <c r="D1832" s="60"/>
      <c r="E1832" s="60"/>
      <c r="F1832" s="60"/>
      <c r="G1832" s="61"/>
      <c r="H1832" s="71">
        <v>0</v>
      </c>
      <c r="I1832" s="62">
        <v>0</v>
      </c>
      <c r="J1832" s="69">
        <v>0</v>
      </c>
      <c r="K1832" s="44"/>
      <c r="L1832" s="63">
        <v>0</v>
      </c>
      <c r="M1832" s="70"/>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v>139</v>
      </c>
      <c r="C1833" s="59">
        <v>0</v>
      </c>
      <c r="D1833" s="60"/>
      <c r="E1833" s="60"/>
      <c r="F1833" s="60"/>
      <c r="G1833" s="61"/>
      <c r="H1833" s="71">
        <v>0</v>
      </c>
      <c r="I1833" s="62">
        <v>0</v>
      </c>
      <c r="J1833" s="69">
        <v>0</v>
      </c>
      <c r="K1833" s="44"/>
      <c r="L1833" s="63">
        <v>0</v>
      </c>
      <c r="M1833" s="70"/>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v>140</v>
      </c>
      <c r="C1834" s="59">
        <v>0</v>
      </c>
      <c r="D1834" s="60"/>
      <c r="E1834" s="60"/>
      <c r="F1834" s="60"/>
      <c r="G1834" s="61"/>
      <c r="H1834" s="71">
        <v>0</v>
      </c>
      <c r="I1834" s="62">
        <v>0</v>
      </c>
      <c r="J1834" s="69">
        <v>0</v>
      </c>
      <c r="K1834" s="44"/>
      <c r="L1834" s="63">
        <v>0</v>
      </c>
      <c r="M1834" s="70"/>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v>141</v>
      </c>
      <c r="C1835" s="59">
        <v>0</v>
      </c>
      <c r="D1835" s="60"/>
      <c r="E1835" s="60"/>
      <c r="F1835" s="60"/>
      <c r="G1835" s="61"/>
      <c r="H1835" s="71">
        <v>0</v>
      </c>
      <c r="I1835" s="62">
        <v>0</v>
      </c>
      <c r="J1835" s="69">
        <v>0</v>
      </c>
      <c r="K1835" s="44"/>
      <c r="L1835" s="63">
        <v>0</v>
      </c>
      <c r="M1835" s="70"/>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v>142</v>
      </c>
      <c r="C1836" s="59">
        <v>0</v>
      </c>
      <c r="D1836" s="60"/>
      <c r="E1836" s="60"/>
      <c r="F1836" s="60"/>
      <c r="G1836" s="61"/>
      <c r="H1836" s="71">
        <v>0</v>
      </c>
      <c r="I1836" s="62">
        <v>0</v>
      </c>
      <c r="J1836" s="69">
        <v>0</v>
      </c>
      <c r="K1836" s="44"/>
      <c r="L1836" s="63">
        <v>0</v>
      </c>
      <c r="M1836" s="70"/>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v>143</v>
      </c>
      <c r="C1837" s="59">
        <v>0</v>
      </c>
      <c r="D1837" s="60"/>
      <c r="E1837" s="60"/>
      <c r="F1837" s="60"/>
      <c r="G1837" s="61"/>
      <c r="H1837" s="71">
        <v>0</v>
      </c>
      <c r="I1837" s="62">
        <v>0</v>
      </c>
      <c r="J1837" s="69">
        <v>0</v>
      </c>
      <c r="K1837" s="44"/>
      <c r="L1837" s="63">
        <v>0</v>
      </c>
      <c r="M1837" s="70"/>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v>144</v>
      </c>
      <c r="C1838" s="59">
        <v>0</v>
      </c>
      <c r="D1838" s="60"/>
      <c r="E1838" s="60"/>
      <c r="F1838" s="60"/>
      <c r="G1838" s="61"/>
      <c r="H1838" s="71">
        <v>0</v>
      </c>
      <c r="I1838" s="62">
        <v>0</v>
      </c>
      <c r="J1838" s="69">
        <v>0</v>
      </c>
      <c r="K1838" s="44"/>
      <c r="L1838" s="63">
        <v>0</v>
      </c>
      <c r="M1838" s="70"/>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v>145</v>
      </c>
      <c r="C1839" s="59">
        <v>0</v>
      </c>
      <c r="D1839" s="60"/>
      <c r="E1839" s="60"/>
      <c r="F1839" s="60"/>
      <c r="G1839" s="61"/>
      <c r="H1839" s="71">
        <v>0</v>
      </c>
      <c r="I1839" s="62">
        <v>0</v>
      </c>
      <c r="J1839" s="69">
        <v>0</v>
      </c>
      <c r="K1839" s="44"/>
      <c r="L1839" s="63">
        <v>0</v>
      </c>
      <c r="M1839" s="70"/>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v>146</v>
      </c>
      <c r="C1840" s="59">
        <v>0</v>
      </c>
      <c r="D1840" s="60"/>
      <c r="E1840" s="60"/>
      <c r="F1840" s="60"/>
      <c r="G1840" s="61"/>
      <c r="H1840" s="71">
        <v>0</v>
      </c>
      <c r="I1840" s="62">
        <v>0</v>
      </c>
      <c r="J1840" s="69">
        <v>0</v>
      </c>
      <c r="K1840" s="44"/>
      <c r="L1840" s="63">
        <v>0</v>
      </c>
      <c r="M1840" s="70"/>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v>147</v>
      </c>
      <c r="C1841" s="59">
        <v>0</v>
      </c>
      <c r="D1841" s="60"/>
      <c r="E1841" s="60"/>
      <c r="F1841" s="60"/>
      <c r="G1841" s="61"/>
      <c r="H1841" s="71">
        <v>0</v>
      </c>
      <c r="I1841" s="62">
        <v>0</v>
      </c>
      <c r="J1841" s="69">
        <v>0</v>
      </c>
      <c r="K1841" s="44"/>
      <c r="L1841" s="63">
        <v>0</v>
      </c>
      <c r="M1841" s="70"/>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v>148</v>
      </c>
      <c r="C1842" s="59">
        <v>0</v>
      </c>
      <c r="D1842" s="60"/>
      <c r="E1842" s="60"/>
      <c r="F1842" s="60"/>
      <c r="G1842" s="61"/>
      <c r="H1842" s="71">
        <v>0</v>
      </c>
      <c r="I1842" s="62" t="s">
        <v>35</v>
      </c>
      <c r="J1842" s="69">
        <v>0</v>
      </c>
      <c r="K1842" s="44"/>
      <c r="L1842" s="63">
        <v>0</v>
      </c>
      <c r="M1842" s="70"/>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v>149</v>
      </c>
      <c r="C1843" s="59">
        <v>0</v>
      </c>
      <c r="D1843" s="60"/>
      <c r="E1843" s="60"/>
      <c r="F1843" s="60"/>
      <c r="G1843" s="61"/>
      <c r="H1843" s="71">
        <v>0</v>
      </c>
      <c r="I1843" s="62" t="s">
        <v>35</v>
      </c>
      <c r="J1843" s="69">
        <v>0</v>
      </c>
      <c r="K1843" s="44"/>
      <c r="L1843" s="63">
        <v>0</v>
      </c>
      <c r="M1843" s="70"/>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v>150</v>
      </c>
      <c r="C1844" s="59">
        <v>0</v>
      </c>
      <c r="D1844" s="60"/>
      <c r="E1844" s="60"/>
      <c r="F1844" s="60"/>
      <c r="G1844" s="61"/>
      <c r="H1844" s="71">
        <v>0</v>
      </c>
      <c r="I1844" s="62" t="s">
        <v>35</v>
      </c>
      <c r="J1844" s="69">
        <v>0</v>
      </c>
      <c r="K1844" s="44"/>
      <c r="L1844" s="63">
        <v>0</v>
      </c>
      <c r="M1844" s="70"/>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v>151</v>
      </c>
      <c r="C1845" s="59">
        <v>0</v>
      </c>
      <c r="D1845" s="60"/>
      <c r="E1845" s="60"/>
      <c r="F1845" s="60"/>
      <c r="G1845" s="61"/>
      <c r="H1845" s="71">
        <v>0</v>
      </c>
      <c r="I1845" s="62" t="s">
        <v>35</v>
      </c>
      <c r="J1845" s="69">
        <v>0</v>
      </c>
      <c r="K1845" s="44"/>
      <c r="L1845" s="63">
        <v>0</v>
      </c>
      <c r="M1845" s="70"/>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v>152</v>
      </c>
      <c r="C1846" s="59">
        <v>0</v>
      </c>
      <c r="D1846" s="60"/>
      <c r="E1846" s="60"/>
      <c r="F1846" s="60"/>
      <c r="G1846" s="61"/>
      <c r="H1846" s="71">
        <v>0</v>
      </c>
      <c r="I1846" s="62" t="s">
        <v>35</v>
      </c>
      <c r="J1846" s="69">
        <v>0</v>
      </c>
      <c r="K1846" s="44"/>
      <c r="L1846" s="63">
        <v>0</v>
      </c>
      <c r="M1846" s="70"/>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v>153</v>
      </c>
      <c r="C1847" s="59">
        <v>0</v>
      </c>
      <c r="D1847" s="60"/>
      <c r="E1847" s="60"/>
      <c r="F1847" s="60"/>
      <c r="G1847" s="61"/>
      <c r="H1847" s="71">
        <v>0</v>
      </c>
      <c r="I1847" s="62" t="s">
        <v>35</v>
      </c>
      <c r="J1847" s="69">
        <v>0</v>
      </c>
      <c r="K1847" s="44"/>
      <c r="L1847" s="63">
        <v>0</v>
      </c>
      <c r="M1847" s="70"/>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v>154</v>
      </c>
      <c r="C1848" s="59">
        <v>0</v>
      </c>
      <c r="D1848" s="60"/>
      <c r="E1848" s="60"/>
      <c r="F1848" s="60"/>
      <c r="G1848" s="61"/>
      <c r="H1848" s="71">
        <v>0</v>
      </c>
      <c r="I1848" s="62" t="s">
        <v>35</v>
      </c>
      <c r="J1848" s="69">
        <v>0</v>
      </c>
      <c r="K1848" s="44"/>
      <c r="L1848" s="63">
        <v>0</v>
      </c>
      <c r="M1848" s="70"/>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v>155</v>
      </c>
      <c r="C1849" s="59">
        <v>0</v>
      </c>
      <c r="D1849" s="60"/>
      <c r="E1849" s="60"/>
      <c r="F1849" s="60"/>
      <c r="G1849" s="61"/>
      <c r="H1849" s="71">
        <v>0</v>
      </c>
      <c r="I1849" s="62" t="s">
        <v>35</v>
      </c>
      <c r="J1849" s="69">
        <v>0</v>
      </c>
      <c r="K1849" s="44"/>
      <c r="L1849" s="63">
        <v>0</v>
      </c>
      <c r="M1849" s="70"/>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v>156</v>
      </c>
      <c r="C1850" s="59">
        <v>0</v>
      </c>
      <c r="D1850" s="60"/>
      <c r="E1850" s="60"/>
      <c r="F1850" s="60"/>
      <c r="G1850" s="61"/>
      <c r="H1850" s="71">
        <v>0</v>
      </c>
      <c r="I1850" s="62" t="s">
        <v>35</v>
      </c>
      <c r="J1850" s="69">
        <v>0</v>
      </c>
      <c r="K1850" s="44"/>
      <c r="L1850" s="63">
        <v>0</v>
      </c>
      <c r="M1850" s="70"/>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v>157</v>
      </c>
      <c r="C1851" s="59">
        <v>0</v>
      </c>
      <c r="D1851" s="60"/>
      <c r="E1851" s="60"/>
      <c r="F1851" s="60"/>
      <c r="G1851" s="61"/>
      <c r="H1851" s="71">
        <v>0</v>
      </c>
      <c r="I1851" s="62" t="s">
        <v>35</v>
      </c>
      <c r="J1851" s="69">
        <v>0</v>
      </c>
      <c r="K1851" s="44"/>
      <c r="L1851" s="63">
        <v>0</v>
      </c>
      <c r="M1851" s="70"/>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v>158</v>
      </c>
      <c r="C1852" s="59">
        <v>0</v>
      </c>
      <c r="D1852" s="60"/>
      <c r="E1852" s="60"/>
      <c r="F1852" s="60"/>
      <c r="G1852" s="61"/>
      <c r="H1852" s="71">
        <v>0</v>
      </c>
      <c r="I1852" s="62" t="s">
        <v>35</v>
      </c>
      <c r="J1852" s="69">
        <v>0</v>
      </c>
      <c r="K1852" s="44"/>
      <c r="L1852" s="63">
        <v>0</v>
      </c>
      <c r="M1852" s="70"/>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v>159</v>
      </c>
      <c r="C1853" s="59">
        <v>0</v>
      </c>
      <c r="D1853" s="60"/>
      <c r="E1853" s="60"/>
      <c r="F1853" s="60"/>
      <c r="G1853" s="61"/>
      <c r="H1853" s="71">
        <v>0</v>
      </c>
      <c r="I1853" s="62" t="s">
        <v>35</v>
      </c>
      <c r="J1853" s="69">
        <v>0</v>
      </c>
      <c r="K1853" s="44"/>
      <c r="L1853" s="63">
        <v>0</v>
      </c>
      <c r="M1853" s="70"/>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v>160</v>
      </c>
      <c r="C1854" s="59">
        <v>0</v>
      </c>
      <c r="D1854" s="60"/>
      <c r="E1854" s="60"/>
      <c r="F1854" s="60"/>
      <c r="G1854" s="61"/>
      <c r="H1854" s="71">
        <v>0</v>
      </c>
      <c r="I1854" s="62" t="s">
        <v>35</v>
      </c>
      <c r="J1854" s="69">
        <v>0</v>
      </c>
      <c r="K1854" s="44"/>
      <c r="L1854" s="63">
        <v>0</v>
      </c>
      <c r="M1854" s="70"/>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v>161</v>
      </c>
      <c r="C1855" s="59">
        <v>0</v>
      </c>
      <c r="D1855" s="60"/>
      <c r="E1855" s="60"/>
      <c r="F1855" s="60"/>
      <c r="G1855" s="61"/>
      <c r="H1855" s="71">
        <v>0</v>
      </c>
      <c r="I1855" s="62" t="s">
        <v>35</v>
      </c>
      <c r="J1855" s="69">
        <v>0</v>
      </c>
      <c r="K1855" s="44"/>
      <c r="L1855" s="63">
        <v>0</v>
      </c>
      <c r="M1855" s="70"/>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v>162</v>
      </c>
      <c r="C1856" s="59">
        <v>0</v>
      </c>
      <c r="D1856" s="60"/>
      <c r="E1856" s="60"/>
      <c r="F1856" s="60"/>
      <c r="G1856" s="61"/>
      <c r="H1856" s="71">
        <v>0</v>
      </c>
      <c r="I1856" s="62" t="s">
        <v>35</v>
      </c>
      <c r="J1856" s="69">
        <v>0</v>
      </c>
      <c r="K1856" s="44"/>
      <c r="L1856" s="63">
        <v>0</v>
      </c>
      <c r="M1856" s="70"/>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v>163</v>
      </c>
      <c r="C1857" s="59">
        <v>0</v>
      </c>
      <c r="D1857" s="60"/>
      <c r="E1857" s="60"/>
      <c r="F1857" s="60"/>
      <c r="G1857" s="61"/>
      <c r="H1857" s="71">
        <v>0</v>
      </c>
      <c r="I1857" s="62" t="s">
        <v>35</v>
      </c>
      <c r="J1857" s="69">
        <v>0</v>
      </c>
      <c r="K1857" s="44"/>
      <c r="L1857" s="63">
        <v>0</v>
      </c>
      <c r="M1857" s="70"/>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v>164</v>
      </c>
      <c r="C1858" s="59">
        <v>0</v>
      </c>
      <c r="D1858" s="60"/>
      <c r="E1858" s="60"/>
      <c r="F1858" s="60"/>
      <c r="G1858" s="61"/>
      <c r="H1858" s="71">
        <v>0</v>
      </c>
      <c r="I1858" s="62" t="s">
        <v>35</v>
      </c>
      <c r="J1858" s="69">
        <v>0</v>
      </c>
      <c r="K1858" s="44"/>
      <c r="L1858" s="63">
        <v>0</v>
      </c>
      <c r="M1858" s="70"/>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v>165</v>
      </c>
      <c r="C1859" s="59">
        <v>0</v>
      </c>
      <c r="D1859" s="60"/>
      <c r="E1859" s="60"/>
      <c r="F1859" s="60"/>
      <c r="G1859" s="61"/>
      <c r="H1859" s="71">
        <v>0</v>
      </c>
      <c r="I1859" s="62" t="s">
        <v>35</v>
      </c>
      <c r="J1859" s="69">
        <v>0</v>
      </c>
      <c r="K1859" s="44"/>
      <c r="L1859" s="63">
        <v>0</v>
      </c>
      <c r="M1859" s="70"/>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v>166</v>
      </c>
      <c r="C1860" s="59">
        <v>0</v>
      </c>
      <c r="D1860" s="60"/>
      <c r="E1860" s="60"/>
      <c r="F1860" s="60"/>
      <c r="G1860" s="61"/>
      <c r="H1860" s="71">
        <v>0</v>
      </c>
      <c r="I1860" s="62" t="s">
        <v>35</v>
      </c>
      <c r="J1860" s="69">
        <v>0</v>
      </c>
      <c r="K1860" s="44"/>
      <c r="L1860" s="63">
        <v>0</v>
      </c>
      <c r="M1860" s="70"/>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v>167</v>
      </c>
      <c r="C1861" s="59">
        <v>0</v>
      </c>
      <c r="D1861" s="60"/>
      <c r="E1861" s="60"/>
      <c r="F1861" s="60"/>
      <c r="G1861" s="61"/>
      <c r="H1861" s="71">
        <v>0</v>
      </c>
      <c r="I1861" s="62" t="s">
        <v>35</v>
      </c>
      <c r="J1861" s="69">
        <v>0</v>
      </c>
      <c r="K1861" s="44"/>
      <c r="L1861" s="63">
        <v>0</v>
      </c>
      <c r="M1861" s="70"/>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v>168</v>
      </c>
      <c r="C1862" s="59">
        <v>0</v>
      </c>
      <c r="D1862" s="60"/>
      <c r="E1862" s="60"/>
      <c r="F1862" s="60"/>
      <c r="G1862" s="61"/>
      <c r="H1862" s="71">
        <v>0</v>
      </c>
      <c r="I1862" s="62" t="s">
        <v>35</v>
      </c>
      <c r="J1862" s="69">
        <v>0</v>
      </c>
      <c r="K1862" s="44"/>
      <c r="L1862" s="63">
        <v>0</v>
      </c>
      <c r="M1862" s="70"/>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v>169</v>
      </c>
      <c r="C1863" s="59">
        <v>0</v>
      </c>
      <c r="D1863" s="60"/>
      <c r="E1863" s="60"/>
      <c r="F1863" s="60"/>
      <c r="G1863" s="61"/>
      <c r="H1863" s="71">
        <v>0</v>
      </c>
      <c r="I1863" s="62" t="s">
        <v>35</v>
      </c>
      <c r="J1863" s="69">
        <v>0</v>
      </c>
      <c r="K1863" s="44"/>
      <c r="L1863" s="63">
        <v>0</v>
      </c>
      <c r="M1863" s="70"/>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v>170</v>
      </c>
      <c r="C1864" s="59">
        <v>0</v>
      </c>
      <c r="D1864" s="60"/>
      <c r="E1864" s="60"/>
      <c r="F1864" s="60"/>
      <c r="G1864" s="61"/>
      <c r="H1864" s="71">
        <v>0</v>
      </c>
      <c r="I1864" s="62" t="s">
        <v>35</v>
      </c>
      <c r="J1864" s="69">
        <v>0</v>
      </c>
      <c r="K1864" s="44"/>
      <c r="L1864" s="63">
        <v>0</v>
      </c>
      <c r="M1864" s="70"/>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v>171</v>
      </c>
      <c r="C1865" s="59">
        <v>0</v>
      </c>
      <c r="D1865" s="60"/>
      <c r="E1865" s="60"/>
      <c r="F1865" s="60"/>
      <c r="G1865" s="61"/>
      <c r="H1865" s="71">
        <v>0</v>
      </c>
      <c r="I1865" s="62" t="s">
        <v>35</v>
      </c>
      <c r="J1865" s="69">
        <v>0</v>
      </c>
      <c r="K1865" s="44"/>
      <c r="L1865" s="63">
        <v>0</v>
      </c>
      <c r="M1865" s="70"/>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v>172</v>
      </c>
      <c r="C1866" s="59">
        <v>0</v>
      </c>
      <c r="D1866" s="60"/>
      <c r="E1866" s="60"/>
      <c r="F1866" s="60"/>
      <c r="G1866" s="61"/>
      <c r="H1866" s="71">
        <v>0</v>
      </c>
      <c r="I1866" s="62" t="s">
        <v>35</v>
      </c>
      <c r="J1866" s="69">
        <v>0</v>
      </c>
      <c r="K1866" s="44"/>
      <c r="L1866" s="63">
        <v>0</v>
      </c>
      <c r="M1866" s="70"/>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v>173</v>
      </c>
      <c r="C1867" s="59">
        <v>0</v>
      </c>
      <c r="D1867" s="60"/>
      <c r="E1867" s="60"/>
      <c r="F1867" s="60"/>
      <c r="G1867" s="61"/>
      <c r="H1867" s="71">
        <v>0</v>
      </c>
      <c r="I1867" s="62" t="s">
        <v>35</v>
      </c>
      <c r="J1867" s="69">
        <v>0</v>
      </c>
      <c r="K1867" s="44"/>
      <c r="L1867" s="63">
        <v>0</v>
      </c>
      <c r="M1867" s="70"/>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v>174</v>
      </c>
      <c r="C1868" s="59">
        <v>0</v>
      </c>
      <c r="D1868" s="60"/>
      <c r="E1868" s="60"/>
      <c r="F1868" s="60"/>
      <c r="G1868" s="61"/>
      <c r="H1868" s="71">
        <v>0</v>
      </c>
      <c r="I1868" s="62" t="s">
        <v>35</v>
      </c>
      <c r="J1868" s="69">
        <v>0</v>
      </c>
      <c r="K1868" s="44"/>
      <c r="L1868" s="63">
        <v>0</v>
      </c>
      <c r="M1868" s="70"/>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v>175</v>
      </c>
      <c r="C1869" s="59">
        <v>0</v>
      </c>
      <c r="D1869" s="60"/>
      <c r="E1869" s="60"/>
      <c r="F1869" s="60"/>
      <c r="G1869" s="61"/>
      <c r="H1869" s="71">
        <v>0</v>
      </c>
      <c r="I1869" s="62" t="s">
        <v>35</v>
      </c>
      <c r="J1869" s="69">
        <v>0</v>
      </c>
      <c r="K1869" s="44"/>
      <c r="L1869" s="63">
        <v>0</v>
      </c>
      <c r="M1869" s="70"/>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v>176</v>
      </c>
      <c r="C1870" s="59">
        <v>0</v>
      </c>
      <c r="D1870" s="60"/>
      <c r="E1870" s="60"/>
      <c r="F1870" s="60"/>
      <c r="G1870" s="61"/>
      <c r="H1870" s="71">
        <v>0</v>
      </c>
      <c r="I1870" s="62" t="s">
        <v>35</v>
      </c>
      <c r="J1870" s="69">
        <v>0</v>
      </c>
      <c r="K1870" s="44"/>
      <c r="L1870" s="63">
        <v>0</v>
      </c>
      <c r="M1870" s="70"/>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v>177</v>
      </c>
      <c r="C1871" s="59">
        <v>0</v>
      </c>
      <c r="D1871" s="60"/>
      <c r="E1871" s="60"/>
      <c r="F1871" s="60"/>
      <c r="G1871" s="61"/>
      <c r="H1871" s="71">
        <v>0</v>
      </c>
      <c r="I1871" s="62" t="s">
        <v>35</v>
      </c>
      <c r="J1871" s="69">
        <v>0</v>
      </c>
      <c r="K1871" s="44"/>
      <c r="L1871" s="63">
        <v>0</v>
      </c>
      <c r="M1871" s="70"/>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v>178</v>
      </c>
      <c r="C1872" s="59">
        <v>0</v>
      </c>
      <c r="D1872" s="60"/>
      <c r="E1872" s="60"/>
      <c r="F1872" s="60"/>
      <c r="G1872" s="61"/>
      <c r="H1872" s="71">
        <v>0</v>
      </c>
      <c r="I1872" s="62" t="s">
        <v>35</v>
      </c>
      <c r="J1872" s="69">
        <v>0</v>
      </c>
      <c r="K1872" s="44"/>
      <c r="L1872" s="63">
        <v>0</v>
      </c>
      <c r="M1872" s="70"/>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v>179</v>
      </c>
      <c r="C1873" s="59">
        <v>0</v>
      </c>
      <c r="D1873" s="60"/>
      <c r="E1873" s="60"/>
      <c r="F1873" s="60"/>
      <c r="G1873" s="61"/>
      <c r="H1873" s="71">
        <v>0</v>
      </c>
      <c r="I1873" s="62" t="s">
        <v>35</v>
      </c>
      <c r="J1873" s="69">
        <v>0</v>
      </c>
      <c r="K1873" s="44"/>
      <c r="L1873" s="63">
        <v>0</v>
      </c>
      <c r="M1873" s="70"/>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v>180</v>
      </c>
      <c r="C1874" s="59">
        <v>0</v>
      </c>
      <c r="D1874" s="60"/>
      <c r="E1874" s="60"/>
      <c r="F1874" s="60"/>
      <c r="G1874" s="61"/>
      <c r="H1874" s="71">
        <v>0</v>
      </c>
      <c r="I1874" s="62" t="s">
        <v>35</v>
      </c>
      <c r="J1874" s="69">
        <v>0</v>
      </c>
      <c r="K1874" s="44"/>
      <c r="L1874" s="63">
        <v>0</v>
      </c>
      <c r="M1874" s="70"/>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v>181</v>
      </c>
      <c r="C1875" s="59">
        <v>0</v>
      </c>
      <c r="D1875" s="60"/>
      <c r="E1875" s="60"/>
      <c r="F1875" s="60"/>
      <c r="G1875" s="61"/>
      <c r="H1875" s="71">
        <v>0</v>
      </c>
      <c r="I1875" s="62" t="s">
        <v>35</v>
      </c>
      <c r="J1875" s="69">
        <v>0</v>
      </c>
      <c r="K1875" s="44"/>
      <c r="L1875" s="63">
        <v>0</v>
      </c>
      <c r="M1875" s="70"/>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v>182</v>
      </c>
      <c r="C1876" s="59">
        <v>0</v>
      </c>
      <c r="D1876" s="60"/>
      <c r="E1876" s="60"/>
      <c r="F1876" s="60"/>
      <c r="G1876" s="61"/>
      <c r="H1876" s="71">
        <v>0</v>
      </c>
      <c r="I1876" s="62" t="s">
        <v>35</v>
      </c>
      <c r="J1876" s="69">
        <v>0</v>
      </c>
      <c r="K1876" s="44"/>
      <c r="L1876" s="63">
        <v>0</v>
      </c>
      <c r="M1876" s="70"/>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v>183</v>
      </c>
      <c r="C1877" s="59">
        <v>0</v>
      </c>
      <c r="D1877" s="60"/>
      <c r="E1877" s="60"/>
      <c r="F1877" s="60"/>
      <c r="G1877" s="61"/>
      <c r="H1877" s="71">
        <v>0</v>
      </c>
      <c r="I1877" s="62" t="s">
        <v>35</v>
      </c>
      <c r="J1877" s="69">
        <v>0</v>
      </c>
      <c r="K1877" s="44"/>
      <c r="L1877" s="63">
        <v>0</v>
      </c>
      <c r="M1877" s="70"/>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v>184</v>
      </c>
      <c r="C1878" s="59">
        <v>0</v>
      </c>
      <c r="D1878" s="60"/>
      <c r="E1878" s="60"/>
      <c r="F1878" s="60"/>
      <c r="G1878" s="61"/>
      <c r="H1878" s="71">
        <v>0</v>
      </c>
      <c r="I1878" s="62" t="s">
        <v>35</v>
      </c>
      <c r="J1878" s="69">
        <v>0</v>
      </c>
      <c r="K1878" s="44"/>
      <c r="L1878" s="63">
        <v>0</v>
      </c>
      <c r="M1878" s="70"/>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v>185</v>
      </c>
      <c r="C1879" s="59">
        <v>0</v>
      </c>
      <c r="D1879" s="60"/>
      <c r="E1879" s="60"/>
      <c r="F1879" s="60"/>
      <c r="G1879" s="61"/>
      <c r="H1879" s="71">
        <v>0</v>
      </c>
      <c r="I1879" s="62" t="s">
        <v>35</v>
      </c>
      <c r="J1879" s="69">
        <v>0</v>
      </c>
      <c r="K1879" s="44"/>
      <c r="L1879" s="63">
        <v>0</v>
      </c>
      <c r="M1879" s="70"/>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v>186</v>
      </c>
      <c r="C1880" s="59">
        <v>0</v>
      </c>
      <c r="D1880" s="60"/>
      <c r="E1880" s="60"/>
      <c r="F1880" s="60"/>
      <c r="G1880" s="61"/>
      <c r="H1880" s="71">
        <v>0</v>
      </c>
      <c r="I1880" s="62" t="s">
        <v>35</v>
      </c>
      <c r="J1880" s="69">
        <v>0</v>
      </c>
      <c r="K1880" s="44"/>
      <c r="L1880" s="63">
        <v>0</v>
      </c>
      <c r="M1880" s="70"/>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v>187</v>
      </c>
      <c r="C1881" s="59">
        <v>0</v>
      </c>
      <c r="D1881" s="60"/>
      <c r="E1881" s="60"/>
      <c r="F1881" s="60"/>
      <c r="G1881" s="61"/>
      <c r="H1881" s="71">
        <v>0</v>
      </c>
      <c r="I1881" s="62" t="s">
        <v>35</v>
      </c>
      <c r="J1881" s="69">
        <v>0</v>
      </c>
      <c r="K1881" s="44"/>
      <c r="L1881" s="63">
        <v>0</v>
      </c>
      <c r="M1881" s="70"/>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v>188</v>
      </c>
      <c r="C1882" s="59">
        <v>0</v>
      </c>
      <c r="D1882" s="60"/>
      <c r="E1882" s="60"/>
      <c r="F1882" s="60"/>
      <c r="G1882" s="61"/>
      <c r="H1882" s="71">
        <v>0</v>
      </c>
      <c r="I1882" s="62" t="s">
        <v>35</v>
      </c>
      <c r="J1882" s="69">
        <v>0</v>
      </c>
      <c r="K1882" s="44"/>
      <c r="L1882" s="63">
        <v>0</v>
      </c>
      <c r="M1882" s="70"/>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v>189</v>
      </c>
      <c r="C1883" s="59">
        <v>0</v>
      </c>
      <c r="D1883" s="60"/>
      <c r="E1883" s="60"/>
      <c r="F1883" s="60"/>
      <c r="G1883" s="61"/>
      <c r="H1883" s="71">
        <v>0</v>
      </c>
      <c r="I1883" s="62" t="s">
        <v>35</v>
      </c>
      <c r="J1883" s="69">
        <v>0</v>
      </c>
      <c r="K1883" s="44"/>
      <c r="L1883" s="63">
        <v>0</v>
      </c>
      <c r="M1883" s="70"/>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v>190</v>
      </c>
      <c r="C1884" s="59">
        <v>0</v>
      </c>
      <c r="D1884" s="60"/>
      <c r="E1884" s="60"/>
      <c r="F1884" s="60"/>
      <c r="G1884" s="61"/>
      <c r="H1884" s="71">
        <v>0</v>
      </c>
      <c r="I1884" s="62" t="s">
        <v>35</v>
      </c>
      <c r="J1884" s="69">
        <v>0</v>
      </c>
      <c r="K1884" s="44"/>
      <c r="L1884" s="63">
        <v>0</v>
      </c>
      <c r="M1884" s="70"/>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v>191</v>
      </c>
      <c r="C1885" s="59">
        <v>0</v>
      </c>
      <c r="D1885" s="60"/>
      <c r="E1885" s="60"/>
      <c r="F1885" s="60"/>
      <c r="G1885" s="61"/>
      <c r="H1885" s="71">
        <v>0</v>
      </c>
      <c r="I1885" s="62" t="s">
        <v>35</v>
      </c>
      <c r="J1885" s="69">
        <v>0</v>
      </c>
      <c r="K1885" s="44"/>
      <c r="L1885" s="63">
        <v>0</v>
      </c>
      <c r="M1885" s="70"/>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v>192</v>
      </c>
      <c r="C1886" s="59">
        <v>0</v>
      </c>
      <c r="D1886" s="60"/>
      <c r="E1886" s="60"/>
      <c r="F1886" s="60"/>
      <c r="G1886" s="61"/>
      <c r="H1886" s="71">
        <v>0</v>
      </c>
      <c r="I1886" s="62" t="s">
        <v>35</v>
      </c>
      <c r="J1886" s="69">
        <v>0</v>
      </c>
      <c r="K1886" s="44"/>
      <c r="L1886" s="63">
        <v>0</v>
      </c>
      <c r="M1886" s="70"/>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v>193</v>
      </c>
      <c r="C1887" s="59">
        <v>0</v>
      </c>
      <c r="D1887" s="60"/>
      <c r="E1887" s="60"/>
      <c r="F1887" s="60"/>
      <c r="G1887" s="61"/>
      <c r="H1887" s="71">
        <v>0</v>
      </c>
      <c r="I1887" s="62" t="s">
        <v>35</v>
      </c>
      <c r="J1887" s="69">
        <v>0</v>
      </c>
      <c r="K1887" s="44"/>
      <c r="L1887" s="63">
        <v>0</v>
      </c>
      <c r="M1887" s="70"/>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v>194</v>
      </c>
      <c r="C1888" s="59">
        <v>0</v>
      </c>
      <c r="D1888" s="60"/>
      <c r="E1888" s="60"/>
      <c r="F1888" s="60"/>
      <c r="G1888" s="61"/>
      <c r="H1888" s="71">
        <v>0</v>
      </c>
      <c r="I1888" s="62" t="s">
        <v>35</v>
      </c>
      <c r="J1888" s="69">
        <v>0</v>
      </c>
      <c r="K1888" s="44"/>
      <c r="L1888" s="63">
        <v>0</v>
      </c>
      <c r="M1888" s="70"/>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v>195</v>
      </c>
      <c r="C1889" s="59">
        <v>0</v>
      </c>
      <c r="D1889" s="60"/>
      <c r="E1889" s="60"/>
      <c r="F1889" s="60"/>
      <c r="G1889" s="61"/>
      <c r="H1889" s="71">
        <v>0</v>
      </c>
      <c r="I1889" s="62" t="s">
        <v>35</v>
      </c>
      <c r="J1889" s="69">
        <v>0</v>
      </c>
      <c r="K1889" s="44"/>
      <c r="L1889" s="63">
        <v>0</v>
      </c>
      <c r="M1889" s="70"/>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v>196</v>
      </c>
      <c r="C1890" s="59">
        <v>0</v>
      </c>
      <c r="D1890" s="60"/>
      <c r="E1890" s="60"/>
      <c r="F1890" s="60"/>
      <c r="G1890" s="61"/>
      <c r="H1890" s="71">
        <v>0</v>
      </c>
      <c r="I1890" s="62" t="s">
        <v>35</v>
      </c>
      <c r="J1890" s="69">
        <v>0</v>
      </c>
      <c r="K1890" s="44"/>
      <c r="L1890" s="63">
        <v>0</v>
      </c>
      <c r="M1890" s="70"/>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v>197</v>
      </c>
      <c r="C1891" s="59">
        <v>0</v>
      </c>
      <c r="D1891" s="60"/>
      <c r="E1891" s="60"/>
      <c r="F1891" s="60"/>
      <c r="G1891" s="61"/>
      <c r="H1891" s="71">
        <v>0</v>
      </c>
      <c r="I1891" s="62" t="s">
        <v>35</v>
      </c>
      <c r="J1891" s="69">
        <v>0</v>
      </c>
      <c r="K1891" s="44"/>
      <c r="L1891" s="63">
        <v>0</v>
      </c>
      <c r="M1891" s="70"/>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v>198</v>
      </c>
      <c r="C1892" s="59">
        <v>0</v>
      </c>
      <c r="D1892" s="60"/>
      <c r="E1892" s="60"/>
      <c r="F1892" s="60"/>
      <c r="G1892" s="61"/>
      <c r="H1892" s="71">
        <v>0</v>
      </c>
      <c r="I1892" s="62" t="s">
        <v>35</v>
      </c>
      <c r="J1892" s="69">
        <v>0</v>
      </c>
      <c r="K1892" s="44"/>
      <c r="L1892" s="63">
        <v>0</v>
      </c>
      <c r="M1892" s="70"/>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v>199</v>
      </c>
      <c r="C1893" s="59">
        <v>0</v>
      </c>
      <c r="D1893" s="60"/>
      <c r="E1893" s="60"/>
      <c r="F1893" s="60"/>
      <c r="G1893" s="61"/>
      <c r="H1893" s="71">
        <v>0</v>
      </c>
      <c r="I1893" s="62" t="s">
        <v>35</v>
      </c>
      <c r="J1893" s="69">
        <v>0</v>
      </c>
      <c r="K1893" s="44"/>
      <c r="L1893" s="63">
        <v>0</v>
      </c>
      <c r="M1893" s="70"/>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v>200</v>
      </c>
      <c r="C1894" s="59">
        <v>0</v>
      </c>
      <c r="D1894" s="60"/>
      <c r="E1894" s="60"/>
      <c r="F1894" s="60"/>
      <c r="G1894" s="61"/>
      <c r="H1894" s="71">
        <v>0</v>
      </c>
      <c r="I1894" s="62" t="s">
        <v>35</v>
      </c>
      <c r="J1894" s="69">
        <v>0</v>
      </c>
      <c r="K1894" s="44"/>
      <c r="L1894" s="63">
        <v>0</v>
      </c>
      <c r="M1894" s="70"/>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v>201</v>
      </c>
      <c r="C1895" s="59">
        <v>0</v>
      </c>
      <c r="D1895" s="60"/>
      <c r="E1895" s="60"/>
      <c r="F1895" s="60"/>
      <c r="G1895" s="61"/>
      <c r="H1895" s="71">
        <v>0</v>
      </c>
      <c r="I1895" s="62" t="s">
        <v>35</v>
      </c>
      <c r="J1895" s="69">
        <v>0</v>
      </c>
      <c r="K1895" s="44"/>
      <c r="L1895" s="63">
        <v>0</v>
      </c>
      <c r="M1895" s="70"/>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v>202</v>
      </c>
      <c r="C1896" s="59">
        <v>0</v>
      </c>
      <c r="D1896" s="60"/>
      <c r="E1896" s="60"/>
      <c r="F1896" s="60"/>
      <c r="G1896" s="61"/>
      <c r="H1896" s="71">
        <v>0</v>
      </c>
      <c r="I1896" s="62" t="s">
        <v>35</v>
      </c>
      <c r="J1896" s="69">
        <v>0</v>
      </c>
      <c r="K1896" s="44"/>
      <c r="L1896" s="63">
        <v>0</v>
      </c>
      <c r="M1896" s="70"/>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v>203</v>
      </c>
      <c r="C1897" s="59">
        <v>0</v>
      </c>
      <c r="D1897" s="60"/>
      <c r="E1897" s="60"/>
      <c r="F1897" s="60"/>
      <c r="G1897" s="61"/>
      <c r="H1897" s="71">
        <v>0</v>
      </c>
      <c r="I1897" s="62" t="s">
        <v>35</v>
      </c>
      <c r="J1897" s="69">
        <v>0</v>
      </c>
      <c r="K1897" s="44"/>
      <c r="L1897" s="63">
        <v>0</v>
      </c>
      <c r="M1897" s="70"/>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v>204</v>
      </c>
      <c r="C1898" s="59">
        <v>0</v>
      </c>
      <c r="D1898" s="60"/>
      <c r="E1898" s="60"/>
      <c r="F1898" s="60"/>
      <c r="G1898" s="61"/>
      <c r="H1898" s="71">
        <v>0</v>
      </c>
      <c r="I1898" s="62" t="s">
        <v>35</v>
      </c>
      <c r="J1898" s="69">
        <v>0</v>
      </c>
      <c r="K1898" s="44"/>
      <c r="L1898" s="63">
        <v>0</v>
      </c>
      <c r="M1898" s="70"/>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v>205</v>
      </c>
      <c r="C1899" s="59">
        <v>0</v>
      </c>
      <c r="D1899" s="60"/>
      <c r="E1899" s="60"/>
      <c r="F1899" s="60"/>
      <c r="G1899" s="61"/>
      <c r="H1899" s="71">
        <v>0</v>
      </c>
      <c r="I1899" s="62" t="s">
        <v>35</v>
      </c>
      <c r="J1899" s="69">
        <v>0</v>
      </c>
      <c r="K1899" s="44"/>
      <c r="L1899" s="63">
        <v>0</v>
      </c>
      <c r="M1899" s="70"/>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v>206</v>
      </c>
      <c r="C1900" s="59">
        <v>0</v>
      </c>
      <c r="D1900" s="60"/>
      <c r="E1900" s="60"/>
      <c r="F1900" s="60"/>
      <c r="G1900" s="61"/>
      <c r="H1900" s="71">
        <v>0</v>
      </c>
      <c r="I1900" s="62" t="s">
        <v>35</v>
      </c>
      <c r="J1900" s="69">
        <v>0</v>
      </c>
      <c r="K1900" s="44"/>
      <c r="L1900" s="63">
        <v>0</v>
      </c>
      <c r="M1900" s="70"/>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v>207</v>
      </c>
      <c r="C1901" s="59">
        <v>0</v>
      </c>
      <c r="D1901" s="60"/>
      <c r="E1901" s="60"/>
      <c r="F1901" s="60"/>
      <c r="G1901" s="61"/>
      <c r="H1901" s="71">
        <v>0</v>
      </c>
      <c r="I1901" s="62" t="s">
        <v>35</v>
      </c>
      <c r="J1901" s="69">
        <v>0</v>
      </c>
      <c r="K1901" s="44"/>
      <c r="L1901" s="63">
        <v>0</v>
      </c>
      <c r="M1901" s="70"/>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v>208</v>
      </c>
      <c r="C1902" s="59">
        <v>0</v>
      </c>
      <c r="D1902" s="60"/>
      <c r="E1902" s="60"/>
      <c r="F1902" s="60"/>
      <c r="G1902" s="61"/>
      <c r="H1902" s="71">
        <v>0</v>
      </c>
      <c r="I1902" s="62" t="s">
        <v>35</v>
      </c>
      <c r="J1902" s="69">
        <v>0</v>
      </c>
      <c r="K1902" s="44"/>
      <c r="L1902" s="63">
        <v>0</v>
      </c>
      <c r="M1902" s="70"/>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v>209</v>
      </c>
      <c r="C1903" s="59">
        <v>0</v>
      </c>
      <c r="D1903" s="60"/>
      <c r="E1903" s="60"/>
      <c r="F1903" s="60"/>
      <c r="G1903" s="61"/>
      <c r="H1903" s="71">
        <v>0</v>
      </c>
      <c r="I1903" s="62" t="s">
        <v>35</v>
      </c>
      <c r="J1903" s="69">
        <v>0</v>
      </c>
      <c r="K1903" s="44"/>
      <c r="L1903" s="63">
        <v>0</v>
      </c>
      <c r="M1903" s="70"/>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v>210</v>
      </c>
      <c r="C1904" s="59">
        <v>0</v>
      </c>
      <c r="D1904" s="60"/>
      <c r="E1904" s="60"/>
      <c r="F1904" s="60"/>
      <c r="G1904" s="61"/>
      <c r="H1904" s="71">
        <v>0</v>
      </c>
      <c r="I1904" s="62" t="s">
        <v>35</v>
      </c>
      <c r="J1904" s="69">
        <v>0</v>
      </c>
      <c r="K1904" s="44"/>
      <c r="L1904" s="63">
        <v>0</v>
      </c>
      <c r="M1904" s="70"/>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v>211</v>
      </c>
      <c r="C1905" s="59">
        <v>0</v>
      </c>
      <c r="D1905" s="60"/>
      <c r="E1905" s="60"/>
      <c r="F1905" s="60"/>
      <c r="G1905" s="61"/>
      <c r="H1905" s="71">
        <v>0</v>
      </c>
      <c r="I1905" s="62" t="s">
        <v>35</v>
      </c>
      <c r="J1905" s="69">
        <v>0</v>
      </c>
      <c r="K1905" s="44"/>
      <c r="L1905" s="63">
        <v>0</v>
      </c>
      <c r="M1905" s="70"/>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v>212</v>
      </c>
      <c r="C1906" s="59">
        <v>0</v>
      </c>
      <c r="D1906" s="60"/>
      <c r="E1906" s="60"/>
      <c r="F1906" s="60"/>
      <c r="G1906" s="61"/>
      <c r="H1906" s="71">
        <v>0</v>
      </c>
      <c r="I1906" s="62" t="s">
        <v>35</v>
      </c>
      <c r="J1906" s="69">
        <v>0</v>
      </c>
      <c r="K1906" s="44"/>
      <c r="L1906" s="63">
        <v>0</v>
      </c>
      <c r="M1906" s="70"/>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v>213</v>
      </c>
      <c r="C1907" s="59">
        <v>0</v>
      </c>
      <c r="D1907" s="60"/>
      <c r="E1907" s="60"/>
      <c r="F1907" s="60"/>
      <c r="G1907" s="61"/>
      <c r="H1907" s="71">
        <v>0</v>
      </c>
      <c r="I1907" s="62" t="s">
        <v>35</v>
      </c>
      <c r="J1907" s="69">
        <v>0</v>
      </c>
      <c r="K1907" s="44"/>
      <c r="L1907" s="63">
        <v>0</v>
      </c>
      <c r="M1907" s="70"/>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v>214</v>
      </c>
      <c r="C1908" s="59">
        <v>0</v>
      </c>
      <c r="D1908" s="60"/>
      <c r="E1908" s="60"/>
      <c r="F1908" s="60"/>
      <c r="G1908" s="61"/>
      <c r="H1908" s="71">
        <v>0</v>
      </c>
      <c r="I1908" s="62" t="s">
        <v>35</v>
      </c>
      <c r="J1908" s="69">
        <v>0</v>
      </c>
      <c r="K1908" s="44"/>
      <c r="L1908" s="63">
        <v>0</v>
      </c>
      <c r="M1908" s="70"/>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v>215</v>
      </c>
      <c r="C1909" s="59">
        <v>0</v>
      </c>
      <c r="D1909" s="60"/>
      <c r="E1909" s="60"/>
      <c r="F1909" s="60"/>
      <c r="G1909" s="61"/>
      <c r="H1909" s="71">
        <v>0</v>
      </c>
      <c r="I1909" s="62" t="s">
        <v>35</v>
      </c>
      <c r="J1909" s="69">
        <v>0</v>
      </c>
      <c r="K1909" s="44"/>
      <c r="L1909" s="63">
        <v>0</v>
      </c>
      <c r="M1909" s="70"/>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v>216</v>
      </c>
      <c r="C1910" s="59">
        <v>0</v>
      </c>
      <c r="D1910" s="60"/>
      <c r="E1910" s="60"/>
      <c r="F1910" s="60"/>
      <c r="G1910" s="61"/>
      <c r="H1910" s="71">
        <v>0</v>
      </c>
      <c r="I1910" s="62" t="s">
        <v>35</v>
      </c>
      <c r="J1910" s="69">
        <v>0</v>
      </c>
      <c r="K1910" s="44"/>
      <c r="L1910" s="63">
        <v>0</v>
      </c>
      <c r="M1910" s="70"/>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v>217</v>
      </c>
      <c r="C1911" s="59">
        <v>0</v>
      </c>
      <c r="D1911" s="60"/>
      <c r="E1911" s="60"/>
      <c r="F1911" s="60"/>
      <c r="G1911" s="61"/>
      <c r="H1911" s="71">
        <v>0</v>
      </c>
      <c r="I1911" s="62" t="s">
        <v>35</v>
      </c>
      <c r="J1911" s="69">
        <v>0</v>
      </c>
      <c r="K1911" s="44"/>
      <c r="L1911" s="63">
        <v>0</v>
      </c>
      <c r="M1911" s="70"/>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v>218</v>
      </c>
      <c r="C1912" s="59">
        <v>0</v>
      </c>
      <c r="D1912" s="60"/>
      <c r="E1912" s="60"/>
      <c r="F1912" s="60"/>
      <c r="G1912" s="61"/>
      <c r="H1912" s="71">
        <v>0</v>
      </c>
      <c r="I1912" s="62" t="s">
        <v>35</v>
      </c>
      <c r="J1912" s="69">
        <v>0</v>
      </c>
      <c r="K1912" s="44"/>
      <c r="L1912" s="63">
        <v>0</v>
      </c>
      <c r="M1912" s="70"/>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v>219</v>
      </c>
      <c r="C1913" s="59">
        <v>0</v>
      </c>
      <c r="D1913" s="60"/>
      <c r="E1913" s="60"/>
      <c r="F1913" s="60"/>
      <c r="G1913" s="61"/>
      <c r="H1913" s="71">
        <v>0</v>
      </c>
      <c r="I1913" s="62" t="s">
        <v>35</v>
      </c>
      <c r="J1913" s="69">
        <v>0</v>
      </c>
      <c r="K1913" s="44"/>
      <c r="L1913" s="63">
        <v>0</v>
      </c>
      <c r="M1913" s="70"/>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v>220</v>
      </c>
      <c r="C1914" s="59">
        <v>0</v>
      </c>
      <c r="D1914" s="60"/>
      <c r="E1914" s="60"/>
      <c r="F1914" s="60"/>
      <c r="G1914" s="61"/>
      <c r="H1914" s="71">
        <v>0</v>
      </c>
      <c r="I1914" s="62" t="s">
        <v>35</v>
      </c>
      <c r="J1914" s="69">
        <v>0</v>
      </c>
      <c r="K1914" s="44"/>
      <c r="L1914" s="63">
        <v>0</v>
      </c>
      <c r="M1914" s="70"/>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v>221</v>
      </c>
      <c r="C1915" s="59">
        <v>0</v>
      </c>
      <c r="D1915" s="60"/>
      <c r="E1915" s="60"/>
      <c r="F1915" s="60"/>
      <c r="G1915" s="61"/>
      <c r="H1915" s="71">
        <v>0</v>
      </c>
      <c r="I1915" s="62" t="s">
        <v>35</v>
      </c>
      <c r="J1915" s="69">
        <v>0</v>
      </c>
      <c r="K1915" s="44"/>
      <c r="L1915" s="63">
        <v>0</v>
      </c>
      <c r="M1915" s="70"/>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v>222</v>
      </c>
      <c r="C1916" s="59">
        <v>0</v>
      </c>
      <c r="D1916" s="60"/>
      <c r="E1916" s="60"/>
      <c r="F1916" s="60"/>
      <c r="G1916" s="61"/>
      <c r="H1916" s="71">
        <v>0</v>
      </c>
      <c r="I1916" s="62" t="s">
        <v>35</v>
      </c>
      <c r="J1916" s="69">
        <v>0</v>
      </c>
      <c r="K1916" s="44"/>
      <c r="L1916" s="63">
        <v>0</v>
      </c>
      <c r="M1916" s="70"/>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v>223</v>
      </c>
      <c r="C1917" s="59">
        <v>0</v>
      </c>
      <c r="D1917" s="60"/>
      <c r="E1917" s="60"/>
      <c r="F1917" s="60"/>
      <c r="G1917" s="61"/>
      <c r="H1917" s="71">
        <v>0</v>
      </c>
      <c r="I1917" s="62" t="s">
        <v>35</v>
      </c>
      <c r="J1917" s="69">
        <v>0</v>
      </c>
      <c r="K1917" s="44"/>
      <c r="L1917" s="63">
        <v>0</v>
      </c>
      <c r="M1917" s="70"/>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v>224</v>
      </c>
      <c r="C1918" s="59">
        <v>0</v>
      </c>
      <c r="D1918" s="60"/>
      <c r="E1918" s="60"/>
      <c r="F1918" s="60"/>
      <c r="G1918" s="61"/>
      <c r="H1918" s="71">
        <v>0</v>
      </c>
      <c r="I1918" s="62" t="s">
        <v>35</v>
      </c>
      <c r="J1918" s="69">
        <v>0</v>
      </c>
      <c r="K1918" s="44"/>
      <c r="L1918" s="63">
        <v>0</v>
      </c>
      <c r="M1918" s="70"/>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v>225</v>
      </c>
      <c r="C1919" s="59">
        <v>0</v>
      </c>
      <c r="D1919" s="60"/>
      <c r="E1919" s="60"/>
      <c r="F1919" s="60"/>
      <c r="G1919" s="61"/>
      <c r="H1919" s="71">
        <v>0</v>
      </c>
      <c r="I1919" s="62" t="s">
        <v>35</v>
      </c>
      <c r="J1919" s="69">
        <v>0</v>
      </c>
      <c r="K1919" s="44"/>
      <c r="L1919" s="63">
        <v>0</v>
      </c>
      <c r="M1919" s="70"/>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v>226</v>
      </c>
      <c r="C1920" s="59">
        <v>0</v>
      </c>
      <c r="D1920" s="60"/>
      <c r="E1920" s="60"/>
      <c r="F1920" s="60"/>
      <c r="G1920" s="61"/>
      <c r="H1920" s="71">
        <v>0</v>
      </c>
      <c r="I1920" s="62" t="s">
        <v>35</v>
      </c>
      <c r="J1920" s="69">
        <v>0</v>
      </c>
      <c r="K1920" s="44"/>
      <c r="L1920" s="63">
        <v>0</v>
      </c>
      <c r="M1920" s="70"/>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v>227</v>
      </c>
      <c r="C1921" s="59">
        <v>0</v>
      </c>
      <c r="D1921" s="60"/>
      <c r="E1921" s="60"/>
      <c r="F1921" s="60"/>
      <c r="G1921" s="61"/>
      <c r="H1921" s="71">
        <v>0</v>
      </c>
      <c r="I1921" s="62" t="s">
        <v>35</v>
      </c>
      <c r="J1921" s="69">
        <v>0</v>
      </c>
      <c r="K1921" s="44"/>
      <c r="L1921" s="63">
        <v>0</v>
      </c>
      <c r="M1921" s="70"/>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v>228</v>
      </c>
      <c r="C1922" s="59">
        <v>0</v>
      </c>
      <c r="D1922" s="60"/>
      <c r="E1922" s="60"/>
      <c r="F1922" s="60"/>
      <c r="G1922" s="61"/>
      <c r="H1922" s="71">
        <v>0</v>
      </c>
      <c r="I1922" s="62" t="s">
        <v>35</v>
      </c>
      <c r="J1922" s="69">
        <v>0</v>
      </c>
      <c r="K1922" s="44"/>
      <c r="L1922" s="63">
        <v>0</v>
      </c>
      <c r="M1922" s="70"/>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v>229</v>
      </c>
      <c r="C1923" s="59">
        <v>0</v>
      </c>
      <c r="D1923" s="60"/>
      <c r="E1923" s="60"/>
      <c r="F1923" s="60"/>
      <c r="G1923" s="61"/>
      <c r="H1923" s="71">
        <v>0</v>
      </c>
      <c r="I1923" s="62" t="s">
        <v>35</v>
      </c>
      <c r="J1923" s="69">
        <v>0</v>
      </c>
      <c r="K1923" s="44"/>
      <c r="L1923" s="63">
        <v>0</v>
      </c>
      <c r="M1923" s="70"/>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v>230</v>
      </c>
      <c r="C1924" s="59">
        <v>0</v>
      </c>
      <c r="D1924" s="60"/>
      <c r="E1924" s="60"/>
      <c r="F1924" s="60"/>
      <c r="G1924" s="61"/>
      <c r="H1924" s="71">
        <v>0</v>
      </c>
      <c r="I1924" s="62" t="s">
        <v>35</v>
      </c>
      <c r="J1924" s="69">
        <v>0</v>
      </c>
      <c r="K1924" s="44"/>
      <c r="L1924" s="63">
        <v>0</v>
      </c>
      <c r="M1924" s="70"/>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v>231</v>
      </c>
      <c r="C1925" s="59">
        <v>0</v>
      </c>
      <c r="D1925" s="60"/>
      <c r="E1925" s="60"/>
      <c r="F1925" s="60"/>
      <c r="G1925" s="61"/>
      <c r="H1925" s="71">
        <v>0</v>
      </c>
      <c r="I1925" s="62" t="s">
        <v>35</v>
      </c>
      <c r="J1925" s="69">
        <v>0</v>
      </c>
      <c r="K1925" s="44"/>
      <c r="L1925" s="63">
        <v>0</v>
      </c>
      <c r="M1925" s="70"/>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v>232</v>
      </c>
      <c r="C1926" s="59">
        <v>0</v>
      </c>
      <c r="D1926" s="60"/>
      <c r="E1926" s="60"/>
      <c r="F1926" s="60"/>
      <c r="G1926" s="61"/>
      <c r="H1926" s="71">
        <v>0</v>
      </c>
      <c r="I1926" s="62" t="s">
        <v>35</v>
      </c>
      <c r="J1926" s="69">
        <v>0</v>
      </c>
      <c r="K1926" s="44"/>
      <c r="L1926" s="63">
        <v>0</v>
      </c>
      <c r="M1926" s="70"/>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v>233</v>
      </c>
      <c r="C1927" s="59">
        <v>0</v>
      </c>
      <c r="D1927" s="60"/>
      <c r="E1927" s="60"/>
      <c r="F1927" s="60"/>
      <c r="G1927" s="61"/>
      <c r="H1927" s="71">
        <v>0</v>
      </c>
      <c r="I1927" s="62" t="s">
        <v>35</v>
      </c>
      <c r="J1927" s="69">
        <v>0</v>
      </c>
      <c r="K1927" s="44"/>
      <c r="L1927" s="63">
        <v>0</v>
      </c>
      <c r="M1927" s="70"/>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v>234</v>
      </c>
      <c r="C1928" s="59">
        <v>0</v>
      </c>
      <c r="D1928" s="60"/>
      <c r="E1928" s="60"/>
      <c r="F1928" s="60"/>
      <c r="G1928" s="61"/>
      <c r="H1928" s="71">
        <v>0</v>
      </c>
      <c r="I1928" s="62" t="s">
        <v>35</v>
      </c>
      <c r="J1928" s="69">
        <v>0</v>
      </c>
      <c r="K1928" s="44"/>
      <c r="L1928" s="63">
        <v>0</v>
      </c>
      <c r="M1928" s="70"/>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v>235</v>
      </c>
      <c r="C1929" s="59">
        <v>0</v>
      </c>
      <c r="D1929" s="60"/>
      <c r="E1929" s="60"/>
      <c r="F1929" s="60"/>
      <c r="G1929" s="61"/>
      <c r="H1929" s="71">
        <v>0</v>
      </c>
      <c r="I1929" s="62" t="s">
        <v>35</v>
      </c>
      <c r="J1929" s="69">
        <v>0</v>
      </c>
      <c r="K1929" s="44"/>
      <c r="L1929" s="63">
        <v>0</v>
      </c>
      <c r="M1929" s="70"/>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v>236</v>
      </c>
      <c r="C1930" s="59">
        <v>0</v>
      </c>
      <c r="D1930" s="60"/>
      <c r="E1930" s="60"/>
      <c r="F1930" s="60"/>
      <c r="G1930" s="61"/>
      <c r="H1930" s="71">
        <v>0</v>
      </c>
      <c r="I1930" s="62" t="s">
        <v>35</v>
      </c>
      <c r="J1930" s="69">
        <v>0</v>
      </c>
      <c r="K1930" s="44"/>
      <c r="L1930" s="63">
        <v>0</v>
      </c>
      <c r="M1930" s="70"/>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v>237</v>
      </c>
      <c r="C1931" s="59">
        <v>0</v>
      </c>
      <c r="D1931" s="60"/>
      <c r="E1931" s="60"/>
      <c r="F1931" s="60"/>
      <c r="G1931" s="61"/>
      <c r="H1931" s="71">
        <v>0</v>
      </c>
      <c r="I1931" s="62" t="s">
        <v>35</v>
      </c>
      <c r="J1931" s="69">
        <v>0</v>
      </c>
      <c r="K1931" s="44"/>
      <c r="L1931" s="63">
        <v>0</v>
      </c>
      <c r="M1931" s="70"/>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v>238</v>
      </c>
      <c r="C1932" s="59">
        <v>0</v>
      </c>
      <c r="D1932" s="60"/>
      <c r="E1932" s="60"/>
      <c r="F1932" s="60"/>
      <c r="G1932" s="61"/>
      <c r="H1932" s="71">
        <v>0</v>
      </c>
      <c r="I1932" s="62" t="s">
        <v>35</v>
      </c>
      <c r="J1932" s="69">
        <v>0</v>
      </c>
      <c r="K1932" s="44"/>
      <c r="L1932" s="63">
        <v>0</v>
      </c>
      <c r="M1932" s="70"/>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v>239</v>
      </c>
      <c r="C1933" s="59">
        <v>0</v>
      </c>
      <c r="D1933" s="60"/>
      <c r="E1933" s="60"/>
      <c r="F1933" s="60"/>
      <c r="G1933" s="61"/>
      <c r="H1933" s="71">
        <v>0</v>
      </c>
      <c r="I1933" s="62" t="s">
        <v>35</v>
      </c>
      <c r="J1933" s="69">
        <v>0</v>
      </c>
      <c r="K1933" s="44"/>
      <c r="L1933" s="63">
        <v>0</v>
      </c>
      <c r="M1933" s="70"/>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v>240</v>
      </c>
      <c r="C1934" s="59">
        <v>0</v>
      </c>
      <c r="D1934" s="60"/>
      <c r="E1934" s="60"/>
      <c r="F1934" s="60"/>
      <c r="G1934" s="61"/>
      <c r="H1934" s="71">
        <v>0</v>
      </c>
      <c r="I1934" s="62" t="s">
        <v>35</v>
      </c>
      <c r="J1934" s="69">
        <v>0</v>
      </c>
      <c r="K1934" s="44"/>
      <c r="L1934" s="63">
        <v>0</v>
      </c>
      <c r="M1934" s="70"/>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v>241</v>
      </c>
      <c r="C1935" s="59">
        <v>0</v>
      </c>
      <c r="D1935" s="60"/>
      <c r="E1935" s="60"/>
      <c r="F1935" s="60"/>
      <c r="G1935" s="61"/>
      <c r="H1935" s="71">
        <v>0</v>
      </c>
      <c r="I1935" s="62" t="s">
        <v>35</v>
      </c>
      <c r="J1935" s="69">
        <v>0</v>
      </c>
      <c r="K1935" s="44"/>
      <c r="L1935" s="63">
        <v>0</v>
      </c>
      <c r="M1935" s="70"/>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v>242</v>
      </c>
      <c r="C1936" s="59">
        <v>0</v>
      </c>
      <c r="D1936" s="60"/>
      <c r="E1936" s="60"/>
      <c r="F1936" s="60"/>
      <c r="G1936" s="61"/>
      <c r="H1936" s="71">
        <v>0</v>
      </c>
      <c r="I1936" s="62" t="s">
        <v>35</v>
      </c>
      <c r="J1936" s="69">
        <v>0</v>
      </c>
      <c r="K1936" s="44"/>
      <c r="L1936" s="63">
        <v>0</v>
      </c>
      <c r="M1936" s="70"/>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v>243</v>
      </c>
      <c r="C1937" s="59">
        <v>0</v>
      </c>
      <c r="D1937" s="60"/>
      <c r="E1937" s="60"/>
      <c r="F1937" s="60"/>
      <c r="G1937" s="61"/>
      <c r="H1937" s="71">
        <v>0</v>
      </c>
      <c r="I1937" s="62" t="s">
        <v>35</v>
      </c>
      <c r="J1937" s="69">
        <v>0</v>
      </c>
      <c r="K1937" s="44"/>
      <c r="L1937" s="63">
        <v>0</v>
      </c>
      <c r="M1937" s="70"/>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v>244</v>
      </c>
      <c r="C1938" s="59">
        <v>0</v>
      </c>
      <c r="D1938" s="60"/>
      <c r="E1938" s="60"/>
      <c r="F1938" s="60"/>
      <c r="G1938" s="61"/>
      <c r="H1938" s="71">
        <v>0</v>
      </c>
      <c r="I1938" s="62" t="s">
        <v>35</v>
      </c>
      <c r="J1938" s="69">
        <v>0</v>
      </c>
      <c r="K1938" s="44"/>
      <c r="L1938" s="63">
        <v>0</v>
      </c>
      <c r="M1938" s="70"/>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v>245</v>
      </c>
      <c r="C1939" s="59">
        <v>0</v>
      </c>
      <c r="D1939" s="60"/>
      <c r="E1939" s="60"/>
      <c r="F1939" s="60"/>
      <c r="G1939" s="61"/>
      <c r="H1939" s="71">
        <v>0</v>
      </c>
      <c r="I1939" s="62" t="s">
        <v>35</v>
      </c>
      <c r="J1939" s="69">
        <v>0</v>
      </c>
      <c r="K1939" s="44"/>
      <c r="L1939" s="63">
        <v>0</v>
      </c>
      <c r="M1939" s="70"/>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v>246</v>
      </c>
      <c r="C1940" s="59">
        <v>0</v>
      </c>
      <c r="D1940" s="60"/>
      <c r="E1940" s="60"/>
      <c r="F1940" s="60"/>
      <c r="G1940" s="61"/>
      <c r="H1940" s="71">
        <v>0</v>
      </c>
      <c r="I1940" s="62" t="s">
        <v>35</v>
      </c>
      <c r="J1940" s="69">
        <v>0</v>
      </c>
      <c r="K1940" s="44"/>
      <c r="L1940" s="63">
        <v>0</v>
      </c>
      <c r="M1940" s="70"/>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v>247</v>
      </c>
      <c r="C1941" s="59">
        <v>0</v>
      </c>
      <c r="D1941" s="60"/>
      <c r="E1941" s="60"/>
      <c r="F1941" s="60"/>
      <c r="G1941" s="61"/>
      <c r="H1941" s="71">
        <v>0</v>
      </c>
      <c r="I1941" s="62" t="s">
        <v>35</v>
      </c>
      <c r="J1941" s="69">
        <v>0</v>
      </c>
      <c r="K1941" s="44"/>
      <c r="L1941" s="63">
        <v>0</v>
      </c>
      <c r="M1941" s="70"/>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v>248</v>
      </c>
      <c r="C1942" s="59">
        <v>0</v>
      </c>
      <c r="D1942" s="60"/>
      <c r="E1942" s="60"/>
      <c r="F1942" s="60"/>
      <c r="G1942" s="61"/>
      <c r="H1942" s="71">
        <v>0</v>
      </c>
      <c r="I1942" s="62" t="s">
        <v>35</v>
      </c>
      <c r="J1942" s="69">
        <v>0</v>
      </c>
      <c r="K1942" s="44"/>
      <c r="L1942" s="63">
        <v>0</v>
      </c>
      <c r="M1942" s="70"/>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v>249</v>
      </c>
      <c r="C1943" s="59">
        <v>0</v>
      </c>
      <c r="D1943" s="60"/>
      <c r="E1943" s="60"/>
      <c r="F1943" s="60"/>
      <c r="G1943" s="61"/>
      <c r="H1943" s="71">
        <v>0</v>
      </c>
      <c r="I1943" s="62" t="s">
        <v>35</v>
      </c>
      <c r="J1943" s="69">
        <v>0</v>
      </c>
      <c r="K1943" s="44"/>
      <c r="L1943" s="63">
        <v>0</v>
      </c>
      <c r="M1943" s="70"/>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v>250</v>
      </c>
      <c r="C1944" s="59">
        <v>0</v>
      </c>
      <c r="D1944" s="60"/>
      <c r="E1944" s="60"/>
      <c r="F1944" s="60"/>
      <c r="G1944" s="61"/>
      <c r="H1944" s="71">
        <v>0</v>
      </c>
      <c r="I1944" s="62" t="s">
        <v>35</v>
      </c>
      <c r="J1944" s="69">
        <v>0</v>
      </c>
      <c r="K1944" s="44"/>
      <c r="L1944" s="63">
        <v>0</v>
      </c>
      <c r="M1944" s="70"/>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v>251</v>
      </c>
      <c r="C1945" s="59">
        <v>0</v>
      </c>
      <c r="D1945" s="60"/>
      <c r="E1945" s="60"/>
      <c r="F1945" s="60"/>
      <c r="G1945" s="61"/>
      <c r="H1945" s="71">
        <v>0</v>
      </c>
      <c r="I1945" s="62" t="s">
        <v>35</v>
      </c>
      <c r="J1945" s="69">
        <v>0</v>
      </c>
      <c r="K1945" s="44"/>
      <c r="L1945" s="63">
        <v>0</v>
      </c>
      <c r="M1945" s="70"/>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v>252</v>
      </c>
      <c r="C1946" s="59">
        <v>0</v>
      </c>
      <c r="D1946" s="60"/>
      <c r="E1946" s="60"/>
      <c r="F1946" s="60"/>
      <c r="G1946" s="61"/>
      <c r="H1946" s="71">
        <v>0</v>
      </c>
      <c r="I1946" s="62" t="s">
        <v>35</v>
      </c>
      <c r="J1946" s="69">
        <v>0</v>
      </c>
      <c r="K1946" s="44"/>
      <c r="L1946" s="63">
        <v>0</v>
      </c>
      <c r="M1946" s="70"/>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v>253</v>
      </c>
      <c r="C1947" s="59">
        <v>0</v>
      </c>
      <c r="D1947" s="60"/>
      <c r="E1947" s="60"/>
      <c r="F1947" s="60"/>
      <c r="G1947" s="61"/>
      <c r="H1947" s="71">
        <v>0</v>
      </c>
      <c r="I1947" s="62" t="s">
        <v>35</v>
      </c>
      <c r="J1947" s="69">
        <v>0</v>
      </c>
      <c r="K1947" s="44"/>
      <c r="L1947" s="63">
        <v>0</v>
      </c>
      <c r="M1947" s="70"/>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v>254</v>
      </c>
      <c r="C1948" s="59">
        <v>0</v>
      </c>
      <c r="D1948" s="60"/>
      <c r="E1948" s="60"/>
      <c r="F1948" s="60"/>
      <c r="G1948" s="61"/>
      <c r="H1948" s="71">
        <v>0</v>
      </c>
      <c r="I1948" s="62" t="s">
        <v>35</v>
      </c>
      <c r="J1948" s="69">
        <v>0</v>
      </c>
      <c r="K1948" s="44"/>
      <c r="L1948" s="63">
        <v>0</v>
      </c>
      <c r="M1948" s="70"/>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v>255</v>
      </c>
      <c r="C1949" s="59">
        <v>0</v>
      </c>
      <c r="D1949" s="60"/>
      <c r="E1949" s="60"/>
      <c r="F1949" s="60"/>
      <c r="G1949" s="61"/>
      <c r="H1949" s="71">
        <v>0</v>
      </c>
      <c r="I1949" s="62" t="s">
        <v>35</v>
      </c>
      <c r="J1949" s="69">
        <v>0</v>
      </c>
      <c r="K1949" s="44"/>
      <c r="L1949" s="63">
        <v>0</v>
      </c>
      <c r="M1949" s="70"/>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v>256</v>
      </c>
      <c r="C1950" s="59">
        <v>0</v>
      </c>
      <c r="D1950" s="60"/>
      <c r="E1950" s="60"/>
      <c r="F1950" s="60"/>
      <c r="G1950" s="61"/>
      <c r="H1950" s="71">
        <v>0</v>
      </c>
      <c r="I1950" s="62" t="s">
        <v>35</v>
      </c>
      <c r="J1950" s="69">
        <v>0</v>
      </c>
      <c r="K1950" s="44"/>
      <c r="L1950" s="63">
        <v>0</v>
      </c>
      <c r="M1950" s="70"/>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v>257</v>
      </c>
      <c r="C1951" s="59">
        <v>0</v>
      </c>
      <c r="D1951" s="60"/>
      <c r="E1951" s="60"/>
      <c r="F1951" s="60"/>
      <c r="G1951" s="61"/>
      <c r="H1951" s="71">
        <v>0</v>
      </c>
      <c r="I1951" s="62" t="s">
        <v>35</v>
      </c>
      <c r="J1951" s="69">
        <v>0</v>
      </c>
      <c r="K1951" s="44"/>
      <c r="L1951" s="63">
        <v>0</v>
      </c>
      <c r="M1951" s="70"/>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v>258</v>
      </c>
      <c r="C1952" s="59">
        <v>0</v>
      </c>
      <c r="D1952" s="60"/>
      <c r="E1952" s="60"/>
      <c r="F1952" s="60"/>
      <c r="G1952" s="61"/>
      <c r="H1952" s="71">
        <v>0</v>
      </c>
      <c r="I1952" s="62" t="s">
        <v>35</v>
      </c>
      <c r="J1952" s="69">
        <v>0</v>
      </c>
      <c r="K1952" s="44"/>
      <c r="L1952" s="63">
        <v>0</v>
      </c>
      <c r="M1952" s="70"/>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v>259</v>
      </c>
      <c r="C1953" s="59">
        <v>0</v>
      </c>
      <c r="D1953" s="60"/>
      <c r="E1953" s="60"/>
      <c r="F1953" s="60"/>
      <c r="G1953" s="61"/>
      <c r="H1953" s="71">
        <v>0</v>
      </c>
      <c r="I1953" s="62" t="s">
        <v>35</v>
      </c>
      <c r="J1953" s="69">
        <v>0</v>
      </c>
      <c r="K1953" s="44"/>
      <c r="L1953" s="63">
        <v>0</v>
      </c>
      <c r="M1953" s="70"/>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v>260</v>
      </c>
      <c r="C1954" s="59">
        <v>0</v>
      </c>
      <c r="D1954" s="60"/>
      <c r="E1954" s="60"/>
      <c r="F1954" s="60"/>
      <c r="G1954" s="61"/>
      <c r="H1954" s="71">
        <v>0</v>
      </c>
      <c r="I1954" s="62" t="s">
        <v>35</v>
      </c>
      <c r="J1954" s="69">
        <v>0</v>
      </c>
      <c r="K1954" s="44"/>
      <c r="L1954" s="63">
        <v>0</v>
      </c>
      <c r="M1954" s="70"/>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v>261</v>
      </c>
      <c r="C1955" s="59">
        <v>0</v>
      </c>
      <c r="D1955" s="60"/>
      <c r="E1955" s="60"/>
      <c r="F1955" s="60"/>
      <c r="G1955" s="61"/>
      <c r="H1955" s="71">
        <v>0</v>
      </c>
      <c r="I1955" s="62" t="s">
        <v>35</v>
      </c>
      <c r="J1955" s="69">
        <v>0</v>
      </c>
      <c r="K1955" s="44"/>
      <c r="L1955" s="63">
        <v>0</v>
      </c>
      <c r="M1955" s="70"/>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v>262</v>
      </c>
      <c r="C1956" s="59">
        <v>0</v>
      </c>
      <c r="D1956" s="60"/>
      <c r="E1956" s="60"/>
      <c r="F1956" s="60"/>
      <c r="G1956" s="61"/>
      <c r="H1956" s="71">
        <v>0</v>
      </c>
      <c r="I1956" s="62" t="s">
        <v>35</v>
      </c>
      <c r="J1956" s="69">
        <v>0</v>
      </c>
      <c r="K1956" s="44"/>
      <c r="L1956" s="63">
        <v>0</v>
      </c>
      <c r="M1956" s="70"/>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v>263</v>
      </c>
      <c r="C1957" s="59">
        <v>0</v>
      </c>
      <c r="D1957" s="60"/>
      <c r="E1957" s="60"/>
      <c r="F1957" s="60"/>
      <c r="G1957" s="61"/>
      <c r="H1957" s="71">
        <v>0</v>
      </c>
      <c r="I1957" s="62" t="s">
        <v>35</v>
      </c>
      <c r="J1957" s="69">
        <v>0</v>
      </c>
      <c r="K1957" s="44"/>
      <c r="L1957" s="63">
        <v>0</v>
      </c>
      <c r="M1957" s="70"/>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v>264</v>
      </c>
      <c r="C1958" s="59">
        <v>0</v>
      </c>
      <c r="D1958" s="60"/>
      <c r="E1958" s="60"/>
      <c r="F1958" s="60"/>
      <c r="G1958" s="61"/>
      <c r="H1958" s="71">
        <v>0</v>
      </c>
      <c r="I1958" s="62" t="s">
        <v>35</v>
      </c>
      <c r="J1958" s="69">
        <v>0</v>
      </c>
      <c r="K1958" s="44"/>
      <c r="L1958" s="63">
        <v>0</v>
      </c>
      <c r="M1958" s="70"/>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v>265</v>
      </c>
      <c r="C1959" s="59">
        <v>0</v>
      </c>
      <c r="D1959" s="60"/>
      <c r="E1959" s="60"/>
      <c r="F1959" s="60"/>
      <c r="G1959" s="61"/>
      <c r="H1959" s="71">
        <v>0</v>
      </c>
      <c r="I1959" s="62" t="s">
        <v>35</v>
      </c>
      <c r="J1959" s="69">
        <v>0</v>
      </c>
      <c r="K1959" s="44"/>
      <c r="L1959" s="63">
        <v>0</v>
      </c>
      <c r="M1959" s="70"/>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v>266</v>
      </c>
      <c r="C1960" s="59">
        <v>0</v>
      </c>
      <c r="D1960" s="60"/>
      <c r="E1960" s="60"/>
      <c r="F1960" s="60"/>
      <c r="G1960" s="61"/>
      <c r="H1960" s="71">
        <v>0</v>
      </c>
      <c r="I1960" s="62" t="s">
        <v>35</v>
      </c>
      <c r="J1960" s="69">
        <v>0</v>
      </c>
      <c r="K1960" s="44"/>
      <c r="L1960" s="63">
        <v>0</v>
      </c>
      <c r="M1960" s="70"/>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v>267</v>
      </c>
      <c r="C1961" s="59">
        <v>0</v>
      </c>
      <c r="D1961" s="60"/>
      <c r="E1961" s="60"/>
      <c r="F1961" s="60"/>
      <c r="G1961" s="61"/>
      <c r="H1961" s="71">
        <v>0</v>
      </c>
      <c r="I1961" s="62" t="s">
        <v>35</v>
      </c>
      <c r="J1961" s="69">
        <v>0</v>
      </c>
      <c r="K1961" s="44"/>
      <c r="L1961" s="63">
        <v>0</v>
      </c>
      <c r="M1961" s="70"/>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v>268</v>
      </c>
      <c r="C1962" s="59">
        <v>0</v>
      </c>
      <c r="D1962" s="60"/>
      <c r="E1962" s="60"/>
      <c r="F1962" s="60"/>
      <c r="G1962" s="61"/>
      <c r="H1962" s="71">
        <v>0</v>
      </c>
      <c r="I1962" s="62" t="s">
        <v>35</v>
      </c>
      <c r="J1962" s="69">
        <v>0</v>
      </c>
      <c r="K1962" s="44"/>
      <c r="L1962" s="63">
        <v>0</v>
      </c>
      <c r="M1962" s="70"/>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v>269</v>
      </c>
      <c r="C1963" s="59">
        <v>0</v>
      </c>
      <c r="D1963" s="60"/>
      <c r="E1963" s="60"/>
      <c r="F1963" s="60"/>
      <c r="G1963" s="61"/>
      <c r="H1963" s="71">
        <v>0</v>
      </c>
      <c r="I1963" s="62" t="s">
        <v>35</v>
      </c>
      <c r="J1963" s="69">
        <v>0</v>
      </c>
      <c r="K1963" s="44"/>
      <c r="L1963" s="63">
        <v>0</v>
      </c>
      <c r="M1963" s="70"/>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v>270</v>
      </c>
      <c r="C1964" s="59">
        <v>0</v>
      </c>
      <c r="D1964" s="60"/>
      <c r="E1964" s="60"/>
      <c r="F1964" s="60"/>
      <c r="G1964" s="61"/>
      <c r="H1964" s="71">
        <v>0</v>
      </c>
      <c r="I1964" s="62" t="s">
        <v>35</v>
      </c>
      <c r="J1964" s="69">
        <v>0</v>
      </c>
      <c r="K1964" s="44"/>
      <c r="L1964" s="63">
        <v>0</v>
      </c>
      <c r="M1964" s="70"/>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v>271</v>
      </c>
      <c r="C1965" s="59">
        <v>0</v>
      </c>
      <c r="D1965" s="60"/>
      <c r="E1965" s="60"/>
      <c r="F1965" s="60"/>
      <c r="G1965" s="61"/>
      <c r="H1965" s="71">
        <v>0</v>
      </c>
      <c r="I1965" s="62" t="s">
        <v>35</v>
      </c>
      <c r="J1965" s="69">
        <v>0</v>
      </c>
      <c r="K1965" s="44"/>
      <c r="L1965" s="63">
        <v>0</v>
      </c>
      <c r="M1965" s="70"/>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v>272</v>
      </c>
      <c r="C1966" s="59">
        <v>0</v>
      </c>
      <c r="D1966" s="60"/>
      <c r="E1966" s="60"/>
      <c r="F1966" s="60"/>
      <c r="G1966" s="61"/>
      <c r="H1966" s="71">
        <v>0</v>
      </c>
      <c r="I1966" s="62" t="s">
        <v>35</v>
      </c>
      <c r="J1966" s="69">
        <v>0</v>
      </c>
      <c r="K1966" s="44"/>
      <c r="L1966" s="63">
        <v>0</v>
      </c>
      <c r="M1966" s="70"/>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v>273</v>
      </c>
      <c r="C1967" s="59">
        <v>0</v>
      </c>
      <c r="D1967" s="60"/>
      <c r="E1967" s="60"/>
      <c r="F1967" s="60"/>
      <c r="G1967" s="61"/>
      <c r="H1967" s="71">
        <v>0</v>
      </c>
      <c r="I1967" s="62" t="s">
        <v>35</v>
      </c>
      <c r="J1967" s="69">
        <v>0</v>
      </c>
      <c r="K1967" s="44"/>
      <c r="L1967" s="63">
        <v>0</v>
      </c>
      <c r="M1967" s="70"/>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v>274</v>
      </c>
      <c r="C1968" s="59">
        <v>0</v>
      </c>
      <c r="D1968" s="60"/>
      <c r="E1968" s="60"/>
      <c r="F1968" s="60"/>
      <c r="G1968" s="61"/>
      <c r="H1968" s="71">
        <v>0</v>
      </c>
      <c r="I1968" s="62" t="s">
        <v>35</v>
      </c>
      <c r="J1968" s="69">
        <v>0</v>
      </c>
      <c r="K1968" s="44"/>
      <c r="L1968" s="63">
        <v>0</v>
      </c>
      <c r="M1968" s="70"/>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v>275</v>
      </c>
      <c r="C1969" s="59">
        <v>0</v>
      </c>
      <c r="D1969" s="60"/>
      <c r="E1969" s="60"/>
      <c r="F1969" s="60"/>
      <c r="G1969" s="61"/>
      <c r="H1969" s="71">
        <v>0</v>
      </c>
      <c r="I1969" s="62" t="s">
        <v>35</v>
      </c>
      <c r="J1969" s="69">
        <v>0</v>
      </c>
      <c r="K1969" s="44"/>
      <c r="L1969" s="63">
        <v>0</v>
      </c>
      <c r="M1969" s="70"/>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v>276</v>
      </c>
      <c r="C1970" s="59">
        <v>0</v>
      </c>
      <c r="D1970" s="60"/>
      <c r="E1970" s="60"/>
      <c r="F1970" s="60"/>
      <c r="G1970" s="61"/>
      <c r="H1970" s="71">
        <v>0</v>
      </c>
      <c r="I1970" s="62" t="s">
        <v>35</v>
      </c>
      <c r="J1970" s="69">
        <v>0</v>
      </c>
      <c r="K1970" s="44"/>
      <c r="L1970" s="63">
        <v>0</v>
      </c>
      <c r="M1970" s="70"/>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v>277</v>
      </c>
      <c r="C1971" s="59">
        <v>0</v>
      </c>
      <c r="D1971" s="60"/>
      <c r="E1971" s="60"/>
      <c r="F1971" s="60"/>
      <c r="G1971" s="61"/>
      <c r="H1971" s="71">
        <v>0</v>
      </c>
      <c r="I1971" s="62" t="s">
        <v>35</v>
      </c>
      <c r="J1971" s="69">
        <v>0</v>
      </c>
      <c r="K1971" s="44"/>
      <c r="L1971" s="63">
        <v>0</v>
      </c>
      <c r="M1971" s="70"/>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v>278</v>
      </c>
      <c r="C1972" s="59">
        <v>0</v>
      </c>
      <c r="D1972" s="60"/>
      <c r="E1972" s="60"/>
      <c r="F1972" s="60"/>
      <c r="G1972" s="61"/>
      <c r="H1972" s="71">
        <v>0</v>
      </c>
      <c r="I1972" s="62" t="s">
        <v>35</v>
      </c>
      <c r="J1972" s="69">
        <v>0</v>
      </c>
      <c r="K1972" s="44"/>
      <c r="L1972" s="63">
        <v>0</v>
      </c>
      <c r="M1972" s="70"/>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v>279</v>
      </c>
      <c r="C1973" s="59">
        <v>0</v>
      </c>
      <c r="D1973" s="60"/>
      <c r="E1973" s="60"/>
      <c r="F1973" s="60"/>
      <c r="G1973" s="61"/>
      <c r="H1973" s="71">
        <v>0</v>
      </c>
      <c r="I1973" s="62" t="s">
        <v>35</v>
      </c>
      <c r="J1973" s="69">
        <v>0</v>
      </c>
      <c r="K1973" s="44"/>
      <c r="L1973" s="63">
        <v>0</v>
      </c>
      <c r="M1973" s="70"/>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v>280</v>
      </c>
      <c r="C1974" s="59">
        <v>0</v>
      </c>
      <c r="D1974" s="60"/>
      <c r="E1974" s="60"/>
      <c r="F1974" s="60"/>
      <c r="G1974" s="61"/>
      <c r="H1974" s="71">
        <v>0</v>
      </c>
      <c r="I1974" s="62" t="s">
        <v>35</v>
      </c>
      <c r="J1974" s="69">
        <v>0</v>
      </c>
      <c r="K1974" s="44"/>
      <c r="L1974" s="63">
        <v>0</v>
      </c>
      <c r="M1974" s="70"/>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v>281</v>
      </c>
      <c r="C1975" s="59">
        <v>0</v>
      </c>
      <c r="D1975" s="60"/>
      <c r="E1975" s="60"/>
      <c r="F1975" s="60"/>
      <c r="G1975" s="61"/>
      <c r="H1975" s="71">
        <v>0</v>
      </c>
      <c r="I1975" s="62" t="s">
        <v>35</v>
      </c>
      <c r="J1975" s="69">
        <v>0</v>
      </c>
      <c r="K1975" s="44"/>
      <c r="L1975" s="63">
        <v>0</v>
      </c>
      <c r="M1975" s="70"/>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v>282</v>
      </c>
      <c r="C1976" s="59">
        <v>0</v>
      </c>
      <c r="D1976" s="60"/>
      <c r="E1976" s="60"/>
      <c r="F1976" s="60"/>
      <c r="G1976" s="61"/>
      <c r="H1976" s="71">
        <v>0</v>
      </c>
      <c r="I1976" s="62" t="s">
        <v>35</v>
      </c>
      <c r="J1976" s="69">
        <v>0</v>
      </c>
      <c r="K1976" s="44"/>
      <c r="L1976" s="63">
        <v>0</v>
      </c>
      <c r="M1976" s="70"/>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v>283</v>
      </c>
      <c r="C1977" s="59">
        <v>0</v>
      </c>
      <c r="D1977" s="60"/>
      <c r="E1977" s="60"/>
      <c r="F1977" s="60"/>
      <c r="G1977" s="61"/>
      <c r="H1977" s="71">
        <v>0</v>
      </c>
      <c r="I1977" s="62" t="s">
        <v>35</v>
      </c>
      <c r="J1977" s="69">
        <v>0</v>
      </c>
      <c r="K1977" s="44"/>
      <c r="L1977" s="63">
        <v>0</v>
      </c>
      <c r="M1977" s="70"/>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v>284</v>
      </c>
      <c r="C1978" s="59">
        <v>0</v>
      </c>
      <c r="D1978" s="60"/>
      <c r="E1978" s="60"/>
      <c r="F1978" s="60"/>
      <c r="G1978" s="61"/>
      <c r="H1978" s="71">
        <v>0</v>
      </c>
      <c r="I1978" s="62" t="s">
        <v>35</v>
      </c>
      <c r="J1978" s="69">
        <v>0</v>
      </c>
      <c r="K1978" s="44"/>
      <c r="L1978" s="63">
        <v>0</v>
      </c>
      <c r="M1978" s="70"/>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v>285</v>
      </c>
      <c r="C1979" s="59">
        <v>0</v>
      </c>
      <c r="D1979" s="60"/>
      <c r="E1979" s="60"/>
      <c r="F1979" s="60"/>
      <c r="G1979" s="61"/>
      <c r="H1979" s="71">
        <v>0</v>
      </c>
      <c r="I1979" s="62" t="s">
        <v>35</v>
      </c>
      <c r="J1979" s="69">
        <v>0</v>
      </c>
      <c r="K1979" s="44"/>
      <c r="L1979" s="63">
        <v>0</v>
      </c>
      <c r="M1979" s="70"/>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v>286</v>
      </c>
      <c r="C1980" s="59">
        <v>0</v>
      </c>
      <c r="D1980" s="60"/>
      <c r="E1980" s="60"/>
      <c r="F1980" s="60"/>
      <c r="G1980" s="61"/>
      <c r="H1980" s="71">
        <v>0</v>
      </c>
      <c r="I1980" s="62" t="s">
        <v>35</v>
      </c>
      <c r="J1980" s="69">
        <v>0</v>
      </c>
      <c r="K1980" s="44"/>
      <c r="L1980" s="63">
        <v>0</v>
      </c>
      <c r="M1980" s="70"/>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v>287</v>
      </c>
      <c r="C1981" s="59">
        <v>0</v>
      </c>
      <c r="D1981" s="60"/>
      <c r="E1981" s="60"/>
      <c r="F1981" s="60"/>
      <c r="G1981" s="61"/>
      <c r="H1981" s="71">
        <v>0</v>
      </c>
      <c r="I1981" s="62" t="s">
        <v>35</v>
      </c>
      <c r="J1981" s="69">
        <v>0</v>
      </c>
      <c r="K1981" s="44"/>
      <c r="L1981" s="63">
        <v>0</v>
      </c>
      <c r="M1981" s="70"/>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v>288</v>
      </c>
      <c r="C1982" s="59">
        <v>0</v>
      </c>
      <c r="D1982" s="60"/>
      <c r="E1982" s="60"/>
      <c r="F1982" s="60"/>
      <c r="G1982" s="61"/>
      <c r="H1982" s="71">
        <v>0</v>
      </c>
      <c r="I1982" s="62" t="s">
        <v>35</v>
      </c>
      <c r="J1982" s="69">
        <v>0</v>
      </c>
      <c r="K1982" s="44"/>
      <c r="L1982" s="63">
        <v>0</v>
      </c>
      <c r="M1982" s="70"/>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v>289</v>
      </c>
      <c r="C1983" s="59">
        <v>0</v>
      </c>
      <c r="D1983" s="60"/>
      <c r="E1983" s="60"/>
      <c r="F1983" s="60"/>
      <c r="G1983" s="61"/>
      <c r="H1983" s="71">
        <v>0</v>
      </c>
      <c r="I1983" s="62" t="s">
        <v>35</v>
      </c>
      <c r="J1983" s="69">
        <v>0</v>
      </c>
      <c r="K1983" s="44"/>
      <c r="L1983" s="63">
        <v>0</v>
      </c>
      <c r="M1983" s="70"/>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v>290</v>
      </c>
      <c r="C1984" s="59">
        <v>0</v>
      </c>
      <c r="D1984" s="60"/>
      <c r="E1984" s="60"/>
      <c r="F1984" s="60"/>
      <c r="G1984" s="61"/>
      <c r="H1984" s="71">
        <v>0</v>
      </c>
      <c r="I1984" s="62" t="s">
        <v>35</v>
      </c>
      <c r="J1984" s="69">
        <v>0</v>
      </c>
      <c r="K1984" s="44"/>
      <c r="L1984" s="63">
        <v>0</v>
      </c>
      <c r="M1984" s="70"/>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v>291</v>
      </c>
      <c r="C1985" s="59">
        <v>0</v>
      </c>
      <c r="D1985" s="60"/>
      <c r="E1985" s="60"/>
      <c r="F1985" s="60"/>
      <c r="G1985" s="61"/>
      <c r="H1985" s="71">
        <v>0</v>
      </c>
      <c r="I1985" s="62" t="s">
        <v>35</v>
      </c>
      <c r="J1985" s="69">
        <v>0</v>
      </c>
      <c r="K1985" s="44"/>
      <c r="L1985" s="63">
        <v>0</v>
      </c>
      <c r="M1985" s="70"/>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v>292</v>
      </c>
      <c r="C1986" s="59">
        <v>0</v>
      </c>
      <c r="D1986" s="60"/>
      <c r="E1986" s="60"/>
      <c r="F1986" s="60"/>
      <c r="G1986" s="61"/>
      <c r="H1986" s="71">
        <v>0</v>
      </c>
      <c r="I1986" s="62" t="s">
        <v>35</v>
      </c>
      <c r="J1986" s="69">
        <v>0</v>
      </c>
      <c r="K1986" s="44"/>
      <c r="L1986" s="63">
        <v>0</v>
      </c>
      <c r="M1986" s="70"/>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v>293</v>
      </c>
      <c r="C1987" s="59">
        <v>0</v>
      </c>
      <c r="D1987" s="60"/>
      <c r="E1987" s="60"/>
      <c r="F1987" s="60"/>
      <c r="G1987" s="61"/>
      <c r="H1987" s="71">
        <v>0</v>
      </c>
      <c r="I1987" s="62" t="s">
        <v>35</v>
      </c>
      <c r="J1987" s="69">
        <v>0</v>
      </c>
      <c r="K1987" s="44"/>
      <c r="L1987" s="63">
        <v>0</v>
      </c>
      <c r="M1987" s="70"/>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v>294</v>
      </c>
      <c r="C1988" s="59">
        <v>0</v>
      </c>
      <c r="D1988" s="60"/>
      <c r="E1988" s="60"/>
      <c r="F1988" s="60"/>
      <c r="G1988" s="61"/>
      <c r="H1988" s="71">
        <v>0</v>
      </c>
      <c r="I1988" s="62" t="s">
        <v>35</v>
      </c>
      <c r="J1988" s="69">
        <v>0</v>
      </c>
      <c r="K1988" s="44"/>
      <c r="L1988" s="63">
        <v>0</v>
      </c>
      <c r="M1988" s="70"/>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v>295</v>
      </c>
      <c r="C1989" s="59">
        <v>0</v>
      </c>
      <c r="D1989" s="60"/>
      <c r="E1989" s="60"/>
      <c r="F1989" s="60"/>
      <c r="G1989" s="61"/>
      <c r="H1989" s="71">
        <v>0</v>
      </c>
      <c r="I1989" s="62" t="s">
        <v>35</v>
      </c>
      <c r="J1989" s="69">
        <v>0</v>
      </c>
      <c r="K1989" s="44"/>
      <c r="L1989" s="63">
        <v>0</v>
      </c>
      <c r="M1989" s="70"/>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v>296</v>
      </c>
      <c r="C1990" s="59">
        <v>0</v>
      </c>
      <c r="D1990" s="60"/>
      <c r="E1990" s="60"/>
      <c r="F1990" s="60"/>
      <c r="G1990" s="61"/>
      <c r="H1990" s="71">
        <v>0</v>
      </c>
      <c r="I1990" s="62" t="s">
        <v>35</v>
      </c>
      <c r="J1990" s="69">
        <v>0</v>
      </c>
      <c r="K1990" s="44"/>
      <c r="L1990" s="63">
        <v>0</v>
      </c>
      <c r="M1990" s="70"/>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v>297</v>
      </c>
      <c r="C1991" s="59">
        <v>0</v>
      </c>
      <c r="D1991" s="60"/>
      <c r="E1991" s="60"/>
      <c r="F1991" s="60"/>
      <c r="G1991" s="61"/>
      <c r="H1991" s="71">
        <v>0</v>
      </c>
      <c r="I1991" s="62" t="s">
        <v>35</v>
      </c>
      <c r="J1991" s="69">
        <v>0</v>
      </c>
      <c r="K1991" s="44"/>
      <c r="L1991" s="63">
        <v>0</v>
      </c>
      <c r="M1991" s="70"/>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v>298</v>
      </c>
      <c r="C1992" s="59">
        <v>0</v>
      </c>
      <c r="D1992" s="60"/>
      <c r="E1992" s="60"/>
      <c r="F1992" s="60"/>
      <c r="G1992" s="61"/>
      <c r="H1992" s="71">
        <v>0</v>
      </c>
      <c r="I1992" s="62" t="s">
        <v>35</v>
      </c>
      <c r="J1992" s="69">
        <v>0</v>
      </c>
      <c r="K1992" s="44"/>
      <c r="L1992" s="63">
        <v>0</v>
      </c>
      <c r="M1992" s="70"/>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v>299</v>
      </c>
      <c r="C1993" s="59">
        <v>0</v>
      </c>
      <c r="D1993" s="60"/>
      <c r="E1993" s="60"/>
      <c r="F1993" s="60"/>
      <c r="G1993" s="61"/>
      <c r="H1993" s="71">
        <v>0</v>
      </c>
      <c r="I1993" s="62" t="s">
        <v>35</v>
      </c>
      <c r="J1993" s="69">
        <v>0</v>
      </c>
      <c r="K1993" s="44"/>
      <c r="L1993" s="63">
        <v>0</v>
      </c>
      <c r="M1993" s="70"/>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v>300</v>
      </c>
      <c r="C1994" s="59">
        <v>0</v>
      </c>
      <c r="D1994" s="60"/>
      <c r="E1994" s="60"/>
      <c r="F1994" s="60"/>
      <c r="G1994" s="61"/>
      <c r="H1994" s="71">
        <v>0</v>
      </c>
      <c r="I1994" s="62" t="s">
        <v>35</v>
      </c>
      <c r="J1994" s="69">
        <v>0</v>
      </c>
      <c r="K1994" s="44"/>
      <c r="L1994" s="63">
        <v>0</v>
      </c>
      <c r="M1994" s="70"/>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v>301</v>
      </c>
      <c r="C1995" s="59">
        <v>0</v>
      </c>
      <c r="D1995" s="60"/>
      <c r="E1995" s="60"/>
      <c r="F1995" s="60"/>
      <c r="G1995" s="61"/>
      <c r="H1995" s="71">
        <v>0</v>
      </c>
      <c r="I1995" s="62" t="s">
        <v>35</v>
      </c>
      <c r="J1995" s="69">
        <v>0</v>
      </c>
      <c r="K1995" s="44"/>
      <c r="L1995" s="63">
        <v>0</v>
      </c>
      <c r="M1995" s="70"/>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v>302</v>
      </c>
      <c r="C1996" s="59">
        <v>0</v>
      </c>
      <c r="D1996" s="60"/>
      <c r="E1996" s="60"/>
      <c r="F1996" s="60"/>
      <c r="G1996" s="61"/>
      <c r="H1996" s="71">
        <v>0</v>
      </c>
      <c r="I1996" s="62" t="s">
        <v>35</v>
      </c>
      <c r="J1996" s="69">
        <v>0</v>
      </c>
      <c r="K1996" s="44"/>
      <c r="L1996" s="63">
        <v>0</v>
      </c>
      <c r="M1996" s="70"/>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v>303</v>
      </c>
      <c r="C1997" s="59">
        <v>0</v>
      </c>
      <c r="D1997" s="60"/>
      <c r="E1997" s="60"/>
      <c r="F1997" s="60"/>
      <c r="G1997" s="61"/>
      <c r="H1997" s="71">
        <v>0</v>
      </c>
      <c r="I1997" s="62" t="s">
        <v>35</v>
      </c>
      <c r="J1997" s="69">
        <v>0</v>
      </c>
      <c r="K1997" s="44"/>
      <c r="L1997" s="63">
        <v>0</v>
      </c>
      <c r="M1997" s="70"/>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v>304</v>
      </c>
      <c r="C1998" s="59">
        <v>0</v>
      </c>
      <c r="D1998" s="60"/>
      <c r="E1998" s="60"/>
      <c r="F1998" s="60"/>
      <c r="G1998" s="61"/>
      <c r="H1998" s="71">
        <v>0</v>
      </c>
      <c r="I1998" s="62" t="s">
        <v>35</v>
      </c>
      <c r="J1998" s="69">
        <v>0</v>
      </c>
      <c r="K1998" s="44"/>
      <c r="L1998" s="63">
        <v>0</v>
      </c>
      <c r="M1998" s="70"/>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v>305</v>
      </c>
      <c r="C1999" s="59">
        <v>0</v>
      </c>
      <c r="D1999" s="60"/>
      <c r="E1999" s="60"/>
      <c r="F1999" s="60"/>
      <c r="G1999" s="61"/>
      <c r="H1999" s="71">
        <v>0</v>
      </c>
      <c r="I1999" s="62" t="s">
        <v>35</v>
      </c>
      <c r="J1999" s="69">
        <v>0</v>
      </c>
      <c r="K1999" s="44"/>
      <c r="L1999" s="63">
        <v>0</v>
      </c>
      <c r="M1999" s="70"/>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v>306</v>
      </c>
      <c r="C2000" s="59">
        <v>0</v>
      </c>
      <c r="D2000" s="60"/>
      <c r="E2000" s="60"/>
      <c r="F2000" s="60"/>
      <c r="G2000" s="61"/>
      <c r="H2000" s="71">
        <v>0</v>
      </c>
      <c r="I2000" s="62" t="s">
        <v>35</v>
      </c>
      <c r="J2000" s="69">
        <v>0</v>
      </c>
      <c r="K2000" s="44"/>
      <c r="L2000" s="63">
        <v>0</v>
      </c>
      <c r="M2000" s="70"/>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v>307</v>
      </c>
      <c r="C2001" s="59">
        <v>0</v>
      </c>
      <c r="D2001" s="60"/>
      <c r="E2001" s="60"/>
      <c r="F2001" s="60"/>
      <c r="G2001" s="61"/>
      <c r="H2001" s="71">
        <v>0</v>
      </c>
      <c r="I2001" s="62" t="s">
        <v>35</v>
      </c>
      <c r="J2001" s="69">
        <v>0</v>
      </c>
      <c r="K2001" s="44"/>
      <c r="L2001" s="63">
        <v>0</v>
      </c>
      <c r="M2001" s="70"/>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v>308</v>
      </c>
      <c r="C2002" s="59">
        <v>0</v>
      </c>
      <c r="D2002" s="60"/>
      <c r="E2002" s="60"/>
      <c r="F2002" s="60"/>
      <c r="G2002" s="61"/>
      <c r="H2002" s="71">
        <v>0</v>
      </c>
      <c r="I2002" s="62" t="s">
        <v>35</v>
      </c>
      <c r="J2002" s="69">
        <v>0</v>
      </c>
      <c r="K2002" s="44"/>
      <c r="L2002" s="63">
        <v>0</v>
      </c>
      <c r="M2002" s="70"/>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v>309</v>
      </c>
      <c r="C2003" s="59">
        <v>0</v>
      </c>
      <c r="D2003" s="60"/>
      <c r="E2003" s="60"/>
      <c r="F2003" s="60"/>
      <c r="G2003" s="61"/>
      <c r="H2003" s="71">
        <v>0</v>
      </c>
      <c r="I2003" s="62" t="s">
        <v>35</v>
      </c>
      <c r="J2003" s="69">
        <v>0</v>
      </c>
      <c r="K2003" s="44"/>
      <c r="L2003" s="63">
        <v>0</v>
      </c>
      <c r="M2003" s="70"/>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v>310</v>
      </c>
      <c r="C2004" s="59">
        <v>0</v>
      </c>
      <c r="D2004" s="60"/>
      <c r="E2004" s="60"/>
      <c r="F2004" s="60"/>
      <c r="G2004" s="61"/>
      <c r="H2004" s="71">
        <v>0</v>
      </c>
      <c r="I2004" s="62" t="s">
        <v>35</v>
      </c>
      <c r="J2004" s="69">
        <v>0</v>
      </c>
      <c r="K2004" s="44"/>
      <c r="L2004" s="63">
        <v>0</v>
      </c>
      <c r="M2004" s="70"/>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v>311</v>
      </c>
      <c r="C2005" s="59">
        <v>0</v>
      </c>
      <c r="D2005" s="60"/>
      <c r="E2005" s="60"/>
      <c r="F2005" s="60"/>
      <c r="G2005" s="61"/>
      <c r="H2005" s="71">
        <v>0</v>
      </c>
      <c r="I2005" s="62" t="s">
        <v>35</v>
      </c>
      <c r="J2005" s="69">
        <v>0</v>
      </c>
      <c r="K2005" s="44"/>
      <c r="L2005" s="63">
        <v>0</v>
      </c>
      <c r="M2005" s="70"/>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v>312</v>
      </c>
      <c r="C2006" s="59">
        <v>0</v>
      </c>
      <c r="D2006" s="60"/>
      <c r="E2006" s="60"/>
      <c r="F2006" s="60"/>
      <c r="G2006" s="61"/>
      <c r="H2006" s="71">
        <v>0</v>
      </c>
      <c r="I2006" s="62" t="s">
        <v>35</v>
      </c>
      <c r="J2006" s="69">
        <v>0</v>
      </c>
      <c r="K2006" s="44"/>
      <c r="L2006" s="63">
        <v>0</v>
      </c>
      <c r="M2006" s="70"/>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v>313</v>
      </c>
      <c r="C2007" s="59">
        <v>0</v>
      </c>
      <c r="D2007" s="60"/>
      <c r="E2007" s="60"/>
      <c r="F2007" s="60"/>
      <c r="G2007" s="61"/>
      <c r="H2007" s="71">
        <v>0</v>
      </c>
      <c r="I2007" s="62" t="s">
        <v>35</v>
      </c>
      <c r="J2007" s="69">
        <v>0</v>
      </c>
      <c r="K2007" s="44"/>
      <c r="L2007" s="63">
        <v>0</v>
      </c>
      <c r="M2007" s="70"/>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v>314</v>
      </c>
      <c r="C2008" s="59">
        <v>0</v>
      </c>
      <c r="D2008" s="60"/>
      <c r="E2008" s="60"/>
      <c r="F2008" s="60"/>
      <c r="G2008" s="61"/>
      <c r="H2008" s="71">
        <v>0</v>
      </c>
      <c r="I2008" s="62" t="s">
        <v>35</v>
      </c>
      <c r="J2008" s="69">
        <v>0</v>
      </c>
      <c r="K2008" s="44"/>
      <c r="L2008" s="63">
        <v>0</v>
      </c>
      <c r="M2008" s="70"/>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v>315</v>
      </c>
      <c r="C2009" s="59">
        <v>0</v>
      </c>
      <c r="D2009" s="60"/>
      <c r="E2009" s="60"/>
      <c r="F2009" s="60"/>
      <c r="G2009" s="61"/>
      <c r="H2009" s="71">
        <v>0</v>
      </c>
      <c r="I2009" s="62" t="s">
        <v>35</v>
      </c>
      <c r="J2009" s="69">
        <v>0</v>
      </c>
      <c r="K2009" s="44"/>
      <c r="L2009" s="63">
        <v>0</v>
      </c>
      <c r="M2009" s="70"/>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v>316</v>
      </c>
      <c r="C2010" s="59">
        <v>0</v>
      </c>
      <c r="D2010" s="60"/>
      <c r="E2010" s="60"/>
      <c r="F2010" s="60"/>
      <c r="G2010" s="61"/>
      <c r="H2010" s="71">
        <v>0</v>
      </c>
      <c r="I2010" s="62" t="s">
        <v>35</v>
      </c>
      <c r="J2010" s="69">
        <v>0</v>
      </c>
      <c r="K2010" s="44"/>
      <c r="L2010" s="63">
        <v>0</v>
      </c>
      <c r="M2010" s="70"/>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v>317</v>
      </c>
      <c r="C2011" s="59">
        <v>0</v>
      </c>
      <c r="D2011" s="60"/>
      <c r="E2011" s="60"/>
      <c r="F2011" s="60"/>
      <c r="G2011" s="61"/>
      <c r="H2011" s="71">
        <v>0</v>
      </c>
      <c r="I2011" s="62" t="s">
        <v>35</v>
      </c>
      <c r="J2011" s="69">
        <v>0</v>
      </c>
      <c r="K2011" s="44"/>
      <c r="L2011" s="63">
        <v>0</v>
      </c>
      <c r="M2011" s="70"/>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v>318</v>
      </c>
      <c r="C2012" s="59">
        <v>0</v>
      </c>
      <c r="D2012" s="60"/>
      <c r="E2012" s="60"/>
      <c r="F2012" s="60"/>
      <c r="G2012" s="61"/>
      <c r="H2012" s="71">
        <v>0</v>
      </c>
      <c r="I2012" s="62" t="s">
        <v>35</v>
      </c>
      <c r="J2012" s="69">
        <v>0</v>
      </c>
      <c r="K2012" s="44"/>
      <c r="L2012" s="63">
        <v>0</v>
      </c>
      <c r="M2012" s="70"/>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v>319</v>
      </c>
      <c r="C2013" s="59">
        <v>0</v>
      </c>
      <c r="D2013" s="60"/>
      <c r="E2013" s="60"/>
      <c r="F2013" s="60"/>
      <c r="G2013" s="61"/>
      <c r="H2013" s="71">
        <v>0</v>
      </c>
      <c r="I2013" s="62" t="s">
        <v>35</v>
      </c>
      <c r="J2013" s="69">
        <v>0</v>
      </c>
      <c r="K2013" s="44"/>
      <c r="L2013" s="63">
        <v>0</v>
      </c>
      <c r="M2013" s="70"/>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v>320</v>
      </c>
      <c r="C2014" s="59">
        <v>0</v>
      </c>
      <c r="D2014" s="60"/>
      <c r="E2014" s="60"/>
      <c r="F2014" s="60"/>
      <c r="G2014" s="61"/>
      <c r="H2014" s="71">
        <v>0</v>
      </c>
      <c r="I2014" s="62" t="s">
        <v>35</v>
      </c>
      <c r="J2014" s="69">
        <v>0</v>
      </c>
      <c r="K2014" s="44"/>
      <c r="L2014" s="63">
        <v>0</v>
      </c>
      <c r="M2014" s="70"/>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v>321</v>
      </c>
      <c r="C2015" s="59">
        <v>0</v>
      </c>
      <c r="D2015" s="60"/>
      <c r="E2015" s="60"/>
      <c r="F2015" s="60"/>
      <c r="G2015" s="61"/>
      <c r="H2015" s="71">
        <v>0</v>
      </c>
      <c r="I2015" s="62" t="s">
        <v>35</v>
      </c>
      <c r="J2015" s="69">
        <v>0</v>
      </c>
      <c r="K2015" s="44"/>
      <c r="L2015" s="63">
        <v>0</v>
      </c>
      <c r="M2015" s="70"/>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v>322</v>
      </c>
      <c r="C2016" s="59">
        <v>0</v>
      </c>
      <c r="D2016" s="60"/>
      <c r="E2016" s="60"/>
      <c r="F2016" s="60"/>
      <c r="G2016" s="61"/>
      <c r="H2016" s="71">
        <v>0</v>
      </c>
      <c r="I2016" s="62" t="s">
        <v>35</v>
      </c>
      <c r="J2016" s="69">
        <v>0</v>
      </c>
      <c r="K2016" s="44"/>
      <c r="L2016" s="63">
        <v>0</v>
      </c>
      <c r="M2016" s="70"/>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v>323</v>
      </c>
      <c r="C2017" s="59">
        <v>0</v>
      </c>
      <c r="D2017" s="60"/>
      <c r="E2017" s="60"/>
      <c r="F2017" s="60"/>
      <c r="G2017" s="61"/>
      <c r="H2017" s="71">
        <v>0</v>
      </c>
      <c r="I2017" s="62" t="s">
        <v>35</v>
      </c>
      <c r="J2017" s="69">
        <v>0</v>
      </c>
      <c r="K2017" s="44"/>
      <c r="L2017" s="63">
        <v>0</v>
      </c>
      <c r="M2017" s="70"/>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v>324</v>
      </c>
      <c r="C2018" s="59">
        <v>0</v>
      </c>
      <c r="D2018" s="60"/>
      <c r="E2018" s="60"/>
      <c r="F2018" s="60"/>
      <c r="G2018" s="61"/>
      <c r="H2018" s="71">
        <v>0</v>
      </c>
      <c r="I2018" s="62" t="s">
        <v>35</v>
      </c>
      <c r="J2018" s="69">
        <v>0</v>
      </c>
      <c r="K2018" s="44"/>
      <c r="L2018" s="63">
        <v>0</v>
      </c>
      <c r="M2018" s="70"/>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v>325</v>
      </c>
      <c r="C2019" s="59">
        <v>0</v>
      </c>
      <c r="D2019" s="60"/>
      <c r="E2019" s="60"/>
      <c r="F2019" s="60"/>
      <c r="G2019" s="61"/>
      <c r="H2019" s="71">
        <v>0</v>
      </c>
      <c r="I2019" s="62" t="s">
        <v>35</v>
      </c>
      <c r="J2019" s="69">
        <v>0</v>
      </c>
      <c r="K2019" s="44"/>
      <c r="L2019" s="63">
        <v>0</v>
      </c>
      <c r="M2019" s="70"/>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v>326</v>
      </c>
      <c r="C2020" s="59">
        <v>0</v>
      </c>
      <c r="D2020" s="60"/>
      <c r="E2020" s="60"/>
      <c r="F2020" s="60"/>
      <c r="G2020" s="61"/>
      <c r="H2020" s="71">
        <v>0</v>
      </c>
      <c r="I2020" s="62" t="s">
        <v>35</v>
      </c>
      <c r="J2020" s="69">
        <v>0</v>
      </c>
      <c r="K2020" s="44"/>
      <c r="L2020" s="63">
        <v>0</v>
      </c>
      <c r="M2020" s="70"/>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v>327</v>
      </c>
      <c r="C2021" s="59">
        <v>0</v>
      </c>
      <c r="D2021" s="60"/>
      <c r="E2021" s="60"/>
      <c r="F2021" s="60"/>
      <c r="G2021" s="61"/>
      <c r="H2021" s="71">
        <v>0</v>
      </c>
      <c r="I2021" s="62" t="s">
        <v>35</v>
      </c>
      <c r="J2021" s="69">
        <v>0</v>
      </c>
      <c r="K2021" s="44"/>
      <c r="L2021" s="63">
        <v>0</v>
      </c>
      <c r="M2021" s="70"/>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x14ac:dyDescent="0.2">
      <c r="A2022" s="15"/>
      <c r="B2022" s="15">
        <v>328</v>
      </c>
      <c r="C2022" s="59">
        <v>0</v>
      </c>
      <c r="D2022" s="60"/>
      <c r="E2022" s="60"/>
      <c r="F2022" s="60"/>
      <c r="G2022" s="61"/>
      <c r="H2022" s="71">
        <v>0</v>
      </c>
      <c r="I2022" s="62" t="s">
        <v>35</v>
      </c>
      <c r="J2022" s="69">
        <v>0</v>
      </c>
      <c r="K2022" s="44"/>
      <c r="L2022" s="63">
        <v>0</v>
      </c>
      <c r="M2022" s="70"/>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x14ac:dyDescent="0.2">
      <c r="A2023" s="15"/>
      <c r="B2023" s="15">
        <v>329</v>
      </c>
      <c r="C2023" s="59">
        <v>0</v>
      </c>
      <c r="D2023" s="60"/>
      <c r="E2023" s="60"/>
      <c r="F2023" s="60"/>
      <c r="G2023" s="61"/>
      <c r="H2023" s="71">
        <v>0</v>
      </c>
      <c r="I2023" s="62" t="s">
        <v>35</v>
      </c>
      <c r="J2023" s="69">
        <v>0</v>
      </c>
      <c r="K2023" s="44"/>
      <c r="L2023" s="63">
        <v>0</v>
      </c>
      <c r="M2023" s="70"/>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x14ac:dyDescent="0.2">
      <c r="A2024" s="15"/>
      <c r="B2024" s="15">
        <v>330</v>
      </c>
      <c r="C2024" s="59">
        <v>0</v>
      </c>
      <c r="D2024" s="60"/>
      <c r="E2024" s="60"/>
      <c r="F2024" s="60"/>
      <c r="G2024" s="61"/>
      <c r="H2024" s="71">
        <v>0</v>
      </c>
      <c r="I2024" s="62" t="s">
        <v>35</v>
      </c>
      <c r="J2024" s="69">
        <v>0</v>
      </c>
      <c r="K2024" s="44"/>
      <c r="L2024" s="63">
        <v>0</v>
      </c>
      <c r="M2024" s="70"/>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x14ac:dyDescent="0.2">
      <c r="A2025" s="15"/>
      <c r="B2025" s="15">
        <v>331</v>
      </c>
      <c r="C2025" s="59">
        <v>0</v>
      </c>
      <c r="D2025" s="60"/>
      <c r="E2025" s="60"/>
      <c r="F2025" s="60"/>
      <c r="G2025" s="61"/>
      <c r="H2025" s="71">
        <v>0</v>
      </c>
      <c r="I2025" s="62" t="s">
        <v>35</v>
      </c>
      <c r="J2025" s="69">
        <v>0</v>
      </c>
      <c r="K2025" s="44"/>
      <c r="L2025" s="63">
        <v>0</v>
      </c>
      <c r="M2025" s="70"/>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x14ac:dyDescent="0.2">
      <c r="A2026" s="15"/>
      <c r="B2026" s="15">
        <v>332</v>
      </c>
      <c r="C2026" s="59">
        <v>0</v>
      </c>
      <c r="D2026" s="60"/>
      <c r="E2026" s="60"/>
      <c r="F2026" s="60"/>
      <c r="G2026" s="61"/>
      <c r="H2026" s="71">
        <v>0</v>
      </c>
      <c r="I2026" s="62" t="s">
        <v>35</v>
      </c>
      <c r="J2026" s="69">
        <v>0</v>
      </c>
      <c r="K2026" s="44"/>
      <c r="L2026" s="63">
        <v>0</v>
      </c>
      <c r="M2026" s="70"/>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x14ac:dyDescent="0.2">
      <c r="A2027" s="15"/>
      <c r="B2027" s="15">
        <v>333</v>
      </c>
      <c r="C2027" s="59">
        <v>0</v>
      </c>
      <c r="D2027" s="60"/>
      <c r="E2027" s="60"/>
      <c r="F2027" s="60"/>
      <c r="G2027" s="61"/>
      <c r="H2027" s="71">
        <v>0</v>
      </c>
      <c r="I2027" s="62" t="s">
        <v>35</v>
      </c>
      <c r="J2027" s="69">
        <v>0</v>
      </c>
      <c r="K2027" s="44"/>
      <c r="L2027" s="63">
        <v>0</v>
      </c>
      <c r="M2027" s="70"/>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x14ac:dyDescent="0.2">
      <c r="A2028" s="15"/>
      <c r="B2028" s="15">
        <v>334</v>
      </c>
      <c r="C2028" s="59">
        <v>0</v>
      </c>
      <c r="D2028" s="60"/>
      <c r="E2028" s="60"/>
      <c r="F2028" s="60"/>
      <c r="G2028" s="61"/>
      <c r="H2028" s="71">
        <v>0</v>
      </c>
      <c r="I2028" s="62" t="s">
        <v>35</v>
      </c>
      <c r="J2028" s="69">
        <v>0</v>
      </c>
      <c r="K2028" s="44"/>
      <c r="L2028" s="63">
        <v>0</v>
      </c>
      <c r="M2028" s="70"/>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x14ac:dyDescent="0.2">
      <c r="A2029" s="15"/>
      <c r="B2029" s="15">
        <v>335</v>
      </c>
      <c r="C2029" s="59">
        <v>0</v>
      </c>
      <c r="D2029" s="60"/>
      <c r="E2029" s="60"/>
      <c r="F2029" s="60"/>
      <c r="G2029" s="61"/>
      <c r="H2029" s="71">
        <v>0</v>
      </c>
      <c r="I2029" s="62" t="s">
        <v>35</v>
      </c>
      <c r="J2029" s="69">
        <v>0</v>
      </c>
      <c r="K2029" s="44"/>
      <c r="L2029" s="63">
        <v>0</v>
      </c>
      <c r="M2029" s="70"/>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x14ac:dyDescent="0.2">
      <c r="A2030" s="15"/>
      <c r="B2030" s="15">
        <v>336</v>
      </c>
      <c r="C2030" s="59">
        <v>0</v>
      </c>
      <c r="D2030" s="60"/>
      <c r="E2030" s="60"/>
      <c r="F2030" s="60"/>
      <c r="G2030" s="61"/>
      <c r="H2030" s="71">
        <v>0</v>
      </c>
      <c r="I2030" s="62" t="s">
        <v>35</v>
      </c>
      <c r="J2030" s="69">
        <v>0</v>
      </c>
      <c r="K2030" s="44"/>
      <c r="L2030" s="63">
        <v>0</v>
      </c>
      <c r="M2030" s="70"/>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x14ac:dyDescent="0.2">
      <c r="A2031" s="15"/>
      <c r="B2031" s="15">
        <v>337</v>
      </c>
      <c r="C2031" s="59">
        <v>0</v>
      </c>
      <c r="D2031" s="60"/>
      <c r="E2031" s="60"/>
      <c r="F2031" s="60"/>
      <c r="G2031" s="61"/>
      <c r="H2031" s="71">
        <v>0</v>
      </c>
      <c r="I2031" s="62" t="s">
        <v>35</v>
      </c>
      <c r="J2031" s="69">
        <v>0</v>
      </c>
      <c r="K2031" s="44"/>
      <c r="L2031" s="63">
        <v>0</v>
      </c>
      <c r="M2031" s="70"/>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x14ac:dyDescent="0.2">
      <c r="A2032" s="15"/>
      <c r="B2032" s="15">
        <v>338</v>
      </c>
      <c r="C2032" s="59">
        <v>0</v>
      </c>
      <c r="D2032" s="60"/>
      <c r="E2032" s="60"/>
      <c r="F2032" s="60"/>
      <c r="G2032" s="61"/>
      <c r="H2032" s="71">
        <v>0</v>
      </c>
      <c r="I2032" s="62" t="s">
        <v>35</v>
      </c>
      <c r="J2032" s="69">
        <v>0</v>
      </c>
      <c r="K2032" s="44"/>
      <c r="L2032" s="63">
        <v>0</v>
      </c>
      <c r="M2032" s="70"/>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x14ac:dyDescent="0.2">
      <c r="A2033" s="15"/>
      <c r="B2033" s="15">
        <v>339</v>
      </c>
      <c r="C2033" s="59">
        <v>0</v>
      </c>
      <c r="D2033" s="60"/>
      <c r="E2033" s="60"/>
      <c r="F2033" s="60"/>
      <c r="G2033" s="61"/>
      <c r="H2033" s="71">
        <v>0</v>
      </c>
      <c r="I2033" s="62" t="s">
        <v>35</v>
      </c>
      <c r="J2033" s="69">
        <v>0</v>
      </c>
      <c r="K2033" s="44"/>
      <c r="L2033" s="63">
        <v>0</v>
      </c>
      <c r="M2033" s="70"/>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x14ac:dyDescent="0.2">
      <c r="A2034" s="15"/>
      <c r="B2034" s="15">
        <v>340</v>
      </c>
      <c r="C2034" s="59">
        <v>0</v>
      </c>
      <c r="D2034" s="60"/>
      <c r="E2034" s="60"/>
      <c r="F2034" s="60"/>
      <c r="G2034" s="61"/>
      <c r="H2034" s="71">
        <v>0</v>
      </c>
      <c r="I2034" s="62" t="s">
        <v>35</v>
      </c>
      <c r="J2034" s="69">
        <v>0</v>
      </c>
      <c r="K2034" s="44"/>
      <c r="L2034" s="63">
        <v>0</v>
      </c>
      <c r="M2034" s="70"/>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x14ac:dyDescent="0.2">
      <c r="A2035" s="15"/>
      <c r="B2035" s="15">
        <v>341</v>
      </c>
      <c r="C2035" s="59">
        <v>0</v>
      </c>
      <c r="D2035" s="60"/>
      <c r="E2035" s="60"/>
      <c r="F2035" s="60"/>
      <c r="G2035" s="61"/>
      <c r="H2035" s="71">
        <v>0</v>
      </c>
      <c r="I2035" s="62" t="s">
        <v>35</v>
      </c>
      <c r="J2035" s="69">
        <v>0</v>
      </c>
      <c r="K2035" s="44"/>
      <c r="L2035" s="63">
        <v>0</v>
      </c>
      <c r="M2035" s="70"/>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x14ac:dyDescent="0.2">
      <c r="A2036" s="15"/>
      <c r="B2036" s="15">
        <v>342</v>
      </c>
      <c r="C2036" s="59">
        <v>0</v>
      </c>
      <c r="D2036" s="60"/>
      <c r="E2036" s="60"/>
      <c r="F2036" s="60"/>
      <c r="G2036" s="61"/>
      <c r="H2036" s="71">
        <v>0</v>
      </c>
      <c r="I2036" s="62" t="s">
        <v>35</v>
      </c>
      <c r="J2036" s="69">
        <v>0</v>
      </c>
      <c r="K2036" s="44"/>
      <c r="L2036" s="63">
        <v>0</v>
      </c>
      <c r="M2036" s="70"/>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x14ac:dyDescent="0.2">
      <c r="A2037" s="15"/>
      <c r="B2037" s="15">
        <v>343</v>
      </c>
      <c r="C2037" s="59">
        <v>0</v>
      </c>
      <c r="D2037" s="60"/>
      <c r="E2037" s="60"/>
      <c r="F2037" s="60"/>
      <c r="G2037" s="61"/>
      <c r="H2037" s="71">
        <v>0</v>
      </c>
      <c r="I2037" s="62" t="s">
        <v>35</v>
      </c>
      <c r="J2037" s="69">
        <v>0</v>
      </c>
      <c r="K2037" s="44"/>
      <c r="L2037" s="63">
        <v>0</v>
      </c>
      <c r="M2037" s="70"/>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x14ac:dyDescent="0.2">
      <c r="A2038" s="15"/>
      <c r="B2038" s="15">
        <v>344</v>
      </c>
      <c r="C2038" s="59">
        <v>0</v>
      </c>
      <c r="D2038" s="60"/>
      <c r="E2038" s="60"/>
      <c r="F2038" s="60"/>
      <c r="G2038" s="61"/>
      <c r="H2038" s="71">
        <v>0</v>
      </c>
      <c r="I2038" s="62" t="s">
        <v>35</v>
      </c>
      <c r="J2038" s="69">
        <v>0</v>
      </c>
      <c r="K2038" s="44"/>
      <c r="L2038" s="63">
        <v>0</v>
      </c>
      <c r="M2038" s="70"/>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x14ac:dyDescent="0.2">
      <c r="A2039" s="15"/>
      <c r="B2039" s="15">
        <v>345</v>
      </c>
      <c r="C2039" s="59">
        <v>0</v>
      </c>
      <c r="D2039" s="60"/>
      <c r="E2039" s="60"/>
      <c r="F2039" s="60"/>
      <c r="G2039" s="61"/>
      <c r="H2039" s="71">
        <v>0</v>
      </c>
      <c r="I2039" s="62" t="s">
        <v>35</v>
      </c>
      <c r="J2039" s="69">
        <v>0</v>
      </c>
      <c r="K2039" s="44"/>
      <c r="L2039" s="63">
        <v>0</v>
      </c>
      <c r="M2039" s="70"/>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x14ac:dyDescent="0.2">
      <c r="A2040" s="15"/>
      <c r="B2040" s="15">
        <v>346</v>
      </c>
      <c r="C2040" s="59">
        <v>0</v>
      </c>
      <c r="D2040" s="60"/>
      <c r="E2040" s="60"/>
      <c r="F2040" s="60"/>
      <c r="G2040" s="61"/>
      <c r="H2040" s="71">
        <v>0</v>
      </c>
      <c r="I2040" s="62" t="s">
        <v>35</v>
      </c>
      <c r="J2040" s="69">
        <v>0</v>
      </c>
      <c r="K2040" s="44"/>
      <c r="L2040" s="63">
        <v>0</v>
      </c>
      <c r="M2040" s="70"/>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x14ac:dyDescent="0.2">
      <c r="A2041" s="15"/>
      <c r="B2041" s="15">
        <v>347</v>
      </c>
      <c r="C2041" s="59">
        <v>0</v>
      </c>
      <c r="D2041" s="60"/>
      <c r="E2041" s="60"/>
      <c r="F2041" s="60"/>
      <c r="G2041" s="61"/>
      <c r="H2041" s="71">
        <v>0</v>
      </c>
      <c r="I2041" s="62" t="s">
        <v>35</v>
      </c>
      <c r="J2041" s="69">
        <v>0</v>
      </c>
      <c r="K2041" s="44"/>
      <c r="L2041" s="63">
        <v>0</v>
      </c>
      <c r="M2041" s="70"/>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x14ac:dyDescent="0.2">
      <c r="A2042" s="15"/>
      <c r="B2042" s="15">
        <v>348</v>
      </c>
      <c r="C2042" s="59">
        <v>0</v>
      </c>
      <c r="D2042" s="60"/>
      <c r="E2042" s="60"/>
      <c r="F2042" s="60"/>
      <c r="G2042" s="61"/>
      <c r="H2042" s="71">
        <v>0</v>
      </c>
      <c r="I2042" s="62" t="s">
        <v>35</v>
      </c>
      <c r="J2042" s="69">
        <v>0</v>
      </c>
      <c r="K2042" s="44"/>
      <c r="L2042" s="63">
        <v>0</v>
      </c>
      <c r="M2042" s="70"/>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v>349</v>
      </c>
      <c r="C2043" s="59">
        <v>0</v>
      </c>
      <c r="D2043" s="60"/>
      <c r="E2043" s="60"/>
      <c r="F2043" s="60"/>
      <c r="G2043" s="61"/>
      <c r="H2043" s="71">
        <v>0</v>
      </c>
      <c r="I2043" s="62" t="s">
        <v>35</v>
      </c>
      <c r="J2043" s="69">
        <v>0</v>
      </c>
      <c r="K2043" s="44"/>
      <c r="L2043" s="63">
        <v>0</v>
      </c>
      <c r="M2043" s="70"/>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v>350</v>
      </c>
      <c r="C2044" s="59">
        <v>0</v>
      </c>
      <c r="D2044" s="60"/>
      <c r="E2044" s="60"/>
      <c r="F2044" s="60"/>
      <c r="G2044" s="61"/>
      <c r="H2044" s="71">
        <v>0</v>
      </c>
      <c r="I2044" s="62" t="s">
        <v>35</v>
      </c>
      <c r="J2044" s="69">
        <v>0</v>
      </c>
      <c r="K2044" s="44"/>
      <c r="L2044" s="63">
        <v>0</v>
      </c>
      <c r="M2044" s="70"/>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v>351</v>
      </c>
      <c r="C2045" s="59">
        <v>0</v>
      </c>
      <c r="D2045" s="60"/>
      <c r="E2045" s="60"/>
      <c r="F2045" s="60"/>
      <c r="G2045" s="61"/>
      <c r="H2045" s="71">
        <v>0</v>
      </c>
      <c r="I2045" s="62" t="s">
        <v>35</v>
      </c>
      <c r="J2045" s="69">
        <v>0</v>
      </c>
      <c r="K2045" s="44"/>
      <c r="L2045" s="63">
        <v>0</v>
      </c>
      <c r="M2045" s="70"/>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v>352</v>
      </c>
      <c r="C2046" s="59">
        <v>0</v>
      </c>
      <c r="D2046" s="60"/>
      <c r="E2046" s="60"/>
      <c r="F2046" s="60"/>
      <c r="G2046" s="61"/>
      <c r="H2046" s="71">
        <v>0</v>
      </c>
      <c r="I2046" s="62" t="s">
        <v>35</v>
      </c>
      <c r="J2046" s="69">
        <v>0</v>
      </c>
      <c r="K2046" s="44"/>
      <c r="L2046" s="63">
        <v>0</v>
      </c>
      <c r="M2046" s="70"/>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v>353</v>
      </c>
      <c r="C2047" s="59">
        <v>0</v>
      </c>
      <c r="D2047" s="60"/>
      <c r="E2047" s="60"/>
      <c r="F2047" s="60"/>
      <c r="G2047" s="61"/>
      <c r="H2047" s="71">
        <v>0</v>
      </c>
      <c r="I2047" s="62" t="s">
        <v>35</v>
      </c>
      <c r="J2047" s="69">
        <v>0</v>
      </c>
      <c r="K2047" s="44"/>
      <c r="L2047" s="63">
        <v>0</v>
      </c>
      <c r="M2047" s="70"/>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v>354</v>
      </c>
      <c r="C2048" s="59">
        <v>0</v>
      </c>
      <c r="D2048" s="60"/>
      <c r="E2048" s="60"/>
      <c r="F2048" s="60"/>
      <c r="G2048" s="61"/>
      <c r="H2048" s="71">
        <v>0</v>
      </c>
      <c r="I2048" s="62" t="s">
        <v>35</v>
      </c>
      <c r="J2048" s="69">
        <v>0</v>
      </c>
      <c r="K2048" s="44"/>
      <c r="L2048" s="63">
        <v>0</v>
      </c>
      <c r="M2048" s="70"/>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v>355</v>
      </c>
      <c r="C2049" s="59">
        <v>0</v>
      </c>
      <c r="D2049" s="60"/>
      <c r="E2049" s="60"/>
      <c r="F2049" s="60"/>
      <c r="G2049" s="61"/>
      <c r="H2049" s="71">
        <v>0</v>
      </c>
      <c r="I2049" s="62" t="s">
        <v>35</v>
      </c>
      <c r="J2049" s="69">
        <v>0</v>
      </c>
      <c r="K2049" s="44"/>
      <c r="L2049" s="63">
        <v>0</v>
      </c>
      <c r="M2049" s="70"/>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v>356</v>
      </c>
      <c r="C2050" s="59">
        <v>0</v>
      </c>
      <c r="D2050" s="60"/>
      <c r="E2050" s="60"/>
      <c r="F2050" s="60"/>
      <c r="G2050" s="61"/>
      <c r="H2050" s="71">
        <v>0</v>
      </c>
      <c r="I2050" s="62" t="s">
        <v>35</v>
      </c>
      <c r="J2050" s="69">
        <v>0</v>
      </c>
      <c r="K2050" s="44"/>
      <c r="L2050" s="63">
        <v>0</v>
      </c>
      <c r="M2050" s="70"/>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v>357</v>
      </c>
      <c r="C2051" s="59">
        <v>0</v>
      </c>
      <c r="D2051" s="60"/>
      <c r="E2051" s="60"/>
      <c r="F2051" s="60"/>
      <c r="G2051" s="61"/>
      <c r="H2051" s="71">
        <v>0</v>
      </c>
      <c r="I2051" s="62" t="s">
        <v>35</v>
      </c>
      <c r="J2051" s="69">
        <v>0</v>
      </c>
      <c r="K2051" s="44"/>
      <c r="L2051" s="63">
        <v>0</v>
      </c>
      <c r="M2051" s="70"/>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v>358</v>
      </c>
      <c r="C2052" s="59">
        <v>0</v>
      </c>
      <c r="D2052" s="60"/>
      <c r="E2052" s="60"/>
      <c r="F2052" s="60"/>
      <c r="G2052" s="61"/>
      <c r="H2052" s="71">
        <v>0</v>
      </c>
      <c r="I2052" s="62" t="s">
        <v>35</v>
      </c>
      <c r="J2052" s="69">
        <v>0</v>
      </c>
      <c r="K2052" s="44"/>
      <c r="L2052" s="63">
        <v>0</v>
      </c>
      <c r="M2052" s="70"/>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v>359</v>
      </c>
      <c r="C2053" s="59">
        <v>0</v>
      </c>
      <c r="D2053" s="60"/>
      <c r="E2053" s="60"/>
      <c r="F2053" s="60"/>
      <c r="G2053" s="61"/>
      <c r="H2053" s="71">
        <v>0</v>
      </c>
      <c r="I2053" s="62" t="s">
        <v>35</v>
      </c>
      <c r="J2053" s="69">
        <v>0</v>
      </c>
      <c r="K2053" s="44"/>
      <c r="L2053" s="63">
        <v>0</v>
      </c>
      <c r="M2053" s="70"/>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v>360</v>
      </c>
      <c r="C2054" s="59">
        <v>0</v>
      </c>
      <c r="D2054" s="60"/>
      <c r="E2054" s="60"/>
      <c r="F2054" s="60"/>
      <c r="G2054" s="61"/>
      <c r="H2054" s="71">
        <v>0</v>
      </c>
      <c r="I2054" s="62" t="s">
        <v>35</v>
      </c>
      <c r="J2054" s="69">
        <v>0</v>
      </c>
      <c r="K2054" s="44"/>
      <c r="L2054" s="63">
        <v>0</v>
      </c>
      <c r="M2054" s="70"/>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v>361</v>
      </c>
      <c r="C2055" s="59">
        <v>0</v>
      </c>
      <c r="D2055" s="60"/>
      <c r="E2055" s="60"/>
      <c r="F2055" s="60"/>
      <c r="G2055" s="61"/>
      <c r="H2055" s="71">
        <v>0</v>
      </c>
      <c r="I2055" s="62" t="s">
        <v>35</v>
      </c>
      <c r="J2055" s="69">
        <v>0</v>
      </c>
      <c r="K2055" s="44"/>
      <c r="L2055" s="63">
        <v>0</v>
      </c>
      <c r="M2055" s="70"/>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v>362</v>
      </c>
      <c r="C2056" s="59">
        <v>0</v>
      </c>
      <c r="D2056" s="60"/>
      <c r="E2056" s="60"/>
      <c r="F2056" s="60"/>
      <c r="G2056" s="61"/>
      <c r="H2056" s="71">
        <v>0</v>
      </c>
      <c r="I2056" s="62" t="s">
        <v>35</v>
      </c>
      <c r="J2056" s="69">
        <v>0</v>
      </c>
      <c r="K2056" s="44"/>
      <c r="L2056" s="63">
        <v>0</v>
      </c>
      <c r="M2056" s="70"/>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v>363</v>
      </c>
      <c r="C2057" s="59">
        <v>0</v>
      </c>
      <c r="D2057" s="60"/>
      <c r="E2057" s="60"/>
      <c r="F2057" s="60"/>
      <c r="G2057" s="61"/>
      <c r="H2057" s="71">
        <v>0</v>
      </c>
      <c r="I2057" s="62" t="s">
        <v>35</v>
      </c>
      <c r="J2057" s="69">
        <v>0</v>
      </c>
      <c r="K2057" s="44"/>
      <c r="L2057" s="63">
        <v>0</v>
      </c>
      <c r="M2057" s="70"/>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v>364</v>
      </c>
      <c r="C2058" s="59">
        <v>0</v>
      </c>
      <c r="D2058" s="60"/>
      <c r="E2058" s="60"/>
      <c r="F2058" s="60"/>
      <c r="G2058" s="61"/>
      <c r="H2058" s="71">
        <v>0</v>
      </c>
      <c r="I2058" s="62" t="s">
        <v>35</v>
      </c>
      <c r="J2058" s="69">
        <v>0</v>
      </c>
      <c r="K2058" s="44"/>
      <c r="L2058" s="63">
        <v>0</v>
      </c>
      <c r="M2058" s="70"/>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v>365</v>
      </c>
      <c r="C2059" s="59">
        <v>0</v>
      </c>
      <c r="D2059" s="60"/>
      <c r="E2059" s="60"/>
      <c r="F2059" s="60"/>
      <c r="G2059" s="61"/>
      <c r="H2059" s="71">
        <v>0</v>
      </c>
      <c r="I2059" s="62" t="s">
        <v>35</v>
      </c>
      <c r="J2059" s="69">
        <v>0</v>
      </c>
      <c r="K2059" s="44"/>
      <c r="L2059" s="63">
        <v>0</v>
      </c>
      <c r="M2059" s="70"/>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v>366</v>
      </c>
      <c r="C2060" s="59">
        <v>0</v>
      </c>
      <c r="D2060" s="60"/>
      <c r="E2060" s="60"/>
      <c r="F2060" s="60"/>
      <c r="G2060" s="61"/>
      <c r="H2060" s="71">
        <v>0</v>
      </c>
      <c r="I2060" s="62" t="s">
        <v>35</v>
      </c>
      <c r="J2060" s="69">
        <v>0</v>
      </c>
      <c r="K2060" s="44"/>
      <c r="L2060" s="63">
        <v>0</v>
      </c>
      <c r="M2060" s="70"/>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v>367</v>
      </c>
      <c r="C2061" s="59">
        <v>0</v>
      </c>
      <c r="D2061" s="60"/>
      <c r="E2061" s="60"/>
      <c r="F2061" s="60"/>
      <c r="G2061" s="61"/>
      <c r="H2061" s="71">
        <v>0</v>
      </c>
      <c r="I2061" s="62" t="s">
        <v>35</v>
      </c>
      <c r="J2061" s="69">
        <v>0</v>
      </c>
      <c r="K2061" s="44"/>
      <c r="L2061" s="63">
        <v>0</v>
      </c>
      <c r="M2061" s="70"/>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v>368</v>
      </c>
      <c r="C2062" s="59">
        <v>0</v>
      </c>
      <c r="D2062" s="60"/>
      <c r="E2062" s="60"/>
      <c r="F2062" s="60"/>
      <c r="G2062" s="61"/>
      <c r="H2062" s="71">
        <v>0</v>
      </c>
      <c r="I2062" s="62" t="s">
        <v>35</v>
      </c>
      <c r="J2062" s="69">
        <v>0</v>
      </c>
      <c r="K2062" s="44"/>
      <c r="L2062" s="63">
        <v>0</v>
      </c>
      <c r="M2062" s="70"/>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v>369</v>
      </c>
      <c r="C2063" s="59">
        <v>0</v>
      </c>
      <c r="D2063" s="60"/>
      <c r="E2063" s="60"/>
      <c r="F2063" s="60"/>
      <c r="G2063" s="61"/>
      <c r="H2063" s="71">
        <v>0</v>
      </c>
      <c r="I2063" s="62" t="s">
        <v>35</v>
      </c>
      <c r="J2063" s="69">
        <v>0</v>
      </c>
      <c r="K2063" s="44"/>
      <c r="L2063" s="63">
        <v>0</v>
      </c>
      <c r="M2063" s="70"/>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v>370</v>
      </c>
      <c r="C2064" s="59">
        <v>0</v>
      </c>
      <c r="D2064" s="60"/>
      <c r="E2064" s="60"/>
      <c r="F2064" s="60"/>
      <c r="G2064" s="61"/>
      <c r="H2064" s="71">
        <v>0</v>
      </c>
      <c r="I2064" s="62" t="s">
        <v>35</v>
      </c>
      <c r="J2064" s="69">
        <v>0</v>
      </c>
      <c r="K2064" s="44"/>
      <c r="L2064" s="63">
        <v>0</v>
      </c>
      <c r="M2064" s="70"/>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v>371</v>
      </c>
      <c r="C2065" s="59">
        <v>0</v>
      </c>
      <c r="D2065" s="60"/>
      <c r="E2065" s="60"/>
      <c r="F2065" s="60"/>
      <c r="G2065" s="61"/>
      <c r="H2065" s="71">
        <v>0</v>
      </c>
      <c r="I2065" s="62" t="s">
        <v>35</v>
      </c>
      <c r="J2065" s="69">
        <v>0</v>
      </c>
      <c r="K2065" s="44"/>
      <c r="L2065" s="63">
        <v>0</v>
      </c>
      <c r="M2065" s="70"/>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v>372</v>
      </c>
      <c r="C2066" s="59">
        <v>0</v>
      </c>
      <c r="D2066" s="60"/>
      <c r="E2066" s="60"/>
      <c r="F2066" s="60"/>
      <c r="G2066" s="61"/>
      <c r="H2066" s="71">
        <v>0</v>
      </c>
      <c r="I2066" s="62" t="s">
        <v>35</v>
      </c>
      <c r="J2066" s="69">
        <v>0</v>
      </c>
      <c r="K2066" s="44"/>
      <c r="L2066" s="63">
        <v>0</v>
      </c>
      <c r="M2066" s="70"/>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v>373</v>
      </c>
      <c r="C2067" s="59">
        <v>0</v>
      </c>
      <c r="D2067" s="60"/>
      <c r="E2067" s="60"/>
      <c r="F2067" s="60"/>
      <c r="G2067" s="61"/>
      <c r="H2067" s="71">
        <v>0</v>
      </c>
      <c r="I2067" s="62" t="s">
        <v>35</v>
      </c>
      <c r="J2067" s="69">
        <v>0</v>
      </c>
      <c r="K2067" s="44"/>
      <c r="L2067" s="63">
        <v>0</v>
      </c>
      <c r="M2067" s="70"/>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v>374</v>
      </c>
      <c r="C2068" s="59">
        <v>0</v>
      </c>
      <c r="D2068" s="60"/>
      <c r="E2068" s="60"/>
      <c r="F2068" s="60"/>
      <c r="G2068" s="61"/>
      <c r="H2068" s="71">
        <v>0</v>
      </c>
      <c r="I2068" s="62" t="s">
        <v>35</v>
      </c>
      <c r="J2068" s="69">
        <v>0</v>
      </c>
      <c r="K2068" s="44"/>
      <c r="L2068" s="63">
        <v>0</v>
      </c>
      <c r="M2068" s="70"/>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v>375</v>
      </c>
      <c r="C2069" s="59">
        <v>0</v>
      </c>
      <c r="D2069" s="60"/>
      <c r="E2069" s="60"/>
      <c r="F2069" s="60"/>
      <c r="G2069" s="61"/>
      <c r="H2069" s="71">
        <v>0</v>
      </c>
      <c r="I2069" s="62" t="s">
        <v>35</v>
      </c>
      <c r="J2069" s="69">
        <v>0</v>
      </c>
      <c r="K2069" s="44"/>
      <c r="L2069" s="63">
        <v>0</v>
      </c>
      <c r="M2069" s="70"/>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v>376</v>
      </c>
      <c r="C2070" s="59">
        <v>0</v>
      </c>
      <c r="D2070" s="60"/>
      <c r="E2070" s="60"/>
      <c r="F2070" s="60"/>
      <c r="G2070" s="61"/>
      <c r="H2070" s="71">
        <v>0</v>
      </c>
      <c r="I2070" s="62" t="s">
        <v>35</v>
      </c>
      <c r="J2070" s="69">
        <v>0</v>
      </c>
      <c r="K2070" s="44"/>
      <c r="L2070" s="63">
        <v>0</v>
      </c>
      <c r="M2070" s="70"/>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v>377</v>
      </c>
      <c r="C2071" s="59">
        <v>0</v>
      </c>
      <c r="D2071" s="60"/>
      <c r="E2071" s="60"/>
      <c r="F2071" s="60"/>
      <c r="G2071" s="61"/>
      <c r="H2071" s="71">
        <v>0</v>
      </c>
      <c r="I2071" s="62" t="s">
        <v>35</v>
      </c>
      <c r="J2071" s="69">
        <v>0</v>
      </c>
      <c r="K2071" s="44"/>
      <c r="L2071" s="63">
        <v>0</v>
      </c>
      <c r="M2071" s="70"/>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v>378</v>
      </c>
      <c r="C2072" s="59">
        <v>0</v>
      </c>
      <c r="D2072" s="60"/>
      <c r="E2072" s="60"/>
      <c r="F2072" s="60"/>
      <c r="G2072" s="61"/>
      <c r="H2072" s="71">
        <v>0</v>
      </c>
      <c r="I2072" s="62" t="s">
        <v>35</v>
      </c>
      <c r="J2072" s="69">
        <v>0</v>
      </c>
      <c r="K2072" s="44"/>
      <c r="L2072" s="63">
        <v>0</v>
      </c>
      <c r="M2072" s="70"/>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v>379</v>
      </c>
      <c r="C2073" s="59">
        <v>0</v>
      </c>
      <c r="D2073" s="60"/>
      <c r="E2073" s="60"/>
      <c r="F2073" s="60"/>
      <c r="G2073" s="61"/>
      <c r="H2073" s="71">
        <v>0</v>
      </c>
      <c r="I2073" s="62" t="s">
        <v>35</v>
      </c>
      <c r="J2073" s="69">
        <v>0</v>
      </c>
      <c r="K2073" s="44"/>
      <c r="L2073" s="63">
        <v>0</v>
      </c>
      <c r="M2073" s="70"/>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v>380</v>
      </c>
      <c r="C2074" s="59">
        <v>0</v>
      </c>
      <c r="D2074" s="60"/>
      <c r="E2074" s="60"/>
      <c r="F2074" s="60"/>
      <c r="G2074" s="61"/>
      <c r="H2074" s="71">
        <v>0</v>
      </c>
      <c r="I2074" s="62" t="s">
        <v>35</v>
      </c>
      <c r="J2074" s="69">
        <v>0</v>
      </c>
      <c r="K2074" s="44"/>
      <c r="L2074" s="63">
        <v>0</v>
      </c>
      <c r="M2074" s="70"/>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v>381</v>
      </c>
      <c r="C2075" s="59">
        <v>0</v>
      </c>
      <c r="D2075" s="60"/>
      <c r="E2075" s="60"/>
      <c r="F2075" s="60"/>
      <c r="G2075" s="61"/>
      <c r="H2075" s="71">
        <v>0</v>
      </c>
      <c r="I2075" s="62" t="s">
        <v>35</v>
      </c>
      <c r="J2075" s="69">
        <v>0</v>
      </c>
      <c r="K2075" s="44"/>
      <c r="L2075" s="63">
        <v>0</v>
      </c>
      <c r="M2075" s="70"/>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v>382</v>
      </c>
      <c r="C2076" s="59">
        <v>0</v>
      </c>
      <c r="D2076" s="60"/>
      <c r="E2076" s="60"/>
      <c r="F2076" s="60"/>
      <c r="G2076" s="61"/>
      <c r="H2076" s="71">
        <v>0</v>
      </c>
      <c r="I2076" s="62" t="s">
        <v>35</v>
      </c>
      <c r="J2076" s="69">
        <v>0</v>
      </c>
      <c r="K2076" s="44"/>
      <c r="L2076" s="63">
        <v>0</v>
      </c>
      <c r="M2076" s="70"/>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v>383</v>
      </c>
      <c r="C2077" s="59">
        <v>0</v>
      </c>
      <c r="D2077" s="60"/>
      <c r="E2077" s="60"/>
      <c r="F2077" s="60"/>
      <c r="G2077" s="61"/>
      <c r="H2077" s="71">
        <v>0</v>
      </c>
      <c r="I2077" s="62" t="s">
        <v>35</v>
      </c>
      <c r="J2077" s="69">
        <v>0</v>
      </c>
      <c r="K2077" s="44"/>
      <c r="L2077" s="63">
        <v>0</v>
      </c>
      <c r="M2077" s="70"/>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v>384</v>
      </c>
      <c r="C2078" s="59">
        <v>0</v>
      </c>
      <c r="D2078" s="60"/>
      <c r="E2078" s="60"/>
      <c r="F2078" s="60"/>
      <c r="G2078" s="61"/>
      <c r="H2078" s="71">
        <v>0</v>
      </c>
      <c r="I2078" s="62" t="s">
        <v>35</v>
      </c>
      <c r="J2078" s="69">
        <v>0</v>
      </c>
      <c r="K2078" s="44"/>
      <c r="L2078" s="63">
        <v>0</v>
      </c>
      <c r="M2078" s="70"/>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v>385</v>
      </c>
      <c r="C2079" s="59">
        <v>0</v>
      </c>
      <c r="D2079" s="60"/>
      <c r="E2079" s="60"/>
      <c r="F2079" s="60"/>
      <c r="G2079" s="61"/>
      <c r="H2079" s="71">
        <v>0</v>
      </c>
      <c r="I2079" s="62" t="s">
        <v>35</v>
      </c>
      <c r="J2079" s="69">
        <v>0</v>
      </c>
      <c r="K2079" s="44"/>
      <c r="L2079" s="63">
        <v>0</v>
      </c>
      <c r="M2079" s="70"/>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v>386</v>
      </c>
      <c r="C2080" s="59">
        <v>0</v>
      </c>
      <c r="D2080" s="60"/>
      <c r="E2080" s="60"/>
      <c r="F2080" s="60"/>
      <c r="G2080" s="61"/>
      <c r="H2080" s="71">
        <v>0</v>
      </c>
      <c r="I2080" s="62" t="s">
        <v>35</v>
      </c>
      <c r="J2080" s="69">
        <v>0</v>
      </c>
      <c r="K2080" s="44"/>
      <c r="L2080" s="63">
        <v>0</v>
      </c>
      <c r="M2080" s="70"/>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v>387</v>
      </c>
      <c r="C2081" s="59">
        <v>0</v>
      </c>
      <c r="D2081" s="60"/>
      <c r="E2081" s="60"/>
      <c r="F2081" s="60"/>
      <c r="G2081" s="61"/>
      <c r="H2081" s="71">
        <v>0</v>
      </c>
      <c r="I2081" s="62" t="s">
        <v>35</v>
      </c>
      <c r="J2081" s="69">
        <v>0</v>
      </c>
      <c r="K2081" s="44"/>
      <c r="L2081" s="63">
        <v>0</v>
      </c>
      <c r="M2081" s="70"/>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v>388</v>
      </c>
      <c r="C2082" s="59">
        <v>0</v>
      </c>
      <c r="D2082" s="60"/>
      <c r="E2082" s="60"/>
      <c r="F2082" s="60"/>
      <c r="G2082" s="61"/>
      <c r="H2082" s="71">
        <v>0</v>
      </c>
      <c r="I2082" s="62" t="s">
        <v>35</v>
      </c>
      <c r="J2082" s="69">
        <v>0</v>
      </c>
      <c r="K2082" s="44"/>
      <c r="L2082" s="63">
        <v>0</v>
      </c>
      <c r="M2082" s="70"/>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v>389</v>
      </c>
      <c r="C2083" s="59">
        <v>0</v>
      </c>
      <c r="D2083" s="60"/>
      <c r="E2083" s="60"/>
      <c r="F2083" s="60"/>
      <c r="G2083" s="61"/>
      <c r="H2083" s="71">
        <v>0</v>
      </c>
      <c r="I2083" s="62" t="s">
        <v>35</v>
      </c>
      <c r="J2083" s="69">
        <v>0</v>
      </c>
      <c r="K2083" s="44"/>
      <c r="L2083" s="63">
        <v>0</v>
      </c>
      <c r="M2083" s="70"/>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v>390</v>
      </c>
      <c r="C2084" s="59">
        <v>0</v>
      </c>
      <c r="D2084" s="60"/>
      <c r="E2084" s="60"/>
      <c r="F2084" s="60"/>
      <c r="G2084" s="61"/>
      <c r="H2084" s="71">
        <v>0</v>
      </c>
      <c r="I2084" s="62" t="s">
        <v>35</v>
      </c>
      <c r="J2084" s="69">
        <v>0</v>
      </c>
      <c r="K2084" s="44"/>
      <c r="L2084" s="63">
        <v>0</v>
      </c>
      <c r="M2084" s="70"/>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v>391</v>
      </c>
      <c r="C2085" s="59">
        <v>0</v>
      </c>
      <c r="D2085" s="60"/>
      <c r="E2085" s="60"/>
      <c r="F2085" s="60"/>
      <c r="G2085" s="61"/>
      <c r="H2085" s="71">
        <v>0</v>
      </c>
      <c r="I2085" s="62" t="s">
        <v>35</v>
      </c>
      <c r="J2085" s="69">
        <v>0</v>
      </c>
      <c r="K2085" s="44"/>
      <c r="L2085" s="63">
        <v>0</v>
      </c>
      <c r="M2085" s="70"/>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v>392</v>
      </c>
      <c r="C2086" s="59">
        <v>0</v>
      </c>
      <c r="D2086" s="60"/>
      <c r="E2086" s="60"/>
      <c r="F2086" s="60"/>
      <c r="G2086" s="61"/>
      <c r="H2086" s="71">
        <v>0</v>
      </c>
      <c r="I2086" s="62" t="s">
        <v>35</v>
      </c>
      <c r="J2086" s="69">
        <v>0</v>
      </c>
      <c r="K2086" s="44"/>
      <c r="L2086" s="63">
        <v>0</v>
      </c>
      <c r="M2086" s="70"/>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v>393</v>
      </c>
      <c r="C2087" s="59">
        <v>0</v>
      </c>
      <c r="D2087" s="60"/>
      <c r="E2087" s="60"/>
      <c r="F2087" s="60"/>
      <c r="G2087" s="61"/>
      <c r="H2087" s="71">
        <v>0</v>
      </c>
      <c r="I2087" s="62" t="s">
        <v>35</v>
      </c>
      <c r="J2087" s="69">
        <v>0</v>
      </c>
      <c r="K2087" s="44"/>
      <c r="L2087" s="63">
        <v>0</v>
      </c>
      <c r="M2087" s="70"/>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v>394</v>
      </c>
      <c r="C2088" s="59">
        <v>0</v>
      </c>
      <c r="D2088" s="60"/>
      <c r="E2088" s="60"/>
      <c r="F2088" s="60"/>
      <c r="G2088" s="61"/>
      <c r="H2088" s="71">
        <v>0</v>
      </c>
      <c r="I2088" s="62" t="s">
        <v>35</v>
      </c>
      <c r="J2088" s="69">
        <v>0</v>
      </c>
      <c r="K2088" s="44"/>
      <c r="L2088" s="63">
        <v>0</v>
      </c>
      <c r="M2088" s="70"/>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v>395</v>
      </c>
      <c r="C2089" s="59">
        <v>0</v>
      </c>
      <c r="D2089" s="60"/>
      <c r="E2089" s="60"/>
      <c r="F2089" s="60"/>
      <c r="G2089" s="61"/>
      <c r="H2089" s="71">
        <v>0</v>
      </c>
      <c r="I2089" s="62" t="s">
        <v>35</v>
      </c>
      <c r="J2089" s="69">
        <v>0</v>
      </c>
      <c r="K2089" s="44"/>
      <c r="L2089" s="63">
        <v>0</v>
      </c>
      <c r="M2089" s="70"/>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v>396</v>
      </c>
      <c r="C2090" s="59">
        <v>0</v>
      </c>
      <c r="D2090" s="60"/>
      <c r="E2090" s="60"/>
      <c r="F2090" s="60"/>
      <c r="G2090" s="61"/>
      <c r="H2090" s="71">
        <v>0</v>
      </c>
      <c r="I2090" s="62" t="s">
        <v>35</v>
      </c>
      <c r="J2090" s="69">
        <v>0</v>
      </c>
      <c r="K2090" s="44"/>
      <c r="L2090" s="63">
        <v>0</v>
      </c>
      <c r="M2090" s="70"/>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v>397</v>
      </c>
      <c r="C2091" s="59">
        <v>0</v>
      </c>
      <c r="D2091" s="60"/>
      <c r="E2091" s="60"/>
      <c r="F2091" s="60"/>
      <c r="G2091" s="61"/>
      <c r="H2091" s="71">
        <v>0</v>
      </c>
      <c r="I2091" s="62" t="s">
        <v>35</v>
      </c>
      <c r="J2091" s="69">
        <v>0</v>
      </c>
      <c r="K2091" s="44"/>
      <c r="L2091" s="63">
        <v>0</v>
      </c>
      <c r="M2091" s="70"/>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v>398</v>
      </c>
      <c r="C2092" s="59">
        <v>0</v>
      </c>
      <c r="D2092" s="60"/>
      <c r="E2092" s="60"/>
      <c r="F2092" s="60"/>
      <c r="G2092" s="61"/>
      <c r="H2092" s="71">
        <v>0</v>
      </c>
      <c r="I2092" s="62" t="s">
        <v>35</v>
      </c>
      <c r="J2092" s="69">
        <v>0</v>
      </c>
      <c r="K2092" s="44"/>
      <c r="L2092" s="63">
        <v>0</v>
      </c>
      <c r="M2092" s="70"/>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v>399</v>
      </c>
      <c r="C2093" s="59">
        <v>0</v>
      </c>
      <c r="D2093" s="60"/>
      <c r="E2093" s="60"/>
      <c r="F2093" s="60"/>
      <c r="G2093" s="61"/>
      <c r="H2093" s="71">
        <v>0</v>
      </c>
      <c r="I2093" s="62" t="s">
        <v>35</v>
      </c>
      <c r="J2093" s="69">
        <v>0</v>
      </c>
      <c r="K2093" s="44"/>
      <c r="L2093" s="63">
        <v>0</v>
      </c>
      <c r="M2093" s="70"/>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v>400</v>
      </c>
      <c r="C2094" s="59">
        <v>0</v>
      </c>
      <c r="D2094" s="60"/>
      <c r="E2094" s="60"/>
      <c r="F2094" s="60"/>
      <c r="G2094" s="61"/>
      <c r="H2094" s="71">
        <v>0</v>
      </c>
      <c r="I2094" s="62" t="s">
        <v>35</v>
      </c>
      <c r="J2094" s="69">
        <v>0</v>
      </c>
      <c r="K2094" s="44"/>
      <c r="L2094" s="63">
        <v>0</v>
      </c>
      <c r="M2094" s="70"/>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v>401</v>
      </c>
      <c r="C2095" s="59">
        <v>0</v>
      </c>
      <c r="D2095" s="60"/>
      <c r="E2095" s="60"/>
      <c r="F2095" s="60"/>
      <c r="G2095" s="61"/>
      <c r="H2095" s="71">
        <v>0</v>
      </c>
      <c r="I2095" s="62" t="s">
        <v>35</v>
      </c>
      <c r="J2095" s="69">
        <v>0</v>
      </c>
      <c r="K2095" s="44"/>
      <c r="L2095" s="63">
        <v>0</v>
      </c>
      <c r="M2095" s="70"/>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v>402</v>
      </c>
      <c r="C2096" s="59">
        <v>0</v>
      </c>
      <c r="D2096" s="60"/>
      <c r="E2096" s="60"/>
      <c r="F2096" s="60"/>
      <c r="G2096" s="61"/>
      <c r="H2096" s="71">
        <v>0</v>
      </c>
      <c r="I2096" s="62" t="s">
        <v>35</v>
      </c>
      <c r="J2096" s="69">
        <v>0</v>
      </c>
      <c r="K2096" s="44"/>
      <c r="L2096" s="63">
        <v>0</v>
      </c>
      <c r="M2096" s="70"/>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v>403</v>
      </c>
      <c r="C2097" s="59">
        <v>0</v>
      </c>
      <c r="D2097" s="60"/>
      <c r="E2097" s="60"/>
      <c r="F2097" s="60"/>
      <c r="G2097" s="61"/>
      <c r="H2097" s="71">
        <v>0</v>
      </c>
      <c r="I2097" s="62" t="s">
        <v>35</v>
      </c>
      <c r="J2097" s="69">
        <v>0</v>
      </c>
      <c r="K2097" s="44"/>
      <c r="L2097" s="63">
        <v>0</v>
      </c>
      <c r="M2097" s="70"/>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v>404</v>
      </c>
      <c r="C2098" s="59">
        <v>0</v>
      </c>
      <c r="D2098" s="60"/>
      <c r="E2098" s="60"/>
      <c r="F2098" s="60"/>
      <c r="G2098" s="61"/>
      <c r="H2098" s="71">
        <v>0</v>
      </c>
      <c r="I2098" s="62" t="s">
        <v>35</v>
      </c>
      <c r="J2098" s="69">
        <v>0</v>
      </c>
      <c r="K2098" s="44"/>
      <c r="L2098" s="63">
        <v>0</v>
      </c>
      <c r="M2098" s="70"/>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v>405</v>
      </c>
      <c r="C2099" s="59">
        <v>0</v>
      </c>
      <c r="D2099" s="60"/>
      <c r="E2099" s="60"/>
      <c r="F2099" s="60"/>
      <c r="G2099" s="61"/>
      <c r="H2099" s="71">
        <v>0</v>
      </c>
      <c r="I2099" s="62" t="s">
        <v>35</v>
      </c>
      <c r="J2099" s="69">
        <v>0</v>
      </c>
      <c r="K2099" s="44"/>
      <c r="L2099" s="63">
        <v>0</v>
      </c>
      <c r="M2099" s="70"/>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v>406</v>
      </c>
      <c r="C2100" s="59">
        <v>0</v>
      </c>
      <c r="D2100" s="60"/>
      <c r="E2100" s="60"/>
      <c r="F2100" s="60"/>
      <c r="G2100" s="61"/>
      <c r="H2100" s="71">
        <v>0</v>
      </c>
      <c r="I2100" s="62" t="s">
        <v>35</v>
      </c>
      <c r="J2100" s="69">
        <v>0</v>
      </c>
      <c r="K2100" s="44"/>
      <c r="L2100" s="63">
        <v>0</v>
      </c>
      <c r="M2100" s="70"/>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v>407</v>
      </c>
      <c r="C2101" s="59">
        <v>0</v>
      </c>
      <c r="D2101" s="60"/>
      <c r="E2101" s="60"/>
      <c r="F2101" s="60"/>
      <c r="G2101" s="61"/>
      <c r="H2101" s="71">
        <v>0</v>
      </c>
      <c r="I2101" s="62" t="s">
        <v>35</v>
      </c>
      <c r="J2101" s="69">
        <v>0</v>
      </c>
      <c r="K2101" s="44"/>
      <c r="L2101" s="63">
        <v>0</v>
      </c>
      <c r="M2101" s="70"/>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v>408</v>
      </c>
      <c r="C2102" s="59">
        <v>0</v>
      </c>
      <c r="D2102" s="60"/>
      <c r="E2102" s="60"/>
      <c r="F2102" s="60"/>
      <c r="G2102" s="61"/>
      <c r="H2102" s="71">
        <v>0</v>
      </c>
      <c r="I2102" s="62" t="s">
        <v>35</v>
      </c>
      <c r="J2102" s="69">
        <v>0</v>
      </c>
      <c r="K2102" s="44"/>
      <c r="L2102" s="63">
        <v>0</v>
      </c>
      <c r="M2102" s="70"/>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v>409</v>
      </c>
      <c r="C2103" s="59">
        <v>0</v>
      </c>
      <c r="D2103" s="60"/>
      <c r="E2103" s="60"/>
      <c r="F2103" s="60"/>
      <c r="G2103" s="61"/>
      <c r="H2103" s="71">
        <v>0</v>
      </c>
      <c r="I2103" s="62" t="s">
        <v>35</v>
      </c>
      <c r="J2103" s="69">
        <v>0</v>
      </c>
      <c r="K2103" s="44"/>
      <c r="L2103" s="63">
        <v>0</v>
      </c>
      <c r="M2103" s="70"/>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v>410</v>
      </c>
      <c r="C2104" s="59">
        <v>0</v>
      </c>
      <c r="D2104" s="60"/>
      <c r="E2104" s="60"/>
      <c r="F2104" s="60"/>
      <c r="G2104" s="61"/>
      <c r="H2104" s="71">
        <v>0</v>
      </c>
      <c r="I2104" s="62" t="s">
        <v>35</v>
      </c>
      <c r="J2104" s="69">
        <v>0</v>
      </c>
      <c r="K2104" s="44"/>
      <c r="L2104" s="63">
        <v>0</v>
      </c>
      <c r="M2104" s="70"/>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v>411</v>
      </c>
      <c r="C2105" s="59">
        <v>0</v>
      </c>
      <c r="D2105" s="60"/>
      <c r="E2105" s="60"/>
      <c r="F2105" s="60"/>
      <c r="G2105" s="61"/>
      <c r="H2105" s="71">
        <v>0</v>
      </c>
      <c r="I2105" s="62" t="s">
        <v>35</v>
      </c>
      <c r="J2105" s="69">
        <v>0</v>
      </c>
      <c r="K2105" s="44"/>
      <c r="L2105" s="63">
        <v>0</v>
      </c>
      <c r="M2105" s="70"/>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v>412</v>
      </c>
      <c r="C2106" s="59">
        <v>0</v>
      </c>
      <c r="D2106" s="60"/>
      <c r="E2106" s="60"/>
      <c r="F2106" s="60"/>
      <c r="G2106" s="61"/>
      <c r="H2106" s="71">
        <v>0</v>
      </c>
      <c r="I2106" s="62" t="s">
        <v>35</v>
      </c>
      <c r="J2106" s="69">
        <v>0</v>
      </c>
      <c r="K2106" s="44"/>
      <c r="L2106" s="63">
        <v>0</v>
      </c>
      <c r="M2106" s="70"/>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v>413</v>
      </c>
      <c r="C2107" s="59">
        <v>0</v>
      </c>
      <c r="D2107" s="60"/>
      <c r="E2107" s="60"/>
      <c r="F2107" s="60"/>
      <c r="G2107" s="61"/>
      <c r="H2107" s="71">
        <v>0</v>
      </c>
      <c r="I2107" s="62" t="s">
        <v>35</v>
      </c>
      <c r="J2107" s="69">
        <v>0</v>
      </c>
      <c r="K2107" s="44"/>
      <c r="L2107" s="63">
        <v>0</v>
      </c>
      <c r="M2107" s="70"/>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v>414</v>
      </c>
      <c r="C2108" s="59">
        <v>0</v>
      </c>
      <c r="D2108" s="60"/>
      <c r="E2108" s="60"/>
      <c r="F2108" s="60"/>
      <c r="G2108" s="61"/>
      <c r="H2108" s="71">
        <v>0</v>
      </c>
      <c r="I2108" s="62" t="s">
        <v>35</v>
      </c>
      <c r="J2108" s="69">
        <v>0</v>
      </c>
      <c r="K2108" s="44"/>
      <c r="L2108" s="63">
        <v>0</v>
      </c>
      <c r="M2108" s="70"/>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v>415</v>
      </c>
      <c r="C2109" s="59">
        <v>0</v>
      </c>
      <c r="D2109" s="60"/>
      <c r="E2109" s="60"/>
      <c r="F2109" s="60"/>
      <c r="G2109" s="61"/>
      <c r="H2109" s="71">
        <v>0</v>
      </c>
      <c r="I2109" s="62" t="s">
        <v>35</v>
      </c>
      <c r="J2109" s="69">
        <v>0</v>
      </c>
      <c r="K2109" s="44"/>
      <c r="L2109" s="63">
        <v>0</v>
      </c>
      <c r="M2109" s="70"/>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v>416</v>
      </c>
      <c r="C2110" s="59">
        <v>0</v>
      </c>
      <c r="D2110" s="60"/>
      <c r="E2110" s="60"/>
      <c r="F2110" s="60"/>
      <c r="G2110" s="61"/>
      <c r="H2110" s="71">
        <v>0</v>
      </c>
      <c r="I2110" s="62" t="s">
        <v>35</v>
      </c>
      <c r="J2110" s="69">
        <v>0</v>
      </c>
      <c r="K2110" s="44"/>
      <c r="L2110" s="63">
        <v>0</v>
      </c>
      <c r="M2110" s="70"/>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v>417</v>
      </c>
      <c r="C2111" s="59">
        <v>0</v>
      </c>
      <c r="D2111" s="60"/>
      <c r="E2111" s="60"/>
      <c r="F2111" s="60"/>
      <c r="G2111" s="61"/>
      <c r="H2111" s="71">
        <v>0</v>
      </c>
      <c r="I2111" s="62" t="s">
        <v>35</v>
      </c>
      <c r="J2111" s="69">
        <v>0</v>
      </c>
      <c r="K2111" s="44"/>
      <c r="L2111" s="63">
        <v>0</v>
      </c>
      <c r="M2111" s="70"/>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x14ac:dyDescent="0.2">
      <c r="A2112" s="15"/>
      <c r="B2112" s="15"/>
      <c r="C2112" s="58"/>
      <c r="D2112" s="58"/>
      <c r="E2112" s="58"/>
      <c r="F2112" s="58"/>
      <c r="G2112" s="58"/>
      <c r="H2112" s="72"/>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x14ac:dyDescent="0.2">
      <c r="A2113" s="11"/>
      <c r="B2113" s="12" t="str">
        <f>"Ergon Energy "&amp;LEFT($H$3,7)&amp;" Ancillary network services' prices"</f>
        <v>Ergon Energy 2026–27 Ancillary network services' prices</v>
      </c>
      <c r="C2113" s="11"/>
      <c r="D2113" s="11"/>
      <c r="E2113" s="11"/>
      <c r="F2113" s="11"/>
      <c r="G2113" s="11"/>
      <c r="H2113" s="19" t="s">
        <v>20</v>
      </c>
      <c r="I2113" s="19" t="s">
        <v>21</v>
      </c>
      <c r="J2113" s="19" t="s">
        <v>22</v>
      </c>
      <c r="K2113" s="19"/>
      <c r="L2113" s="42" t="s">
        <v>25</v>
      </c>
      <c r="M2113" s="66" t="s">
        <v>30</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x14ac:dyDescent="0.2">
      <c r="A2114" s="15"/>
      <c r="B2114" s="15"/>
      <c r="C2114" s="57"/>
      <c r="D2114" s="57"/>
      <c r="E2114" s="57"/>
      <c r="F2114" s="57"/>
      <c r="G2114" s="57"/>
      <c r="H2114" s="70"/>
      <c r="I2114" s="16"/>
      <c r="J2114" s="16"/>
      <c r="K2114" s="16"/>
      <c r="L2114" s="16"/>
      <c r="M2114" s="70"/>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x14ac:dyDescent="0.2">
      <c r="A2115" s="15"/>
      <c r="B2115" s="15">
        <v>1</v>
      </c>
      <c r="C2115" s="59" t="s">
        <v>1634</v>
      </c>
      <c r="D2115" s="60"/>
      <c r="E2115" s="60"/>
      <c r="F2115" s="60"/>
      <c r="G2115" s="61"/>
      <c r="H2115" s="87" t="s">
        <v>1682</v>
      </c>
      <c r="I2115" s="62" t="s">
        <v>35</v>
      </c>
      <c r="J2115" s="69">
        <v>0</v>
      </c>
      <c r="K2115" s="44"/>
      <c r="L2115" s="63">
        <v>104.59</v>
      </c>
      <c r="M2115" s="70"/>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x14ac:dyDescent="0.2">
      <c r="A2116" s="15"/>
      <c r="B2116" s="15">
        <v>2</v>
      </c>
      <c r="C2116" s="59" t="s">
        <v>1635</v>
      </c>
      <c r="D2116" s="60"/>
      <c r="E2116" s="60"/>
      <c r="F2116" s="60"/>
      <c r="G2116" s="61"/>
      <c r="H2116" s="87" t="s">
        <v>1682</v>
      </c>
      <c r="I2116" s="62" t="s">
        <v>35</v>
      </c>
      <c r="J2116" s="69">
        <v>0</v>
      </c>
      <c r="K2116" s="44"/>
      <c r="L2116" s="63">
        <v>186.17</v>
      </c>
      <c r="M2116" s="70"/>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x14ac:dyDescent="0.2">
      <c r="A2117" s="15"/>
      <c r="B2117" s="15">
        <v>3</v>
      </c>
      <c r="C2117" s="59" t="s">
        <v>1636</v>
      </c>
      <c r="D2117" s="60"/>
      <c r="E2117" s="60"/>
      <c r="F2117" s="60"/>
      <c r="G2117" s="61"/>
      <c r="H2117" s="87" t="s">
        <v>1683</v>
      </c>
      <c r="I2117" s="62" t="s">
        <v>35</v>
      </c>
      <c r="J2117" s="69">
        <v>0</v>
      </c>
      <c r="K2117" s="44"/>
      <c r="L2117" s="63">
        <v>194.62</v>
      </c>
      <c r="M2117" s="70"/>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x14ac:dyDescent="0.2">
      <c r="A2118" s="15"/>
      <c r="B2118" s="15">
        <v>4</v>
      </c>
      <c r="C2118" s="59" t="s">
        <v>1636</v>
      </c>
      <c r="D2118" s="60"/>
      <c r="E2118" s="60"/>
      <c r="F2118" s="60"/>
      <c r="G2118" s="61"/>
      <c r="H2118" s="87" t="s">
        <v>1684</v>
      </c>
      <c r="I2118" s="62" t="s">
        <v>35</v>
      </c>
      <c r="J2118" s="69">
        <v>0</v>
      </c>
      <c r="K2118" s="44"/>
      <c r="L2118" s="63">
        <v>604.04999999999995</v>
      </c>
      <c r="M2118" s="70"/>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x14ac:dyDescent="0.2">
      <c r="A2119" s="15"/>
      <c r="B2119" s="15">
        <v>5</v>
      </c>
      <c r="C2119" s="59" t="s">
        <v>1636</v>
      </c>
      <c r="D2119" s="60"/>
      <c r="E2119" s="60"/>
      <c r="F2119" s="60"/>
      <c r="G2119" s="61"/>
      <c r="H2119" s="87" t="s">
        <v>1682</v>
      </c>
      <c r="I2119" s="62" t="s">
        <v>35</v>
      </c>
      <c r="J2119" s="69">
        <v>0</v>
      </c>
      <c r="K2119" s="44"/>
      <c r="L2119" s="63">
        <v>189.74</v>
      </c>
      <c r="M2119" s="70"/>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x14ac:dyDescent="0.2">
      <c r="A2120" s="15"/>
      <c r="B2120" s="15">
        <v>6</v>
      </c>
      <c r="C2120" s="59" t="s">
        <v>1637</v>
      </c>
      <c r="D2120" s="60"/>
      <c r="E2120" s="60"/>
      <c r="F2120" s="60"/>
      <c r="G2120" s="61"/>
      <c r="H2120" s="87" t="s">
        <v>1684</v>
      </c>
      <c r="I2120" s="62" t="s">
        <v>35</v>
      </c>
      <c r="J2120" s="69">
        <v>0</v>
      </c>
      <c r="K2120" s="44"/>
      <c r="L2120" s="63">
        <v>389.38</v>
      </c>
      <c r="M2120" s="70"/>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x14ac:dyDescent="0.2">
      <c r="A2121" s="15"/>
      <c r="B2121" s="15">
        <v>7</v>
      </c>
      <c r="C2121" s="59" t="s">
        <v>1637</v>
      </c>
      <c r="D2121" s="60"/>
      <c r="E2121" s="60"/>
      <c r="F2121" s="60"/>
      <c r="G2121" s="61"/>
      <c r="H2121" s="87" t="s">
        <v>1682</v>
      </c>
      <c r="I2121" s="62" t="s">
        <v>35</v>
      </c>
      <c r="J2121" s="69">
        <v>0</v>
      </c>
      <c r="K2121" s="44"/>
      <c r="L2121" s="63">
        <v>144.37</v>
      </c>
      <c r="M2121" s="70"/>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x14ac:dyDescent="0.2">
      <c r="A2122" s="15"/>
      <c r="B2122" s="15">
        <v>8</v>
      </c>
      <c r="C2122" s="59" t="s">
        <v>1724</v>
      </c>
      <c r="D2122" s="60"/>
      <c r="E2122" s="60"/>
      <c r="F2122" s="60"/>
      <c r="G2122" s="61"/>
      <c r="H2122" s="87" t="s">
        <v>1683</v>
      </c>
      <c r="I2122" s="62" t="s">
        <v>35</v>
      </c>
      <c r="J2122" s="69">
        <v>0</v>
      </c>
      <c r="K2122" s="44"/>
      <c r="L2122" s="63">
        <v>131.63</v>
      </c>
      <c r="M2122" s="70"/>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x14ac:dyDescent="0.2">
      <c r="A2123" s="15"/>
      <c r="B2123" s="15">
        <v>9</v>
      </c>
      <c r="C2123" s="59" t="s">
        <v>1724</v>
      </c>
      <c r="D2123" s="60"/>
      <c r="E2123" s="60"/>
      <c r="F2123" s="60"/>
      <c r="G2123" s="61"/>
      <c r="H2123" s="87" t="s">
        <v>1682</v>
      </c>
      <c r="I2123" s="62" t="s">
        <v>35</v>
      </c>
      <c r="J2123" s="69">
        <v>0</v>
      </c>
      <c r="K2123" s="44"/>
      <c r="L2123" s="63">
        <v>110.53</v>
      </c>
      <c r="M2123" s="70"/>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x14ac:dyDescent="0.2">
      <c r="A2124" s="15"/>
      <c r="B2124" s="15">
        <v>10</v>
      </c>
      <c r="C2124" s="59" t="s">
        <v>1638</v>
      </c>
      <c r="D2124" s="60"/>
      <c r="E2124" s="60"/>
      <c r="F2124" s="60"/>
      <c r="G2124" s="61"/>
      <c r="H2124" s="87" t="s">
        <v>1684</v>
      </c>
      <c r="I2124" s="62" t="s">
        <v>35</v>
      </c>
      <c r="J2124" s="69">
        <v>0</v>
      </c>
      <c r="K2124" s="44"/>
      <c r="L2124" s="63">
        <v>389.38</v>
      </c>
      <c r="M2124" s="70"/>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x14ac:dyDescent="0.2">
      <c r="A2125" s="15"/>
      <c r="B2125" s="15">
        <v>11</v>
      </c>
      <c r="C2125" s="59" t="s">
        <v>1638</v>
      </c>
      <c r="D2125" s="60"/>
      <c r="E2125" s="60"/>
      <c r="F2125" s="60"/>
      <c r="G2125" s="61"/>
      <c r="H2125" s="87" t="s">
        <v>1682</v>
      </c>
      <c r="I2125" s="62" t="s">
        <v>35</v>
      </c>
      <c r="J2125" s="69">
        <v>0</v>
      </c>
      <c r="K2125" s="44"/>
      <c r="L2125" s="63">
        <v>189.74</v>
      </c>
      <c r="M2125" s="70"/>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x14ac:dyDescent="0.2">
      <c r="A2126" s="15"/>
      <c r="B2126" s="15">
        <v>12</v>
      </c>
      <c r="C2126" s="59" t="s">
        <v>1725</v>
      </c>
      <c r="D2126" s="60"/>
      <c r="E2126" s="60"/>
      <c r="F2126" s="60"/>
      <c r="G2126" s="61"/>
      <c r="H2126" s="87" t="s">
        <v>1683</v>
      </c>
      <c r="I2126" s="62" t="s">
        <v>35</v>
      </c>
      <c r="J2126" s="69">
        <v>0</v>
      </c>
      <c r="K2126" s="44"/>
      <c r="L2126" s="63">
        <v>115.96</v>
      </c>
      <c r="M2126" s="70"/>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x14ac:dyDescent="0.2">
      <c r="A2127" s="15"/>
      <c r="B2127" s="15">
        <v>13</v>
      </c>
      <c r="C2127" s="59" t="s">
        <v>1725</v>
      </c>
      <c r="D2127" s="60"/>
      <c r="E2127" s="60"/>
      <c r="F2127" s="60"/>
      <c r="G2127" s="61"/>
      <c r="H2127" s="87" t="s">
        <v>1682</v>
      </c>
      <c r="I2127" s="62" t="s">
        <v>35</v>
      </c>
      <c r="J2127" s="69">
        <v>0</v>
      </c>
      <c r="K2127" s="44"/>
      <c r="L2127" s="63">
        <v>115.96</v>
      </c>
      <c r="M2127" s="70"/>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x14ac:dyDescent="0.2">
      <c r="A2128" s="15"/>
      <c r="B2128" s="15">
        <v>14</v>
      </c>
      <c r="C2128" s="59" t="s">
        <v>1639</v>
      </c>
      <c r="D2128" s="60"/>
      <c r="E2128" s="60"/>
      <c r="F2128" s="60"/>
      <c r="G2128" s="61"/>
      <c r="H2128" s="87" t="s">
        <v>1683</v>
      </c>
      <c r="I2128" s="62" t="s">
        <v>35</v>
      </c>
      <c r="J2128" s="69">
        <v>0</v>
      </c>
      <c r="K2128" s="44"/>
      <c r="L2128" s="63">
        <v>121.29</v>
      </c>
      <c r="M2128" s="70"/>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x14ac:dyDescent="0.2">
      <c r="A2129" s="15"/>
      <c r="B2129" s="15">
        <v>15</v>
      </c>
      <c r="C2129" s="59" t="s">
        <v>1639</v>
      </c>
      <c r="D2129" s="60"/>
      <c r="E2129" s="60"/>
      <c r="F2129" s="60"/>
      <c r="G2129" s="61"/>
      <c r="H2129" s="87" t="s">
        <v>1682</v>
      </c>
      <c r="I2129" s="62" t="s">
        <v>35</v>
      </c>
      <c r="J2129" s="69">
        <v>0</v>
      </c>
      <c r="K2129" s="44"/>
      <c r="L2129" s="63">
        <v>118.07</v>
      </c>
      <c r="M2129" s="70"/>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x14ac:dyDescent="0.2">
      <c r="A2130" s="15"/>
      <c r="B2130" s="15">
        <v>16</v>
      </c>
      <c r="C2130" s="59" t="s">
        <v>1640</v>
      </c>
      <c r="D2130" s="60"/>
      <c r="E2130" s="60"/>
      <c r="F2130" s="60"/>
      <c r="G2130" s="61"/>
      <c r="H2130" s="87" t="s">
        <v>1683</v>
      </c>
      <c r="I2130" s="62" t="s">
        <v>35</v>
      </c>
      <c r="J2130" s="69">
        <v>0</v>
      </c>
      <c r="K2130" s="44"/>
      <c r="L2130" s="63">
        <v>142.52000000000001</v>
      </c>
      <c r="M2130" s="70"/>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x14ac:dyDescent="0.2">
      <c r="A2131" s="15"/>
      <c r="B2131" s="15">
        <v>17</v>
      </c>
      <c r="C2131" s="59" t="s">
        <v>1640</v>
      </c>
      <c r="D2131" s="60"/>
      <c r="E2131" s="60"/>
      <c r="F2131" s="60"/>
      <c r="G2131" s="61"/>
      <c r="H2131" s="87" t="s">
        <v>1682</v>
      </c>
      <c r="I2131" s="62" t="s">
        <v>35</v>
      </c>
      <c r="J2131" s="69">
        <v>0</v>
      </c>
      <c r="K2131" s="44"/>
      <c r="L2131" s="63">
        <v>138.72</v>
      </c>
      <c r="M2131" s="70"/>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x14ac:dyDescent="0.2">
      <c r="A2132" s="15"/>
      <c r="B2132" s="15">
        <v>18</v>
      </c>
      <c r="C2132" s="59" t="s">
        <v>1642</v>
      </c>
      <c r="D2132" s="60"/>
      <c r="E2132" s="60"/>
      <c r="F2132" s="60"/>
      <c r="G2132" s="61"/>
      <c r="H2132" s="87" t="s">
        <v>1684</v>
      </c>
      <c r="I2132" s="62" t="s">
        <v>35</v>
      </c>
      <c r="J2132" s="69">
        <v>0</v>
      </c>
      <c r="K2132" s="44"/>
      <c r="L2132" s="63">
        <v>1104.94</v>
      </c>
      <c r="M2132" s="70"/>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x14ac:dyDescent="0.2">
      <c r="A2133" s="15"/>
      <c r="B2133" s="15">
        <v>19</v>
      </c>
      <c r="C2133" s="59" t="s">
        <v>1642</v>
      </c>
      <c r="D2133" s="60"/>
      <c r="E2133" s="60"/>
      <c r="F2133" s="60"/>
      <c r="G2133" s="61"/>
      <c r="H2133" s="87" t="s">
        <v>1682</v>
      </c>
      <c r="I2133" s="62" t="s">
        <v>35</v>
      </c>
      <c r="J2133" s="69">
        <v>0</v>
      </c>
      <c r="K2133" s="44"/>
      <c r="L2133" s="63">
        <v>533.21</v>
      </c>
      <c r="M2133" s="70"/>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x14ac:dyDescent="0.2">
      <c r="A2134" s="15"/>
      <c r="B2134" s="15">
        <v>20</v>
      </c>
      <c r="C2134" s="59" t="s">
        <v>1726</v>
      </c>
      <c r="D2134" s="60"/>
      <c r="E2134" s="60"/>
      <c r="F2134" s="60"/>
      <c r="G2134" s="61"/>
      <c r="H2134" s="87" t="s">
        <v>1683</v>
      </c>
      <c r="I2134" s="62" t="s">
        <v>35</v>
      </c>
      <c r="J2134" s="69">
        <v>0</v>
      </c>
      <c r="K2134" s="44"/>
      <c r="L2134" s="63">
        <v>1490.85</v>
      </c>
      <c r="M2134" s="70"/>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x14ac:dyDescent="0.2">
      <c r="A2135" s="15"/>
      <c r="B2135" s="15">
        <v>21</v>
      </c>
      <c r="C2135" s="59" t="s">
        <v>1726</v>
      </c>
      <c r="D2135" s="60"/>
      <c r="E2135" s="60"/>
      <c r="F2135" s="60"/>
      <c r="G2135" s="61"/>
      <c r="H2135" s="87" t="s">
        <v>1690</v>
      </c>
      <c r="I2135" s="62" t="s">
        <v>35</v>
      </c>
      <c r="J2135" s="69">
        <v>0</v>
      </c>
      <c r="K2135" s="44"/>
      <c r="L2135" s="63">
        <v>2806.88</v>
      </c>
      <c r="M2135" s="70"/>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x14ac:dyDescent="0.2">
      <c r="A2136" s="15"/>
      <c r="B2136" s="15">
        <v>22</v>
      </c>
      <c r="C2136" s="59" t="s">
        <v>1726</v>
      </c>
      <c r="D2136" s="60"/>
      <c r="E2136" s="60"/>
      <c r="F2136" s="60"/>
      <c r="G2136" s="61"/>
      <c r="H2136" s="87" t="s">
        <v>1682</v>
      </c>
      <c r="I2136" s="62" t="s">
        <v>35</v>
      </c>
      <c r="J2136" s="69">
        <v>0</v>
      </c>
      <c r="K2136" s="44"/>
      <c r="L2136" s="63">
        <v>1451.14</v>
      </c>
      <c r="M2136" s="70"/>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x14ac:dyDescent="0.2">
      <c r="A2137" s="15"/>
      <c r="B2137" s="15">
        <v>23</v>
      </c>
      <c r="C2137" s="59" t="s">
        <v>1726</v>
      </c>
      <c r="D2137" s="60"/>
      <c r="E2137" s="60"/>
      <c r="F2137" s="60"/>
      <c r="G2137" s="61"/>
      <c r="H2137" s="87" t="s">
        <v>1691</v>
      </c>
      <c r="I2137" s="62" t="s">
        <v>35</v>
      </c>
      <c r="J2137" s="69">
        <v>0</v>
      </c>
      <c r="K2137" s="44"/>
      <c r="L2137" s="63">
        <v>2767.18</v>
      </c>
      <c r="M2137" s="70"/>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x14ac:dyDescent="0.2">
      <c r="A2138" s="15"/>
      <c r="B2138" s="15">
        <v>24</v>
      </c>
      <c r="C2138" s="59" t="s">
        <v>1727</v>
      </c>
      <c r="D2138" s="60"/>
      <c r="E2138" s="60"/>
      <c r="F2138" s="60"/>
      <c r="G2138" s="61"/>
      <c r="H2138" s="87" t="s">
        <v>1683</v>
      </c>
      <c r="I2138" s="62" t="s">
        <v>35</v>
      </c>
      <c r="J2138" s="69">
        <v>0</v>
      </c>
      <c r="K2138" s="44"/>
      <c r="L2138" s="63">
        <v>1049.77</v>
      </c>
      <c r="M2138" s="70"/>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x14ac:dyDescent="0.2">
      <c r="A2139" s="15"/>
      <c r="B2139" s="15">
        <v>25</v>
      </c>
      <c r="C2139" s="59" t="s">
        <v>1727</v>
      </c>
      <c r="D2139" s="60"/>
      <c r="E2139" s="60"/>
      <c r="F2139" s="60"/>
      <c r="G2139" s="61"/>
      <c r="H2139" s="87" t="s">
        <v>1690</v>
      </c>
      <c r="I2139" s="62" t="s">
        <v>35</v>
      </c>
      <c r="J2139" s="69">
        <v>0</v>
      </c>
      <c r="K2139" s="44"/>
      <c r="L2139" s="63">
        <v>2365.8000000000002</v>
      </c>
      <c r="M2139" s="70"/>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x14ac:dyDescent="0.2">
      <c r="A2140" s="15"/>
      <c r="B2140" s="15">
        <v>26</v>
      </c>
      <c r="C2140" s="59" t="s">
        <v>1727</v>
      </c>
      <c r="D2140" s="60"/>
      <c r="E2140" s="60"/>
      <c r="F2140" s="60"/>
      <c r="G2140" s="61"/>
      <c r="H2140" s="87" t="s">
        <v>1682</v>
      </c>
      <c r="I2140" s="62" t="s">
        <v>35</v>
      </c>
      <c r="J2140" s="69">
        <v>0</v>
      </c>
      <c r="K2140" s="44"/>
      <c r="L2140" s="63">
        <v>1021.81</v>
      </c>
      <c r="M2140" s="70"/>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x14ac:dyDescent="0.2">
      <c r="A2141" s="15"/>
      <c r="B2141" s="15">
        <v>27</v>
      </c>
      <c r="C2141" s="59" t="s">
        <v>1727</v>
      </c>
      <c r="D2141" s="60"/>
      <c r="E2141" s="60"/>
      <c r="F2141" s="60"/>
      <c r="G2141" s="61"/>
      <c r="H2141" s="87" t="s">
        <v>1691</v>
      </c>
      <c r="I2141" s="62" t="s">
        <v>35</v>
      </c>
      <c r="J2141" s="69">
        <v>0</v>
      </c>
      <c r="K2141" s="44"/>
      <c r="L2141" s="63">
        <v>2337.85</v>
      </c>
      <c r="M2141" s="70"/>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x14ac:dyDescent="0.2">
      <c r="A2142" s="15"/>
      <c r="B2142" s="15">
        <v>28</v>
      </c>
      <c r="C2142" s="59" t="s">
        <v>1643</v>
      </c>
      <c r="D2142" s="60"/>
      <c r="E2142" s="60"/>
      <c r="F2142" s="60"/>
      <c r="G2142" s="61"/>
      <c r="H2142" s="87" t="s">
        <v>1689</v>
      </c>
      <c r="I2142" s="62" t="s">
        <v>35</v>
      </c>
      <c r="J2142" s="69">
        <v>0</v>
      </c>
      <c r="K2142" s="44"/>
      <c r="L2142" s="63">
        <v>1264.48</v>
      </c>
      <c r="M2142" s="70"/>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x14ac:dyDescent="0.2">
      <c r="A2143" s="15"/>
      <c r="B2143" s="15">
        <v>29</v>
      </c>
      <c r="C2143" s="59" t="s">
        <v>1643</v>
      </c>
      <c r="D2143" s="60"/>
      <c r="E2143" s="60"/>
      <c r="F2143" s="60"/>
      <c r="G2143" s="61"/>
      <c r="H2143" s="87" t="s">
        <v>1683</v>
      </c>
      <c r="I2143" s="62" t="s">
        <v>35</v>
      </c>
      <c r="J2143" s="69">
        <v>0</v>
      </c>
      <c r="K2143" s="44"/>
      <c r="L2143" s="63">
        <v>746.25</v>
      </c>
      <c r="M2143" s="70"/>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x14ac:dyDescent="0.2">
      <c r="A2144" s="15"/>
      <c r="B2144" s="15">
        <v>30</v>
      </c>
      <c r="C2144" s="59" t="s">
        <v>1643</v>
      </c>
      <c r="D2144" s="60"/>
      <c r="E2144" s="60"/>
      <c r="F2144" s="60"/>
      <c r="G2144" s="61"/>
      <c r="H2144" s="87" t="s">
        <v>1684</v>
      </c>
      <c r="I2144" s="62" t="s">
        <v>35</v>
      </c>
      <c r="J2144" s="69">
        <v>0</v>
      </c>
      <c r="K2144" s="44"/>
      <c r="L2144" s="63">
        <v>1230.81</v>
      </c>
      <c r="M2144" s="70"/>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x14ac:dyDescent="0.2">
      <c r="A2145" s="15"/>
      <c r="B2145" s="15">
        <v>31</v>
      </c>
      <c r="C2145" s="59" t="s">
        <v>1643</v>
      </c>
      <c r="D2145" s="60"/>
      <c r="E2145" s="60"/>
      <c r="F2145" s="60"/>
      <c r="G2145" s="61"/>
      <c r="H2145" s="87" t="s">
        <v>1682</v>
      </c>
      <c r="I2145" s="62" t="s">
        <v>35</v>
      </c>
      <c r="J2145" s="69">
        <v>0</v>
      </c>
      <c r="K2145" s="44"/>
      <c r="L2145" s="63">
        <v>726.38</v>
      </c>
      <c r="M2145" s="70"/>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x14ac:dyDescent="0.2">
      <c r="A2146" s="15"/>
      <c r="B2146" s="15">
        <v>32</v>
      </c>
      <c r="C2146" s="59" t="s">
        <v>1644</v>
      </c>
      <c r="D2146" s="60"/>
      <c r="E2146" s="60"/>
      <c r="F2146" s="60"/>
      <c r="G2146" s="61"/>
      <c r="H2146" s="87" t="s">
        <v>1682</v>
      </c>
      <c r="I2146" s="62" t="s">
        <v>35</v>
      </c>
      <c r="J2146" s="69">
        <v>0</v>
      </c>
      <c r="K2146" s="44"/>
      <c r="L2146" s="63">
        <v>72.09</v>
      </c>
      <c r="M2146" s="70"/>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x14ac:dyDescent="0.2">
      <c r="A2147" s="15"/>
      <c r="B2147" s="15">
        <v>33</v>
      </c>
      <c r="C2147" s="59" t="s">
        <v>1645</v>
      </c>
      <c r="D2147" s="60"/>
      <c r="E2147" s="60"/>
      <c r="F2147" s="60"/>
      <c r="G2147" s="61"/>
      <c r="H2147" s="87" t="s">
        <v>1683</v>
      </c>
      <c r="I2147" s="62" t="s">
        <v>35</v>
      </c>
      <c r="J2147" s="69">
        <v>0</v>
      </c>
      <c r="K2147" s="44"/>
      <c r="L2147" s="63">
        <v>1178.51</v>
      </c>
      <c r="M2147" s="70"/>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x14ac:dyDescent="0.2">
      <c r="A2148" s="15"/>
      <c r="B2148" s="15">
        <v>34</v>
      </c>
      <c r="C2148" s="59" t="s">
        <v>1646</v>
      </c>
      <c r="D2148" s="60"/>
      <c r="E2148" s="60"/>
      <c r="F2148" s="60"/>
      <c r="G2148" s="61"/>
      <c r="H2148" s="87" t="s">
        <v>1683</v>
      </c>
      <c r="I2148" s="62" t="s">
        <v>35</v>
      </c>
      <c r="J2148" s="69">
        <v>0</v>
      </c>
      <c r="K2148" s="44"/>
      <c r="L2148" s="63">
        <v>1006.49</v>
      </c>
      <c r="M2148" s="70"/>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x14ac:dyDescent="0.2">
      <c r="A2149" s="15"/>
      <c r="B2149" s="15">
        <v>35</v>
      </c>
      <c r="C2149" s="59" t="s">
        <v>1645</v>
      </c>
      <c r="D2149" s="60"/>
      <c r="E2149" s="60"/>
      <c r="F2149" s="60"/>
      <c r="G2149" s="61"/>
      <c r="H2149" s="87" t="s">
        <v>1690</v>
      </c>
      <c r="I2149" s="62" t="s">
        <v>35</v>
      </c>
      <c r="J2149" s="69">
        <v>0</v>
      </c>
      <c r="K2149" s="44"/>
      <c r="L2149" s="63">
        <v>2494.5500000000002</v>
      </c>
      <c r="M2149" s="70"/>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x14ac:dyDescent="0.2">
      <c r="A2150" s="15"/>
      <c r="B2150" s="15">
        <v>36</v>
      </c>
      <c r="C2150" s="59" t="s">
        <v>1646</v>
      </c>
      <c r="D2150" s="60"/>
      <c r="E2150" s="60"/>
      <c r="F2150" s="60"/>
      <c r="G2150" s="61"/>
      <c r="H2150" s="87" t="s">
        <v>1690</v>
      </c>
      <c r="I2150" s="62" t="s">
        <v>35</v>
      </c>
      <c r="J2150" s="69">
        <v>0</v>
      </c>
      <c r="K2150" s="44"/>
      <c r="L2150" s="63">
        <v>2322.52</v>
      </c>
      <c r="M2150" s="70"/>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x14ac:dyDescent="0.2">
      <c r="A2151" s="15"/>
      <c r="B2151" s="15">
        <v>37</v>
      </c>
      <c r="C2151" s="59" t="s">
        <v>1645</v>
      </c>
      <c r="D2151" s="60"/>
      <c r="E2151" s="60"/>
      <c r="F2151" s="60"/>
      <c r="G2151" s="61"/>
      <c r="H2151" s="87" t="s">
        <v>1682</v>
      </c>
      <c r="I2151" s="62" t="s">
        <v>35</v>
      </c>
      <c r="J2151" s="69">
        <v>0</v>
      </c>
      <c r="K2151" s="44"/>
      <c r="L2151" s="63">
        <v>1155.95</v>
      </c>
      <c r="M2151" s="70"/>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x14ac:dyDescent="0.2">
      <c r="A2152" s="15"/>
      <c r="B2152" s="15">
        <v>38</v>
      </c>
      <c r="C2152" s="59" t="s">
        <v>1646</v>
      </c>
      <c r="D2152" s="60"/>
      <c r="E2152" s="60"/>
      <c r="F2152" s="60"/>
      <c r="G2152" s="61"/>
      <c r="H2152" s="87" t="s">
        <v>1682</v>
      </c>
      <c r="I2152" s="62" t="s">
        <v>35</v>
      </c>
      <c r="J2152" s="69">
        <v>0</v>
      </c>
      <c r="K2152" s="44"/>
      <c r="L2152" s="63">
        <v>988.51</v>
      </c>
      <c r="M2152" s="70"/>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x14ac:dyDescent="0.2">
      <c r="A2153" s="15"/>
      <c r="B2153" s="15">
        <v>39</v>
      </c>
      <c r="C2153" s="59" t="s">
        <v>1645</v>
      </c>
      <c r="D2153" s="60"/>
      <c r="E2153" s="60"/>
      <c r="F2153" s="60"/>
      <c r="G2153" s="61"/>
      <c r="H2153" s="87" t="s">
        <v>1691</v>
      </c>
      <c r="I2153" s="62" t="s">
        <v>35</v>
      </c>
      <c r="J2153" s="69">
        <v>0</v>
      </c>
      <c r="K2153" s="44"/>
      <c r="L2153" s="63">
        <v>2471.9899999999998</v>
      </c>
      <c r="M2153" s="70"/>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x14ac:dyDescent="0.2">
      <c r="A2154" s="15"/>
      <c r="B2154" s="15">
        <v>40</v>
      </c>
      <c r="C2154" s="59" t="s">
        <v>1646</v>
      </c>
      <c r="D2154" s="60"/>
      <c r="E2154" s="60"/>
      <c r="F2154" s="60"/>
      <c r="G2154" s="61"/>
      <c r="H2154" s="87" t="s">
        <v>1691</v>
      </c>
      <c r="I2154" s="62" t="s">
        <v>35</v>
      </c>
      <c r="J2154" s="69">
        <v>0</v>
      </c>
      <c r="K2154" s="44"/>
      <c r="L2154" s="63">
        <v>2304.56</v>
      </c>
      <c r="M2154" s="70"/>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x14ac:dyDescent="0.2">
      <c r="A2155" s="15"/>
      <c r="B2155" s="15">
        <v>41</v>
      </c>
      <c r="C2155" s="59" t="s">
        <v>1647</v>
      </c>
      <c r="D2155" s="60"/>
      <c r="E2155" s="60"/>
      <c r="F2155" s="60"/>
      <c r="G2155" s="61"/>
      <c r="H2155" s="87" t="s">
        <v>1684</v>
      </c>
      <c r="I2155" s="62" t="s">
        <v>35</v>
      </c>
      <c r="J2155" s="69">
        <v>0</v>
      </c>
      <c r="K2155" s="44"/>
      <c r="L2155" s="63">
        <v>475.25</v>
      </c>
      <c r="M2155" s="70"/>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x14ac:dyDescent="0.2">
      <c r="A2156" s="15"/>
      <c r="B2156" s="15">
        <v>42</v>
      </c>
      <c r="C2156" s="59" t="s">
        <v>1647</v>
      </c>
      <c r="D2156" s="60"/>
      <c r="E2156" s="60"/>
      <c r="F2156" s="60"/>
      <c r="G2156" s="61"/>
      <c r="H2156" s="87" t="s">
        <v>1682</v>
      </c>
      <c r="I2156" s="62" t="s">
        <v>35</v>
      </c>
      <c r="J2156" s="69">
        <v>0</v>
      </c>
      <c r="K2156" s="44"/>
      <c r="L2156" s="63">
        <v>193.32</v>
      </c>
      <c r="M2156" s="70"/>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x14ac:dyDescent="0.2">
      <c r="A2157" s="15"/>
      <c r="B2157" s="15">
        <v>43</v>
      </c>
      <c r="C2157" s="59" t="s">
        <v>1728</v>
      </c>
      <c r="D2157" s="60"/>
      <c r="E2157" s="60"/>
      <c r="F2157" s="60"/>
      <c r="G2157" s="61"/>
      <c r="H2157" s="87" t="s">
        <v>1684</v>
      </c>
      <c r="I2157" s="62" t="s">
        <v>35</v>
      </c>
      <c r="J2157" s="69">
        <v>0</v>
      </c>
      <c r="K2157" s="44"/>
      <c r="L2157" s="63">
        <v>2434.4299999999998</v>
      </c>
      <c r="M2157" s="70"/>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x14ac:dyDescent="0.2">
      <c r="A2158" s="15"/>
      <c r="B2158" s="15">
        <v>44</v>
      </c>
      <c r="C2158" s="59" t="s">
        <v>1729</v>
      </c>
      <c r="D2158" s="60"/>
      <c r="E2158" s="60"/>
      <c r="F2158" s="60"/>
      <c r="G2158" s="61"/>
      <c r="H2158" s="87" t="s">
        <v>1682</v>
      </c>
      <c r="I2158" s="62" t="s">
        <v>35</v>
      </c>
      <c r="J2158" s="69">
        <v>0</v>
      </c>
      <c r="K2158" s="44"/>
      <c r="L2158" s="63">
        <v>545.23</v>
      </c>
      <c r="M2158" s="70"/>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x14ac:dyDescent="0.2">
      <c r="A2159" s="15"/>
      <c r="B2159" s="15">
        <v>45</v>
      </c>
      <c r="C2159" s="59" t="s">
        <v>1730</v>
      </c>
      <c r="D2159" s="60"/>
      <c r="E2159" s="60"/>
      <c r="F2159" s="60"/>
      <c r="G2159" s="61"/>
      <c r="H2159" s="87" t="s">
        <v>1682</v>
      </c>
      <c r="I2159" s="62" t="s">
        <v>35</v>
      </c>
      <c r="J2159" s="69">
        <v>0</v>
      </c>
      <c r="K2159" s="44"/>
      <c r="L2159" s="63">
        <v>765.07</v>
      </c>
      <c r="M2159" s="70"/>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x14ac:dyDescent="0.2">
      <c r="A2160" s="15"/>
      <c r="B2160" s="15">
        <v>46</v>
      </c>
      <c r="C2160" s="59" t="s">
        <v>1731</v>
      </c>
      <c r="D2160" s="60"/>
      <c r="E2160" s="60"/>
      <c r="F2160" s="60"/>
      <c r="G2160" s="61"/>
      <c r="H2160" s="87" t="s">
        <v>1682</v>
      </c>
      <c r="I2160" s="62" t="s">
        <v>35</v>
      </c>
      <c r="J2160" s="69">
        <v>0</v>
      </c>
      <c r="K2160" s="44"/>
      <c r="L2160" s="63">
        <v>461.93</v>
      </c>
      <c r="M2160" s="70"/>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x14ac:dyDescent="0.2">
      <c r="A2161" s="15"/>
      <c r="B2161" s="15">
        <v>47</v>
      </c>
      <c r="C2161" s="59" t="s">
        <v>1732</v>
      </c>
      <c r="D2161" s="60"/>
      <c r="E2161" s="60"/>
      <c r="F2161" s="60"/>
      <c r="G2161" s="61"/>
      <c r="H2161" s="87" t="s">
        <v>1682</v>
      </c>
      <c r="I2161" s="62" t="s">
        <v>35</v>
      </c>
      <c r="J2161" s="69">
        <v>0</v>
      </c>
      <c r="K2161" s="44"/>
      <c r="L2161" s="63">
        <v>765.07</v>
      </c>
      <c r="M2161" s="70"/>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x14ac:dyDescent="0.2">
      <c r="A2162" s="15"/>
      <c r="B2162" s="15">
        <v>48</v>
      </c>
      <c r="C2162" s="59" t="s">
        <v>1733</v>
      </c>
      <c r="D2162" s="60"/>
      <c r="E2162" s="60"/>
      <c r="F2162" s="60"/>
      <c r="G2162" s="61"/>
      <c r="H2162" s="87" t="s">
        <v>1682</v>
      </c>
      <c r="I2162" s="62" t="s">
        <v>35</v>
      </c>
      <c r="J2162" s="69">
        <v>0</v>
      </c>
      <c r="K2162" s="44"/>
      <c r="L2162" s="63">
        <v>461.93</v>
      </c>
      <c r="M2162" s="70"/>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x14ac:dyDescent="0.2">
      <c r="A2163" s="15"/>
      <c r="B2163" s="15">
        <v>49</v>
      </c>
      <c r="C2163" s="59" t="s">
        <v>1734</v>
      </c>
      <c r="D2163" s="60"/>
      <c r="E2163" s="60"/>
      <c r="F2163" s="60"/>
      <c r="G2163" s="61"/>
      <c r="H2163" s="87" t="s">
        <v>1684</v>
      </c>
      <c r="I2163" s="62" t="s">
        <v>35</v>
      </c>
      <c r="J2163" s="69">
        <v>0</v>
      </c>
      <c r="K2163" s="44"/>
      <c r="L2163" s="63">
        <v>2800.89</v>
      </c>
      <c r="M2163" s="70"/>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x14ac:dyDescent="0.2">
      <c r="A2164" s="15"/>
      <c r="B2164" s="15">
        <v>50</v>
      </c>
      <c r="C2164" s="59" t="s">
        <v>1735</v>
      </c>
      <c r="D2164" s="60"/>
      <c r="E2164" s="60"/>
      <c r="F2164" s="60"/>
      <c r="G2164" s="61"/>
      <c r="H2164" s="87" t="s">
        <v>1682</v>
      </c>
      <c r="I2164" s="62" t="s">
        <v>35</v>
      </c>
      <c r="J2164" s="69">
        <v>0</v>
      </c>
      <c r="K2164" s="44"/>
      <c r="L2164" s="63">
        <v>545.23</v>
      </c>
      <c r="M2164" s="70"/>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x14ac:dyDescent="0.2">
      <c r="A2165" s="15"/>
      <c r="B2165" s="15">
        <v>51</v>
      </c>
      <c r="C2165" s="59" t="s">
        <v>1648</v>
      </c>
      <c r="D2165" s="60"/>
      <c r="E2165" s="60"/>
      <c r="F2165" s="60"/>
      <c r="G2165" s="61"/>
      <c r="H2165" s="87" t="s">
        <v>1684</v>
      </c>
      <c r="I2165" s="62" t="s">
        <v>35</v>
      </c>
      <c r="J2165" s="69">
        <v>0</v>
      </c>
      <c r="K2165" s="44"/>
      <c r="L2165" s="63">
        <v>1147.8699999999999</v>
      </c>
      <c r="M2165" s="70"/>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x14ac:dyDescent="0.2">
      <c r="A2166" s="15"/>
      <c r="B2166" s="15">
        <v>52</v>
      </c>
      <c r="C2166" s="59" t="s">
        <v>1648</v>
      </c>
      <c r="D2166" s="60"/>
      <c r="E2166" s="60"/>
      <c r="F2166" s="60"/>
      <c r="G2166" s="61"/>
      <c r="H2166" s="87" t="s">
        <v>1682</v>
      </c>
      <c r="I2166" s="62" t="s">
        <v>35</v>
      </c>
      <c r="J2166" s="69">
        <v>0</v>
      </c>
      <c r="K2166" s="44"/>
      <c r="L2166" s="63">
        <v>246.98</v>
      </c>
      <c r="M2166" s="70"/>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x14ac:dyDescent="0.2">
      <c r="A2167" s="15"/>
      <c r="B2167" s="15">
        <v>53</v>
      </c>
      <c r="C2167" s="59" t="s">
        <v>1649</v>
      </c>
      <c r="D2167" s="60"/>
      <c r="E2167" s="60"/>
      <c r="F2167" s="60"/>
      <c r="G2167" s="61"/>
      <c r="H2167" s="87" t="s">
        <v>1682</v>
      </c>
      <c r="I2167" s="62" t="s">
        <v>35</v>
      </c>
      <c r="J2167" s="69">
        <v>0</v>
      </c>
      <c r="K2167" s="44"/>
      <c r="L2167" s="63">
        <v>64.22</v>
      </c>
      <c r="M2167" s="70"/>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x14ac:dyDescent="0.2">
      <c r="A2168" s="15"/>
      <c r="B2168" s="15">
        <v>54</v>
      </c>
      <c r="C2168" s="59" t="s">
        <v>1650</v>
      </c>
      <c r="D2168" s="60"/>
      <c r="E2168" s="60"/>
      <c r="F2168" s="60"/>
      <c r="G2168" s="61"/>
      <c r="H2168" s="87" t="s">
        <v>1682</v>
      </c>
      <c r="I2168" s="62" t="s">
        <v>35</v>
      </c>
      <c r="J2168" s="69">
        <v>0</v>
      </c>
      <c r="K2168" s="44"/>
      <c r="L2168" s="63">
        <v>80.28</v>
      </c>
      <c r="M2168" s="70"/>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x14ac:dyDescent="0.2">
      <c r="A2169" s="15"/>
      <c r="B2169" s="15">
        <v>55</v>
      </c>
      <c r="C2169" s="59" t="s">
        <v>1651</v>
      </c>
      <c r="D2169" s="60"/>
      <c r="E2169" s="60"/>
      <c r="F2169" s="60"/>
      <c r="G2169" s="61"/>
      <c r="H2169" s="87" t="s">
        <v>1682</v>
      </c>
      <c r="I2169" s="62" t="s">
        <v>35</v>
      </c>
      <c r="J2169" s="69">
        <v>0</v>
      </c>
      <c r="K2169" s="44"/>
      <c r="L2169" s="63">
        <v>200.47</v>
      </c>
      <c r="M2169" s="70"/>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x14ac:dyDescent="0.2">
      <c r="A2170" s="15"/>
      <c r="B2170" s="15">
        <v>56</v>
      </c>
      <c r="C2170" s="59" t="s">
        <v>1736</v>
      </c>
      <c r="D2170" s="60"/>
      <c r="E2170" s="60"/>
      <c r="F2170" s="60"/>
      <c r="G2170" s="61"/>
      <c r="H2170" s="87" t="s">
        <v>1683</v>
      </c>
      <c r="I2170" s="62" t="s">
        <v>35</v>
      </c>
      <c r="J2170" s="69">
        <v>0</v>
      </c>
      <c r="K2170" s="44"/>
      <c r="L2170" s="63">
        <v>913.04</v>
      </c>
      <c r="M2170" s="70"/>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x14ac:dyDescent="0.2">
      <c r="A2171" s="15"/>
      <c r="B2171" s="15">
        <v>57</v>
      </c>
      <c r="C2171" s="59" t="s">
        <v>1737</v>
      </c>
      <c r="D2171" s="60"/>
      <c r="E2171" s="60"/>
      <c r="F2171" s="60"/>
      <c r="G2171" s="61"/>
      <c r="H2171" s="87" t="s">
        <v>1683</v>
      </c>
      <c r="I2171" s="62" t="s">
        <v>35</v>
      </c>
      <c r="J2171" s="69">
        <v>0</v>
      </c>
      <c r="K2171" s="44"/>
      <c r="L2171" s="63">
        <v>747.63</v>
      </c>
      <c r="M2171" s="70"/>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x14ac:dyDescent="0.2">
      <c r="A2172" s="15"/>
      <c r="B2172" s="15">
        <v>58</v>
      </c>
      <c r="C2172" s="59" t="s">
        <v>1736</v>
      </c>
      <c r="D2172" s="60"/>
      <c r="E2172" s="60"/>
      <c r="F2172" s="60"/>
      <c r="G2172" s="61"/>
      <c r="H2172" s="87" t="s">
        <v>1690</v>
      </c>
      <c r="I2172" s="62" t="s">
        <v>35</v>
      </c>
      <c r="J2172" s="69">
        <v>0</v>
      </c>
      <c r="K2172" s="44"/>
      <c r="L2172" s="63">
        <v>2229.0700000000002</v>
      </c>
      <c r="M2172" s="70"/>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x14ac:dyDescent="0.2">
      <c r="A2173" s="15"/>
      <c r="B2173" s="15">
        <v>59</v>
      </c>
      <c r="C2173" s="59" t="s">
        <v>1737</v>
      </c>
      <c r="D2173" s="60"/>
      <c r="E2173" s="60"/>
      <c r="F2173" s="60"/>
      <c r="G2173" s="61"/>
      <c r="H2173" s="87" t="s">
        <v>1690</v>
      </c>
      <c r="I2173" s="62" t="s">
        <v>35</v>
      </c>
      <c r="J2173" s="69">
        <v>0</v>
      </c>
      <c r="K2173" s="44"/>
      <c r="L2173" s="63">
        <v>2063.67</v>
      </c>
      <c r="M2173" s="70"/>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x14ac:dyDescent="0.2">
      <c r="A2174" s="15"/>
      <c r="B2174" s="15">
        <v>60</v>
      </c>
      <c r="C2174" s="59" t="s">
        <v>1736</v>
      </c>
      <c r="D2174" s="60"/>
      <c r="E2174" s="60"/>
      <c r="F2174" s="60"/>
      <c r="G2174" s="61"/>
      <c r="H2174" s="87" t="s">
        <v>1682</v>
      </c>
      <c r="I2174" s="62" t="s">
        <v>35</v>
      </c>
      <c r="J2174" s="69">
        <v>0</v>
      </c>
      <c r="K2174" s="44"/>
      <c r="L2174" s="63">
        <v>888.72</v>
      </c>
      <c r="M2174" s="70"/>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x14ac:dyDescent="0.2">
      <c r="A2175" s="15"/>
      <c r="B2175" s="15">
        <v>61</v>
      </c>
      <c r="C2175" s="59" t="s">
        <v>1737</v>
      </c>
      <c r="D2175" s="60"/>
      <c r="E2175" s="60"/>
      <c r="F2175" s="60"/>
      <c r="G2175" s="61"/>
      <c r="H2175" s="87" t="s">
        <v>1682</v>
      </c>
      <c r="I2175" s="62" t="s">
        <v>35</v>
      </c>
      <c r="J2175" s="69">
        <v>0</v>
      </c>
      <c r="K2175" s="44"/>
      <c r="L2175" s="63">
        <v>727.72</v>
      </c>
      <c r="M2175" s="70"/>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x14ac:dyDescent="0.2">
      <c r="A2176" s="15"/>
      <c r="B2176" s="15">
        <v>62</v>
      </c>
      <c r="C2176" s="59" t="s">
        <v>1736</v>
      </c>
      <c r="D2176" s="60"/>
      <c r="E2176" s="60"/>
      <c r="F2176" s="60"/>
      <c r="G2176" s="61"/>
      <c r="H2176" s="87" t="s">
        <v>1691</v>
      </c>
      <c r="I2176" s="62" t="s">
        <v>35</v>
      </c>
      <c r="J2176" s="69">
        <v>0</v>
      </c>
      <c r="K2176" s="44"/>
      <c r="L2176" s="63">
        <v>2204.7600000000002</v>
      </c>
      <c r="M2176" s="70"/>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x14ac:dyDescent="0.2">
      <c r="A2177" s="15"/>
      <c r="B2177" s="15">
        <v>63</v>
      </c>
      <c r="C2177" s="59" t="s">
        <v>1737</v>
      </c>
      <c r="D2177" s="60"/>
      <c r="E2177" s="60"/>
      <c r="F2177" s="60"/>
      <c r="G2177" s="61"/>
      <c r="H2177" s="87" t="s">
        <v>1691</v>
      </c>
      <c r="I2177" s="62" t="s">
        <v>35</v>
      </c>
      <c r="J2177" s="69">
        <v>0</v>
      </c>
      <c r="K2177" s="44"/>
      <c r="L2177" s="63">
        <v>2043.75</v>
      </c>
      <c r="M2177" s="70"/>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x14ac:dyDescent="0.2">
      <c r="A2178" s="15"/>
      <c r="B2178" s="15">
        <v>64</v>
      </c>
      <c r="C2178" s="59" t="s">
        <v>1654</v>
      </c>
      <c r="D2178" s="60"/>
      <c r="E2178" s="60"/>
      <c r="F2178" s="60"/>
      <c r="G2178" s="61"/>
      <c r="H2178" s="87" t="s">
        <v>1683</v>
      </c>
      <c r="I2178" s="62" t="s">
        <v>35</v>
      </c>
      <c r="J2178" s="69">
        <v>0</v>
      </c>
      <c r="K2178" s="44"/>
      <c r="L2178" s="63">
        <v>183.59</v>
      </c>
      <c r="M2178" s="70"/>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x14ac:dyDescent="0.2">
      <c r="A2179" s="15"/>
      <c r="B2179" s="15">
        <v>65</v>
      </c>
      <c r="C2179" s="59" t="s">
        <v>1654</v>
      </c>
      <c r="D2179" s="60"/>
      <c r="E2179" s="60"/>
      <c r="F2179" s="60"/>
      <c r="G2179" s="61"/>
      <c r="H2179" s="87" t="s">
        <v>1684</v>
      </c>
      <c r="I2179" s="62" t="s">
        <v>35</v>
      </c>
      <c r="J2179" s="69">
        <v>0</v>
      </c>
      <c r="K2179" s="44"/>
      <c r="L2179" s="63">
        <v>346.45</v>
      </c>
      <c r="M2179" s="70"/>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x14ac:dyDescent="0.2">
      <c r="A2180" s="15"/>
      <c r="B2180" s="15">
        <v>66</v>
      </c>
      <c r="C2180" s="59" t="s">
        <v>1654</v>
      </c>
      <c r="D2180" s="60"/>
      <c r="E2180" s="60"/>
      <c r="F2180" s="60"/>
      <c r="G2180" s="61"/>
      <c r="H2180" s="87" t="s">
        <v>1682</v>
      </c>
      <c r="I2180" s="62" t="s">
        <v>35</v>
      </c>
      <c r="J2180" s="69">
        <v>0</v>
      </c>
      <c r="K2180" s="44"/>
      <c r="L2180" s="63">
        <v>179.01</v>
      </c>
      <c r="M2180" s="70"/>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x14ac:dyDescent="0.2">
      <c r="A2181" s="15"/>
      <c r="B2181" s="15">
        <v>67</v>
      </c>
      <c r="C2181" s="59" t="s">
        <v>1655</v>
      </c>
      <c r="D2181" s="60"/>
      <c r="E2181" s="60"/>
      <c r="F2181" s="60"/>
      <c r="G2181" s="61"/>
      <c r="H2181" s="87" t="s">
        <v>1683</v>
      </c>
      <c r="I2181" s="62" t="s">
        <v>35</v>
      </c>
      <c r="J2181" s="69">
        <v>0</v>
      </c>
      <c r="K2181" s="44"/>
      <c r="L2181" s="63">
        <v>498.42</v>
      </c>
      <c r="M2181" s="70"/>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x14ac:dyDescent="0.2">
      <c r="A2182" s="15"/>
      <c r="B2182" s="15">
        <v>68</v>
      </c>
      <c r="C2182" s="59" t="s">
        <v>1655</v>
      </c>
      <c r="D2182" s="60"/>
      <c r="E2182" s="60"/>
      <c r="F2182" s="60"/>
      <c r="G2182" s="61"/>
      <c r="H2182" s="87" t="s">
        <v>1690</v>
      </c>
      <c r="I2182" s="62" t="s">
        <v>35</v>
      </c>
      <c r="J2182" s="69">
        <v>0</v>
      </c>
      <c r="K2182" s="44"/>
      <c r="L2182" s="63">
        <v>1814.46</v>
      </c>
      <c r="M2182" s="70"/>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x14ac:dyDescent="0.2">
      <c r="A2183" s="15"/>
      <c r="B2183" s="15">
        <v>69</v>
      </c>
      <c r="C2183" s="59" t="s">
        <v>1655</v>
      </c>
      <c r="D2183" s="60"/>
      <c r="E2183" s="60"/>
      <c r="F2183" s="60"/>
      <c r="G2183" s="61"/>
      <c r="H2183" s="87" t="s">
        <v>1682</v>
      </c>
      <c r="I2183" s="62" t="s">
        <v>35</v>
      </c>
      <c r="J2183" s="69">
        <v>0</v>
      </c>
      <c r="K2183" s="44"/>
      <c r="L2183" s="63">
        <v>485.15</v>
      </c>
      <c r="M2183" s="70"/>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x14ac:dyDescent="0.2">
      <c r="A2184" s="15"/>
      <c r="B2184" s="15">
        <v>70</v>
      </c>
      <c r="C2184" s="59" t="s">
        <v>1655</v>
      </c>
      <c r="D2184" s="60"/>
      <c r="E2184" s="60"/>
      <c r="F2184" s="60"/>
      <c r="G2184" s="61"/>
      <c r="H2184" s="87" t="s">
        <v>1691</v>
      </c>
      <c r="I2184" s="62" t="s">
        <v>35</v>
      </c>
      <c r="J2184" s="69">
        <v>0</v>
      </c>
      <c r="K2184" s="44"/>
      <c r="L2184" s="63">
        <v>1801.18</v>
      </c>
      <c r="M2184" s="70"/>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x14ac:dyDescent="0.2">
      <c r="A2185" s="15"/>
      <c r="B2185" s="15">
        <v>71</v>
      </c>
      <c r="C2185" s="59" t="s">
        <v>1656</v>
      </c>
      <c r="D2185" s="60"/>
      <c r="E2185" s="60"/>
      <c r="F2185" s="60"/>
      <c r="G2185" s="61"/>
      <c r="H2185" s="87" t="s">
        <v>1682</v>
      </c>
      <c r="I2185" s="62" t="s">
        <v>35</v>
      </c>
      <c r="J2185" s="69">
        <v>0</v>
      </c>
      <c r="K2185" s="44"/>
      <c r="L2185" s="63">
        <v>146.81</v>
      </c>
      <c r="M2185" s="70"/>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x14ac:dyDescent="0.2">
      <c r="A2186" s="15"/>
      <c r="B2186" s="15">
        <v>72</v>
      </c>
      <c r="C2186" s="59" t="s">
        <v>1657</v>
      </c>
      <c r="D2186" s="60"/>
      <c r="E2186" s="60"/>
      <c r="F2186" s="60"/>
      <c r="G2186" s="61"/>
      <c r="H2186" s="87" t="s">
        <v>1689</v>
      </c>
      <c r="I2186" s="62" t="s">
        <v>35</v>
      </c>
      <c r="J2186" s="69">
        <v>0</v>
      </c>
      <c r="K2186" s="44"/>
      <c r="L2186" s="63">
        <v>498.42</v>
      </c>
      <c r="M2186" s="70"/>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x14ac:dyDescent="0.2">
      <c r="A2187" s="15"/>
      <c r="B2187" s="15">
        <v>73</v>
      </c>
      <c r="C2187" s="59" t="s">
        <v>1657</v>
      </c>
      <c r="D2187" s="60"/>
      <c r="E2187" s="60"/>
      <c r="F2187" s="60"/>
      <c r="G2187" s="61"/>
      <c r="H2187" s="87" t="s">
        <v>1683</v>
      </c>
      <c r="I2187" s="62" t="s">
        <v>35</v>
      </c>
      <c r="J2187" s="69">
        <v>0</v>
      </c>
      <c r="K2187" s="44"/>
      <c r="L2187" s="63">
        <v>194.07</v>
      </c>
      <c r="M2187" s="70"/>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x14ac:dyDescent="0.2">
      <c r="A2188" s="15"/>
      <c r="B2188" s="15">
        <v>74</v>
      </c>
      <c r="C2188" s="59" t="s">
        <v>1657</v>
      </c>
      <c r="D2188" s="60"/>
      <c r="E2188" s="60"/>
      <c r="F2188" s="60"/>
      <c r="G2188" s="61"/>
      <c r="H2188" s="87" t="s">
        <v>1684</v>
      </c>
      <c r="I2188" s="62" t="s">
        <v>35</v>
      </c>
      <c r="J2188" s="69">
        <v>0</v>
      </c>
      <c r="K2188" s="44"/>
      <c r="L2188" s="63">
        <v>329.42</v>
      </c>
      <c r="M2188" s="70"/>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x14ac:dyDescent="0.2">
      <c r="A2189" s="15"/>
      <c r="B2189" s="15">
        <v>75</v>
      </c>
      <c r="C2189" s="59" t="s">
        <v>1657</v>
      </c>
      <c r="D2189" s="60"/>
      <c r="E2189" s="60"/>
      <c r="F2189" s="60"/>
      <c r="G2189" s="61"/>
      <c r="H2189" s="87" t="s">
        <v>1682</v>
      </c>
      <c r="I2189" s="62" t="s">
        <v>35</v>
      </c>
      <c r="J2189" s="69">
        <v>0</v>
      </c>
      <c r="K2189" s="44"/>
      <c r="L2189" s="63">
        <v>188.91</v>
      </c>
      <c r="M2189" s="70"/>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x14ac:dyDescent="0.2">
      <c r="A2190" s="15"/>
      <c r="B2190" s="15">
        <v>76</v>
      </c>
      <c r="C2190" s="59" t="s">
        <v>1658</v>
      </c>
      <c r="D2190" s="60"/>
      <c r="E2190" s="60"/>
      <c r="F2190" s="60"/>
      <c r="G2190" s="61"/>
      <c r="H2190" s="87" t="s">
        <v>1692</v>
      </c>
      <c r="I2190" s="62" t="s">
        <v>35</v>
      </c>
      <c r="J2190" s="69">
        <v>0</v>
      </c>
      <c r="K2190" s="44"/>
      <c r="L2190" s="63">
        <v>388.15</v>
      </c>
      <c r="M2190" s="70"/>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x14ac:dyDescent="0.2">
      <c r="A2191" s="15"/>
      <c r="B2191" s="15">
        <v>77</v>
      </c>
      <c r="C2191" s="59" t="s">
        <v>1658</v>
      </c>
      <c r="D2191" s="60"/>
      <c r="E2191" s="60"/>
      <c r="F2191" s="60"/>
      <c r="G2191" s="61"/>
      <c r="H2191" s="87" t="s">
        <v>1694</v>
      </c>
      <c r="I2191" s="62" t="s">
        <v>35</v>
      </c>
      <c r="J2191" s="69">
        <v>0</v>
      </c>
      <c r="K2191" s="44"/>
      <c r="L2191" s="63">
        <v>485.15</v>
      </c>
      <c r="M2191" s="70"/>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x14ac:dyDescent="0.2">
      <c r="A2192" s="15"/>
      <c r="B2192" s="15">
        <v>78</v>
      </c>
      <c r="C2192" s="59" t="s">
        <v>1658</v>
      </c>
      <c r="D2192" s="60"/>
      <c r="E2192" s="60"/>
      <c r="F2192" s="60"/>
      <c r="G2192" s="61"/>
      <c r="H2192" s="87" t="s">
        <v>1693</v>
      </c>
      <c r="I2192" s="62" t="s">
        <v>35</v>
      </c>
      <c r="J2192" s="69">
        <v>0</v>
      </c>
      <c r="K2192" s="44"/>
      <c r="L2192" s="63">
        <v>377.81</v>
      </c>
      <c r="M2192" s="70"/>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x14ac:dyDescent="0.2">
      <c r="A2193" s="15"/>
      <c r="B2193" s="15">
        <v>79</v>
      </c>
      <c r="C2193" s="59" t="s">
        <v>1738</v>
      </c>
      <c r="D2193" s="60"/>
      <c r="E2193" s="60"/>
      <c r="F2193" s="60"/>
      <c r="G2193" s="61"/>
      <c r="H2193" s="87" t="s">
        <v>1692</v>
      </c>
      <c r="I2193" s="62" t="s">
        <v>35</v>
      </c>
      <c r="J2193" s="69">
        <v>0</v>
      </c>
      <c r="K2193" s="44"/>
      <c r="L2193" s="63">
        <v>131.63</v>
      </c>
      <c r="M2193" s="70"/>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x14ac:dyDescent="0.2">
      <c r="A2194" s="15"/>
      <c r="B2194" s="15">
        <v>80</v>
      </c>
      <c r="C2194" s="59" t="s">
        <v>1738</v>
      </c>
      <c r="D2194" s="60"/>
      <c r="E2194" s="60"/>
      <c r="F2194" s="60"/>
      <c r="G2194" s="61"/>
      <c r="H2194" s="87" t="s">
        <v>1693</v>
      </c>
      <c r="I2194" s="62" t="s">
        <v>35</v>
      </c>
      <c r="J2194" s="69">
        <v>0</v>
      </c>
      <c r="K2194" s="44"/>
      <c r="L2194" s="63">
        <v>110.53</v>
      </c>
      <c r="M2194" s="70"/>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x14ac:dyDescent="0.2">
      <c r="A2195" s="15"/>
      <c r="B2195" s="15">
        <v>81</v>
      </c>
      <c r="C2195" s="59" t="s">
        <v>1739</v>
      </c>
      <c r="D2195" s="60"/>
      <c r="E2195" s="60"/>
      <c r="F2195" s="60"/>
      <c r="G2195" s="61"/>
      <c r="H2195" s="87" t="s">
        <v>1683</v>
      </c>
      <c r="I2195" s="62" t="s">
        <v>35</v>
      </c>
      <c r="J2195" s="69">
        <v>0</v>
      </c>
      <c r="K2195" s="44"/>
      <c r="L2195" s="63">
        <v>131.63</v>
      </c>
      <c r="M2195" s="70"/>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x14ac:dyDescent="0.2">
      <c r="A2196" s="15"/>
      <c r="B2196" s="15">
        <v>82</v>
      </c>
      <c r="C2196" s="59" t="s">
        <v>1739</v>
      </c>
      <c r="D2196" s="60"/>
      <c r="E2196" s="60"/>
      <c r="F2196" s="60"/>
      <c r="G2196" s="61"/>
      <c r="H2196" s="87" t="s">
        <v>1682</v>
      </c>
      <c r="I2196" s="62" t="s">
        <v>35</v>
      </c>
      <c r="J2196" s="69">
        <v>0</v>
      </c>
      <c r="K2196" s="44"/>
      <c r="L2196" s="63">
        <v>110.53</v>
      </c>
      <c r="M2196" s="70"/>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x14ac:dyDescent="0.2">
      <c r="A2197" s="15"/>
      <c r="B2197" s="15">
        <v>83</v>
      </c>
      <c r="C2197" s="59" t="s">
        <v>1740</v>
      </c>
      <c r="D2197" s="60"/>
      <c r="E2197" s="60"/>
      <c r="F2197" s="60"/>
      <c r="G2197" s="61"/>
      <c r="H2197" s="87" t="s">
        <v>1692</v>
      </c>
      <c r="I2197" s="62" t="s">
        <v>35</v>
      </c>
      <c r="J2197" s="69">
        <v>0</v>
      </c>
      <c r="K2197" s="44"/>
      <c r="L2197" s="63">
        <v>131.63</v>
      </c>
      <c r="M2197" s="70"/>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x14ac:dyDescent="0.2">
      <c r="A2198" s="15"/>
      <c r="B2198" s="15">
        <v>84</v>
      </c>
      <c r="C2198" s="59" t="s">
        <v>1740</v>
      </c>
      <c r="D2198" s="60"/>
      <c r="E2198" s="60"/>
      <c r="F2198" s="60"/>
      <c r="G2198" s="61"/>
      <c r="H2198" s="87" t="s">
        <v>1693</v>
      </c>
      <c r="I2198" s="62" t="s">
        <v>35</v>
      </c>
      <c r="J2198" s="69">
        <v>0</v>
      </c>
      <c r="K2198" s="44"/>
      <c r="L2198" s="63">
        <v>110.53</v>
      </c>
      <c r="M2198" s="70"/>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x14ac:dyDescent="0.2">
      <c r="A2199" s="15"/>
      <c r="B2199" s="15">
        <v>85</v>
      </c>
      <c r="C2199" s="59" t="s">
        <v>1659</v>
      </c>
      <c r="D2199" s="60"/>
      <c r="E2199" s="60"/>
      <c r="F2199" s="60"/>
      <c r="G2199" s="61"/>
      <c r="H2199" s="87" t="s">
        <v>1682</v>
      </c>
      <c r="I2199" s="62" t="s">
        <v>35</v>
      </c>
      <c r="J2199" s="69">
        <v>0</v>
      </c>
      <c r="K2199" s="44"/>
      <c r="L2199" s="63">
        <v>135.22999999999999</v>
      </c>
      <c r="M2199" s="70"/>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x14ac:dyDescent="0.2">
      <c r="A2200" s="15"/>
      <c r="B2200" s="15">
        <v>86</v>
      </c>
      <c r="C2200" s="59" t="s">
        <v>1659</v>
      </c>
      <c r="D2200" s="60"/>
      <c r="E2200" s="60"/>
      <c r="F2200" s="60"/>
      <c r="G2200" s="61"/>
      <c r="H2200" s="87" t="s">
        <v>1693</v>
      </c>
      <c r="I2200" s="62" t="s">
        <v>35</v>
      </c>
      <c r="J2200" s="69">
        <v>0</v>
      </c>
      <c r="K2200" s="44"/>
      <c r="L2200" s="63">
        <v>199.24</v>
      </c>
      <c r="M2200" s="70"/>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x14ac:dyDescent="0.2">
      <c r="A2201" s="15"/>
      <c r="B2201" s="15">
        <v>87</v>
      </c>
      <c r="C2201" s="59" t="s">
        <v>1660</v>
      </c>
      <c r="D2201" s="60"/>
      <c r="E2201" s="60"/>
      <c r="F2201" s="60"/>
      <c r="G2201" s="61"/>
      <c r="H2201" s="87" t="s">
        <v>1684</v>
      </c>
      <c r="I2201" s="62" t="s">
        <v>35</v>
      </c>
      <c r="J2201" s="69">
        <v>0</v>
      </c>
      <c r="K2201" s="44"/>
      <c r="L2201" s="63">
        <v>230.91</v>
      </c>
      <c r="M2201" s="70"/>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x14ac:dyDescent="0.2">
      <c r="A2202" s="15"/>
      <c r="B2202" s="15">
        <v>88</v>
      </c>
      <c r="C2202" s="59" t="s">
        <v>1660</v>
      </c>
      <c r="D2202" s="60"/>
      <c r="E2202" s="60"/>
      <c r="F2202" s="60"/>
      <c r="G2202" s="61"/>
      <c r="H2202" s="87" t="s">
        <v>1682</v>
      </c>
      <c r="I2202" s="62" t="s">
        <v>35</v>
      </c>
      <c r="J2202" s="69">
        <v>0</v>
      </c>
      <c r="K2202" s="44"/>
      <c r="L2202" s="63">
        <v>154.57</v>
      </c>
      <c r="M2202" s="70"/>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x14ac:dyDescent="0.2">
      <c r="A2203" s="15"/>
      <c r="B2203" s="15">
        <v>89</v>
      </c>
      <c r="C2203" s="59" t="s">
        <v>1660</v>
      </c>
      <c r="D2203" s="60"/>
      <c r="E2203" s="60"/>
      <c r="F2203" s="60"/>
      <c r="G2203" s="61"/>
      <c r="H2203" s="87" t="s">
        <v>1694</v>
      </c>
      <c r="I2203" s="62" t="s">
        <v>35</v>
      </c>
      <c r="J2203" s="69">
        <v>0</v>
      </c>
      <c r="K2203" s="44"/>
      <c r="L2203" s="63">
        <v>230.26</v>
      </c>
      <c r="M2203" s="70"/>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x14ac:dyDescent="0.2">
      <c r="A2204" s="15"/>
      <c r="B2204" s="15">
        <v>90</v>
      </c>
      <c r="C2204" s="59" t="s">
        <v>1660</v>
      </c>
      <c r="D2204" s="60"/>
      <c r="E2204" s="60"/>
      <c r="F2204" s="60"/>
      <c r="G2204" s="61"/>
      <c r="H2204" s="87" t="s">
        <v>1693</v>
      </c>
      <c r="I2204" s="62" t="s">
        <v>35</v>
      </c>
      <c r="J2204" s="69">
        <v>0</v>
      </c>
      <c r="K2204" s="44"/>
      <c r="L2204" s="63">
        <v>306.25</v>
      </c>
      <c r="M2204" s="70"/>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x14ac:dyDescent="0.2">
      <c r="A2205" s="15"/>
      <c r="B2205" s="15">
        <v>91</v>
      </c>
      <c r="C2205" s="59" t="s">
        <v>1661</v>
      </c>
      <c r="D2205" s="60"/>
      <c r="E2205" s="60"/>
      <c r="F2205" s="60"/>
      <c r="G2205" s="61"/>
      <c r="H2205" s="87" t="s">
        <v>1682</v>
      </c>
      <c r="I2205" s="62" t="s">
        <v>35</v>
      </c>
      <c r="J2205" s="69">
        <v>0</v>
      </c>
      <c r="K2205" s="44"/>
      <c r="L2205" s="63">
        <v>110.53</v>
      </c>
      <c r="M2205" s="70"/>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x14ac:dyDescent="0.2">
      <c r="A2206" s="15"/>
      <c r="B2206" s="15">
        <v>92</v>
      </c>
      <c r="C2206" s="59" t="s">
        <v>1662</v>
      </c>
      <c r="D2206" s="60"/>
      <c r="E2206" s="60"/>
      <c r="F2206" s="60"/>
      <c r="G2206" s="61"/>
      <c r="H2206" s="87" t="s">
        <v>1683</v>
      </c>
      <c r="I2206" s="62" t="s">
        <v>35</v>
      </c>
      <c r="J2206" s="69">
        <v>0</v>
      </c>
      <c r="K2206" s="44"/>
      <c r="L2206" s="63">
        <v>138.94</v>
      </c>
      <c r="M2206" s="70"/>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x14ac:dyDescent="0.2">
      <c r="A2207" s="15"/>
      <c r="B2207" s="15">
        <v>93</v>
      </c>
      <c r="C2207" s="59" t="s">
        <v>1662</v>
      </c>
      <c r="D2207" s="60"/>
      <c r="E2207" s="60"/>
      <c r="F2207" s="60"/>
      <c r="G2207" s="61"/>
      <c r="H2207" s="87" t="s">
        <v>1682</v>
      </c>
      <c r="I2207" s="62" t="s">
        <v>35</v>
      </c>
      <c r="J2207" s="69">
        <v>0</v>
      </c>
      <c r="K2207" s="44"/>
      <c r="L2207" s="63">
        <v>119.07</v>
      </c>
      <c r="M2207" s="70"/>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x14ac:dyDescent="0.2">
      <c r="A2208" s="15"/>
      <c r="B2208" s="15">
        <v>94</v>
      </c>
      <c r="C2208" s="59" t="s">
        <v>1662</v>
      </c>
      <c r="D2208" s="60"/>
      <c r="E2208" s="60"/>
      <c r="F2208" s="60"/>
      <c r="G2208" s="61"/>
      <c r="H2208" s="87" t="s">
        <v>1693</v>
      </c>
      <c r="I2208" s="62" t="s">
        <v>35</v>
      </c>
      <c r="J2208" s="69">
        <v>0</v>
      </c>
      <c r="K2208" s="44"/>
      <c r="L2208" s="63">
        <v>270.48</v>
      </c>
      <c r="M2208" s="70"/>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x14ac:dyDescent="0.2">
      <c r="A2209" s="15"/>
      <c r="B2209" s="15">
        <v>95</v>
      </c>
      <c r="C2209" s="59" t="s">
        <v>1663</v>
      </c>
      <c r="D2209" s="60"/>
      <c r="E2209" s="60"/>
      <c r="F2209" s="60"/>
      <c r="G2209" s="61"/>
      <c r="H2209" s="87" t="s">
        <v>1692</v>
      </c>
      <c r="I2209" s="62" t="s">
        <v>35</v>
      </c>
      <c r="J2209" s="69">
        <v>0</v>
      </c>
      <c r="K2209" s="44"/>
      <c r="L2209" s="63">
        <v>277.88</v>
      </c>
      <c r="M2209" s="70"/>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x14ac:dyDescent="0.2">
      <c r="A2210" s="15"/>
      <c r="B2210" s="15">
        <v>96</v>
      </c>
      <c r="C2210" s="59" t="s">
        <v>1663</v>
      </c>
      <c r="D2210" s="60"/>
      <c r="E2210" s="60"/>
      <c r="F2210" s="60"/>
      <c r="G2210" s="61"/>
      <c r="H2210" s="87" t="s">
        <v>1694</v>
      </c>
      <c r="I2210" s="62" t="s">
        <v>35</v>
      </c>
      <c r="J2210" s="69">
        <v>0</v>
      </c>
      <c r="K2210" s="44"/>
      <c r="L2210" s="63">
        <v>236.02</v>
      </c>
      <c r="M2210" s="70"/>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x14ac:dyDescent="0.2">
      <c r="A2211" s="15"/>
      <c r="B2211" s="15">
        <v>97</v>
      </c>
      <c r="C2211" s="59" t="s">
        <v>1663</v>
      </c>
      <c r="D2211" s="60"/>
      <c r="E2211" s="60"/>
      <c r="F2211" s="60"/>
      <c r="G2211" s="61"/>
      <c r="H2211" s="87" t="s">
        <v>1693</v>
      </c>
      <c r="I2211" s="62" t="s">
        <v>35</v>
      </c>
      <c r="J2211" s="69">
        <v>0</v>
      </c>
      <c r="K2211" s="44"/>
      <c r="L2211" s="63">
        <v>223.71</v>
      </c>
      <c r="M2211" s="70"/>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x14ac:dyDescent="0.2">
      <c r="A2212" s="15"/>
      <c r="B2212" s="15">
        <v>98</v>
      </c>
      <c r="C2212" s="59" t="s">
        <v>1741</v>
      </c>
      <c r="D2212" s="60"/>
      <c r="E2212" s="60"/>
      <c r="F2212" s="60"/>
      <c r="G2212" s="61"/>
      <c r="H2212" s="87" t="s">
        <v>1689</v>
      </c>
      <c r="I2212" s="62" t="s">
        <v>35</v>
      </c>
      <c r="J2212" s="69">
        <v>0</v>
      </c>
      <c r="K2212" s="44"/>
      <c r="L2212" s="63">
        <v>608.69000000000005</v>
      </c>
      <c r="M2212" s="70"/>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x14ac:dyDescent="0.2">
      <c r="A2213" s="15"/>
      <c r="B2213" s="15">
        <v>99</v>
      </c>
      <c r="C2213" s="59" t="s">
        <v>1742</v>
      </c>
      <c r="D2213" s="60"/>
      <c r="E2213" s="60"/>
      <c r="F2213" s="60"/>
      <c r="G2213" s="61"/>
      <c r="H2213" s="87" t="s">
        <v>1689</v>
      </c>
      <c r="I2213" s="62" t="s">
        <v>35</v>
      </c>
      <c r="J2213" s="69">
        <v>0</v>
      </c>
      <c r="K2213" s="44"/>
      <c r="L2213" s="63">
        <v>441.08</v>
      </c>
      <c r="M2213" s="70"/>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x14ac:dyDescent="0.2">
      <c r="A2214" s="15"/>
      <c r="B2214" s="15">
        <v>100</v>
      </c>
      <c r="C2214" s="59" t="s">
        <v>1741</v>
      </c>
      <c r="D2214" s="60"/>
      <c r="E2214" s="60"/>
      <c r="F2214" s="60"/>
      <c r="G2214" s="61"/>
      <c r="H2214" s="87" t="s">
        <v>1683</v>
      </c>
      <c r="I2214" s="62" t="s">
        <v>35</v>
      </c>
      <c r="J2214" s="69">
        <v>0</v>
      </c>
      <c r="K2214" s="44"/>
      <c r="L2214" s="63">
        <v>498.42</v>
      </c>
      <c r="M2214" s="70"/>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x14ac:dyDescent="0.2">
      <c r="A2215" s="15"/>
      <c r="B2215" s="15">
        <v>101</v>
      </c>
      <c r="C2215" s="59" t="s">
        <v>1742</v>
      </c>
      <c r="D2215" s="60"/>
      <c r="E2215" s="60"/>
      <c r="F2215" s="60"/>
      <c r="G2215" s="61"/>
      <c r="H2215" s="87" t="s">
        <v>1683</v>
      </c>
      <c r="I2215" s="62" t="s">
        <v>35</v>
      </c>
      <c r="J2215" s="69">
        <v>0</v>
      </c>
      <c r="K2215" s="44"/>
      <c r="L2215" s="63">
        <v>110.27</v>
      </c>
      <c r="M2215" s="70"/>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x14ac:dyDescent="0.2">
      <c r="A2216" s="15"/>
      <c r="B2216" s="15">
        <v>102</v>
      </c>
      <c r="C2216" s="59" t="s">
        <v>1741</v>
      </c>
      <c r="D2216" s="60"/>
      <c r="E2216" s="60"/>
      <c r="F2216" s="60"/>
      <c r="G2216" s="61"/>
      <c r="H2216" s="87" t="s">
        <v>1690</v>
      </c>
      <c r="I2216" s="62" t="s">
        <v>35</v>
      </c>
      <c r="J2216" s="69">
        <v>0</v>
      </c>
      <c r="K2216" s="44"/>
      <c r="L2216" s="63">
        <v>1814.46</v>
      </c>
      <c r="M2216" s="70"/>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x14ac:dyDescent="0.2">
      <c r="A2217" s="15"/>
      <c r="B2217" s="15">
        <v>103</v>
      </c>
      <c r="C2217" s="59" t="s">
        <v>1741</v>
      </c>
      <c r="D2217" s="60"/>
      <c r="E2217" s="60"/>
      <c r="F2217" s="60"/>
      <c r="G2217" s="61"/>
      <c r="H2217" s="87" t="s">
        <v>1695</v>
      </c>
      <c r="I2217" s="62" t="s">
        <v>35</v>
      </c>
      <c r="J2217" s="69">
        <v>0</v>
      </c>
      <c r="K2217" s="44"/>
      <c r="L2217" s="63">
        <v>1924.73</v>
      </c>
      <c r="M2217" s="70"/>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x14ac:dyDescent="0.2">
      <c r="A2218" s="15"/>
      <c r="B2218" s="15">
        <v>104</v>
      </c>
      <c r="C2218" s="59" t="s">
        <v>1741</v>
      </c>
      <c r="D2218" s="60"/>
      <c r="E2218" s="60"/>
      <c r="F2218" s="60"/>
      <c r="G2218" s="61"/>
      <c r="H2218" s="87" t="s">
        <v>1684</v>
      </c>
      <c r="I2218" s="62" t="s">
        <v>35</v>
      </c>
      <c r="J2218" s="69">
        <v>0</v>
      </c>
      <c r="K2218" s="44"/>
      <c r="L2218" s="63">
        <v>592.48</v>
      </c>
      <c r="M2218" s="70"/>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x14ac:dyDescent="0.2">
      <c r="A2219" s="15"/>
      <c r="B2219" s="15">
        <v>105</v>
      </c>
      <c r="C2219" s="59" t="s">
        <v>1742</v>
      </c>
      <c r="D2219" s="60"/>
      <c r="E2219" s="60"/>
      <c r="F2219" s="60"/>
      <c r="G2219" s="61"/>
      <c r="H2219" s="87" t="s">
        <v>1684</v>
      </c>
      <c r="I2219" s="62" t="s">
        <v>35</v>
      </c>
      <c r="J2219" s="69">
        <v>0</v>
      </c>
      <c r="K2219" s="44"/>
      <c r="L2219" s="63">
        <v>429.34</v>
      </c>
      <c r="M2219" s="70"/>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x14ac:dyDescent="0.2">
      <c r="A2220" s="15"/>
      <c r="B2220" s="15">
        <v>106</v>
      </c>
      <c r="C2220" s="59" t="s">
        <v>1741</v>
      </c>
      <c r="D2220" s="60"/>
      <c r="E2220" s="60"/>
      <c r="F2220" s="60"/>
      <c r="G2220" s="61"/>
      <c r="H2220" s="87" t="s">
        <v>1682</v>
      </c>
      <c r="I2220" s="62" t="s">
        <v>35</v>
      </c>
      <c r="J2220" s="69">
        <v>0</v>
      </c>
      <c r="K2220" s="44"/>
      <c r="L2220" s="63">
        <v>485.15</v>
      </c>
      <c r="M2220" s="70"/>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x14ac:dyDescent="0.2">
      <c r="A2221" s="15"/>
      <c r="B2221" s="15">
        <v>107</v>
      </c>
      <c r="C2221" s="59" t="s">
        <v>1742</v>
      </c>
      <c r="D2221" s="60"/>
      <c r="E2221" s="60"/>
      <c r="F2221" s="60"/>
      <c r="G2221" s="61"/>
      <c r="H2221" s="87" t="s">
        <v>1682</v>
      </c>
      <c r="I2221" s="62" t="s">
        <v>35</v>
      </c>
      <c r="J2221" s="69">
        <v>0</v>
      </c>
      <c r="K2221" s="44"/>
      <c r="L2221" s="63">
        <v>107.33</v>
      </c>
      <c r="M2221" s="70"/>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x14ac:dyDescent="0.2">
      <c r="A2222" s="15"/>
      <c r="B2222" s="15">
        <v>108</v>
      </c>
      <c r="C2222" s="59" t="s">
        <v>1741</v>
      </c>
      <c r="D2222" s="60"/>
      <c r="E2222" s="60"/>
      <c r="F2222" s="60"/>
      <c r="G2222" s="61"/>
      <c r="H2222" s="87" t="s">
        <v>1691</v>
      </c>
      <c r="I2222" s="62" t="s">
        <v>35</v>
      </c>
      <c r="J2222" s="69">
        <v>0</v>
      </c>
      <c r="K2222" s="44"/>
      <c r="L2222" s="63">
        <v>1801.18</v>
      </c>
      <c r="M2222" s="70"/>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x14ac:dyDescent="0.2">
      <c r="A2223" s="15"/>
      <c r="B2223" s="15">
        <v>109</v>
      </c>
      <c r="C2223" s="59" t="s">
        <v>1741</v>
      </c>
      <c r="D2223" s="60"/>
      <c r="E2223" s="60"/>
      <c r="F2223" s="60"/>
      <c r="G2223" s="61"/>
      <c r="H2223" s="87" t="s">
        <v>1696</v>
      </c>
      <c r="I2223" s="62" t="s">
        <v>35</v>
      </c>
      <c r="J2223" s="69">
        <v>0</v>
      </c>
      <c r="K2223" s="44"/>
      <c r="L2223" s="63">
        <v>1908.52</v>
      </c>
      <c r="M2223" s="70"/>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x14ac:dyDescent="0.2">
      <c r="A2224" s="15"/>
      <c r="B2224" s="15">
        <v>110</v>
      </c>
      <c r="C2224" s="59" t="s">
        <v>1668</v>
      </c>
      <c r="D2224" s="60"/>
      <c r="E2224" s="60"/>
      <c r="F2224" s="60"/>
      <c r="G2224" s="61"/>
      <c r="H2224" s="87" t="s">
        <v>1683</v>
      </c>
      <c r="I2224" s="62" t="s">
        <v>35</v>
      </c>
      <c r="J2224" s="69">
        <v>0</v>
      </c>
      <c r="K2224" s="44"/>
      <c r="L2224" s="63">
        <v>1013.11</v>
      </c>
      <c r="M2224" s="70"/>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x14ac:dyDescent="0.2">
      <c r="A2225" s="15"/>
      <c r="B2225" s="15">
        <v>111</v>
      </c>
      <c r="C2225" s="59" t="s">
        <v>1668</v>
      </c>
      <c r="D2225" s="60"/>
      <c r="E2225" s="60"/>
      <c r="F2225" s="60"/>
      <c r="G2225" s="61"/>
      <c r="H2225" s="87" t="s">
        <v>1690</v>
      </c>
      <c r="I2225" s="62" t="s">
        <v>35</v>
      </c>
      <c r="J2225" s="69">
        <v>0</v>
      </c>
      <c r="K2225" s="44"/>
      <c r="L2225" s="63">
        <v>2329.15</v>
      </c>
      <c r="M2225" s="70"/>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x14ac:dyDescent="0.2">
      <c r="A2226" s="15"/>
      <c r="B2226" s="15">
        <v>112</v>
      </c>
      <c r="C2226" s="59" t="s">
        <v>1668</v>
      </c>
      <c r="D2226" s="60"/>
      <c r="E2226" s="60"/>
      <c r="F2226" s="60"/>
      <c r="G2226" s="61"/>
      <c r="H2226" s="87" t="s">
        <v>1682</v>
      </c>
      <c r="I2226" s="62" t="s">
        <v>35</v>
      </c>
      <c r="J2226" s="69">
        <v>0</v>
      </c>
      <c r="K2226" s="44"/>
      <c r="L2226" s="63">
        <v>994.96</v>
      </c>
      <c r="M2226" s="70"/>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x14ac:dyDescent="0.2">
      <c r="A2227" s="15"/>
      <c r="B2227" s="15">
        <v>113</v>
      </c>
      <c r="C2227" s="59" t="s">
        <v>1668</v>
      </c>
      <c r="D2227" s="60"/>
      <c r="E2227" s="60"/>
      <c r="F2227" s="60"/>
      <c r="G2227" s="61"/>
      <c r="H2227" s="87" t="s">
        <v>1691</v>
      </c>
      <c r="I2227" s="62" t="s">
        <v>35</v>
      </c>
      <c r="J2227" s="69">
        <v>0</v>
      </c>
      <c r="K2227" s="44"/>
      <c r="L2227" s="63">
        <v>2311</v>
      </c>
      <c r="M2227" s="70"/>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x14ac:dyDescent="0.2">
      <c r="A2228" s="15"/>
      <c r="B2228" s="15">
        <v>114</v>
      </c>
      <c r="C2228" s="59" t="s">
        <v>1669</v>
      </c>
      <c r="D2228" s="60"/>
      <c r="E2228" s="60"/>
      <c r="F2228" s="60"/>
      <c r="G2228" s="61"/>
      <c r="H2228" s="87" t="s">
        <v>1683</v>
      </c>
      <c r="I2228" s="62" t="s">
        <v>35</v>
      </c>
      <c r="J2228" s="69">
        <v>0</v>
      </c>
      <c r="K2228" s="44"/>
      <c r="L2228" s="63">
        <v>948.33</v>
      </c>
      <c r="M2228" s="70"/>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x14ac:dyDescent="0.2">
      <c r="A2229" s="15"/>
      <c r="B2229" s="15">
        <v>115</v>
      </c>
      <c r="C2229" s="59" t="s">
        <v>1669</v>
      </c>
      <c r="D2229" s="60"/>
      <c r="E2229" s="60"/>
      <c r="F2229" s="60"/>
      <c r="G2229" s="61"/>
      <c r="H2229" s="87" t="s">
        <v>1690</v>
      </c>
      <c r="I2229" s="62" t="s">
        <v>35</v>
      </c>
      <c r="J2229" s="69">
        <v>0</v>
      </c>
      <c r="K2229" s="44"/>
      <c r="L2229" s="63">
        <v>2264.37</v>
      </c>
      <c r="M2229" s="70"/>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x14ac:dyDescent="0.2">
      <c r="A2230" s="15"/>
      <c r="B2230" s="15">
        <v>116</v>
      </c>
      <c r="C2230" s="59" t="s">
        <v>1669</v>
      </c>
      <c r="D2230" s="60"/>
      <c r="E2230" s="60"/>
      <c r="F2230" s="60"/>
      <c r="G2230" s="61"/>
      <c r="H2230" s="87" t="s">
        <v>1682</v>
      </c>
      <c r="I2230" s="62" t="s">
        <v>35</v>
      </c>
      <c r="J2230" s="69">
        <v>0</v>
      </c>
      <c r="K2230" s="44"/>
      <c r="L2230" s="63">
        <v>931.91</v>
      </c>
      <c r="M2230" s="70"/>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x14ac:dyDescent="0.2">
      <c r="A2231" s="15"/>
      <c r="B2231" s="15">
        <v>117</v>
      </c>
      <c r="C2231" s="59" t="s">
        <v>1669</v>
      </c>
      <c r="D2231" s="60"/>
      <c r="E2231" s="60"/>
      <c r="F2231" s="60"/>
      <c r="G2231" s="61"/>
      <c r="H2231" s="87" t="s">
        <v>1691</v>
      </c>
      <c r="I2231" s="62" t="s">
        <v>35</v>
      </c>
      <c r="J2231" s="69">
        <v>0</v>
      </c>
      <c r="K2231" s="44"/>
      <c r="L2231" s="63">
        <v>2247.9499999999998</v>
      </c>
      <c r="M2231" s="70"/>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x14ac:dyDescent="0.2">
      <c r="A2232" s="15"/>
      <c r="B2232" s="15">
        <v>118</v>
      </c>
      <c r="C2232" s="59" t="s">
        <v>1670</v>
      </c>
      <c r="D2232" s="60"/>
      <c r="E2232" s="60"/>
      <c r="F2232" s="60"/>
      <c r="G2232" s="61"/>
      <c r="H2232" s="87" t="s">
        <v>1683</v>
      </c>
      <c r="I2232" s="62" t="s">
        <v>35</v>
      </c>
      <c r="J2232" s="69">
        <v>0</v>
      </c>
      <c r="K2232" s="44"/>
      <c r="L2232" s="63">
        <v>304.35000000000002</v>
      </c>
      <c r="M2232" s="70"/>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x14ac:dyDescent="0.2">
      <c r="A2233" s="15"/>
      <c r="B2233" s="15">
        <v>119</v>
      </c>
      <c r="C2233" s="59" t="s">
        <v>1670</v>
      </c>
      <c r="D2233" s="60"/>
      <c r="E2233" s="60"/>
      <c r="F2233" s="60"/>
      <c r="G2233" s="61"/>
      <c r="H2233" s="87" t="s">
        <v>1690</v>
      </c>
      <c r="I2233" s="62" t="s">
        <v>35</v>
      </c>
      <c r="J2233" s="69">
        <v>0</v>
      </c>
      <c r="K2233" s="44"/>
      <c r="L2233" s="63">
        <v>1620.38</v>
      </c>
      <c r="M2233" s="70"/>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x14ac:dyDescent="0.2">
      <c r="A2234" s="15"/>
      <c r="B2234" s="15">
        <v>120</v>
      </c>
      <c r="C2234" s="59" t="s">
        <v>1670</v>
      </c>
      <c r="D2234" s="60"/>
      <c r="E2234" s="60"/>
      <c r="F2234" s="60"/>
      <c r="G2234" s="61"/>
      <c r="H2234" s="87" t="s">
        <v>1682</v>
      </c>
      <c r="I2234" s="62" t="s">
        <v>35</v>
      </c>
      <c r="J2234" s="69">
        <v>0</v>
      </c>
      <c r="K2234" s="44"/>
      <c r="L2234" s="63">
        <v>296.24</v>
      </c>
      <c r="M2234" s="70"/>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x14ac:dyDescent="0.2">
      <c r="A2235" s="15"/>
      <c r="B2235" s="15">
        <v>121</v>
      </c>
      <c r="C2235" s="59" t="s">
        <v>1670</v>
      </c>
      <c r="D2235" s="60"/>
      <c r="E2235" s="60"/>
      <c r="F2235" s="60"/>
      <c r="G2235" s="61"/>
      <c r="H2235" s="87" t="s">
        <v>1691</v>
      </c>
      <c r="I2235" s="62" t="s">
        <v>35</v>
      </c>
      <c r="J2235" s="69">
        <v>0</v>
      </c>
      <c r="K2235" s="44"/>
      <c r="L2235" s="63">
        <v>1612.28</v>
      </c>
      <c r="M2235" s="70"/>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x14ac:dyDescent="0.2">
      <c r="A2236" s="15"/>
      <c r="B2236" s="15">
        <v>122</v>
      </c>
      <c r="C2236" s="59" t="s">
        <v>1671</v>
      </c>
      <c r="D2236" s="60"/>
      <c r="E2236" s="60"/>
      <c r="F2236" s="60"/>
      <c r="G2236" s="61"/>
      <c r="H2236" s="87" t="s">
        <v>1683</v>
      </c>
      <c r="I2236" s="62" t="s">
        <v>35</v>
      </c>
      <c r="J2236" s="69">
        <v>0</v>
      </c>
      <c r="K2236" s="44"/>
      <c r="L2236" s="63">
        <v>304.35000000000002</v>
      </c>
      <c r="M2236" s="70"/>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x14ac:dyDescent="0.2">
      <c r="A2237" s="15"/>
      <c r="B2237" s="15">
        <v>123</v>
      </c>
      <c r="C2237" s="59" t="s">
        <v>1671</v>
      </c>
      <c r="D2237" s="60"/>
      <c r="E2237" s="60"/>
      <c r="F2237" s="60"/>
      <c r="G2237" s="61"/>
      <c r="H2237" s="87" t="s">
        <v>1690</v>
      </c>
      <c r="I2237" s="62" t="s">
        <v>35</v>
      </c>
      <c r="J2237" s="69">
        <v>0</v>
      </c>
      <c r="K2237" s="44"/>
      <c r="L2237" s="63">
        <v>1620.38</v>
      </c>
      <c r="M2237" s="70"/>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x14ac:dyDescent="0.2">
      <c r="A2238" s="15"/>
      <c r="B2238" s="15">
        <v>124</v>
      </c>
      <c r="C2238" s="59" t="s">
        <v>1671</v>
      </c>
      <c r="D2238" s="60"/>
      <c r="E2238" s="60"/>
      <c r="F2238" s="60"/>
      <c r="G2238" s="61"/>
      <c r="H2238" s="87" t="s">
        <v>1682</v>
      </c>
      <c r="I2238" s="62" t="s">
        <v>35</v>
      </c>
      <c r="J2238" s="69">
        <v>0</v>
      </c>
      <c r="K2238" s="44"/>
      <c r="L2238" s="63">
        <v>296.24</v>
      </c>
      <c r="M2238" s="70"/>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x14ac:dyDescent="0.2">
      <c r="A2239" s="15"/>
      <c r="B2239" s="15">
        <v>125</v>
      </c>
      <c r="C2239" s="59" t="s">
        <v>1671</v>
      </c>
      <c r="D2239" s="60"/>
      <c r="E2239" s="60"/>
      <c r="F2239" s="60"/>
      <c r="G2239" s="61"/>
      <c r="H2239" s="87" t="s">
        <v>1691</v>
      </c>
      <c r="I2239" s="62" t="s">
        <v>35</v>
      </c>
      <c r="J2239" s="69">
        <v>0</v>
      </c>
      <c r="K2239" s="44"/>
      <c r="L2239" s="63">
        <v>1612.28</v>
      </c>
      <c r="M2239" s="70"/>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x14ac:dyDescent="0.2">
      <c r="A2240" s="15"/>
      <c r="B2240" s="15">
        <v>126</v>
      </c>
      <c r="C2240" s="59" t="s">
        <v>1672</v>
      </c>
      <c r="D2240" s="60"/>
      <c r="E2240" s="60"/>
      <c r="F2240" s="60"/>
      <c r="G2240" s="61"/>
      <c r="H2240" s="87" t="s">
        <v>1682</v>
      </c>
      <c r="I2240" s="62" t="s">
        <v>35</v>
      </c>
      <c r="J2240" s="69">
        <v>0</v>
      </c>
      <c r="K2240" s="44"/>
      <c r="L2240" s="63">
        <v>72.09</v>
      </c>
      <c r="M2240" s="70"/>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x14ac:dyDescent="0.2">
      <c r="A2241" s="15"/>
      <c r="B2241" s="15">
        <v>127</v>
      </c>
      <c r="C2241" s="59" t="s">
        <v>1673</v>
      </c>
      <c r="D2241" s="60"/>
      <c r="E2241" s="60"/>
      <c r="F2241" s="60"/>
      <c r="G2241" s="61"/>
      <c r="H2241" s="87" t="s">
        <v>1682</v>
      </c>
      <c r="I2241" s="62" t="s">
        <v>35</v>
      </c>
      <c r="J2241" s="69">
        <v>0</v>
      </c>
      <c r="K2241" s="44"/>
      <c r="L2241" s="63">
        <v>70.89</v>
      </c>
      <c r="M2241" s="70"/>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x14ac:dyDescent="0.2">
      <c r="A2242" s="15"/>
      <c r="B2242" s="15">
        <v>128</v>
      </c>
      <c r="C2242" s="59" t="s">
        <v>1674</v>
      </c>
      <c r="D2242" s="60"/>
      <c r="E2242" s="60"/>
      <c r="F2242" s="60"/>
      <c r="G2242" s="61"/>
      <c r="H2242" s="87" t="s">
        <v>1683</v>
      </c>
      <c r="I2242" s="62" t="s">
        <v>35</v>
      </c>
      <c r="J2242" s="69">
        <v>0</v>
      </c>
      <c r="K2242" s="44"/>
      <c r="L2242" s="63">
        <v>746.25</v>
      </c>
      <c r="M2242" s="70"/>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x14ac:dyDescent="0.2">
      <c r="A2243" s="15"/>
      <c r="B2243" s="15">
        <v>129</v>
      </c>
      <c r="C2243" s="59" t="s">
        <v>1674</v>
      </c>
      <c r="D2243" s="60"/>
      <c r="E2243" s="60"/>
      <c r="F2243" s="60"/>
      <c r="G2243" s="61"/>
      <c r="H2243" s="87" t="s">
        <v>1690</v>
      </c>
      <c r="I2243" s="62" t="s">
        <v>35</v>
      </c>
      <c r="J2243" s="69">
        <v>0</v>
      </c>
      <c r="K2243" s="44"/>
      <c r="L2243" s="63">
        <v>2062.3000000000002</v>
      </c>
      <c r="M2243" s="70"/>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x14ac:dyDescent="0.2">
      <c r="A2244" s="15"/>
      <c r="B2244" s="15">
        <v>130</v>
      </c>
      <c r="C2244" s="59" t="s">
        <v>1674</v>
      </c>
      <c r="D2244" s="60"/>
      <c r="E2244" s="60"/>
      <c r="F2244" s="60"/>
      <c r="G2244" s="61"/>
      <c r="H2244" s="87" t="s">
        <v>1682</v>
      </c>
      <c r="I2244" s="62" t="s">
        <v>35</v>
      </c>
      <c r="J2244" s="69">
        <v>0</v>
      </c>
      <c r="K2244" s="44"/>
      <c r="L2244" s="63">
        <v>726.38</v>
      </c>
      <c r="M2244" s="70"/>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x14ac:dyDescent="0.2">
      <c r="A2245" s="15"/>
      <c r="B2245" s="15">
        <v>131</v>
      </c>
      <c r="C2245" s="59" t="s">
        <v>1674</v>
      </c>
      <c r="D2245" s="60"/>
      <c r="E2245" s="60"/>
      <c r="F2245" s="60"/>
      <c r="G2245" s="61"/>
      <c r="H2245" s="87" t="s">
        <v>1691</v>
      </c>
      <c r="I2245" s="62" t="s">
        <v>35</v>
      </c>
      <c r="J2245" s="69">
        <v>0</v>
      </c>
      <c r="K2245" s="44"/>
      <c r="L2245" s="63">
        <v>2042.41</v>
      </c>
      <c r="M2245" s="70"/>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x14ac:dyDescent="0.2">
      <c r="A2246" s="15"/>
      <c r="B2246" s="15">
        <v>132</v>
      </c>
      <c r="C2246" s="59" t="s">
        <v>1675</v>
      </c>
      <c r="D2246" s="60"/>
      <c r="E2246" s="60"/>
      <c r="F2246" s="60"/>
      <c r="G2246" s="61"/>
      <c r="H2246" s="87" t="s">
        <v>1683</v>
      </c>
      <c r="I2246" s="62" t="s">
        <v>35</v>
      </c>
      <c r="J2246" s="69">
        <v>0</v>
      </c>
      <c r="K2246" s="44"/>
      <c r="L2246" s="63">
        <v>616.70000000000005</v>
      </c>
      <c r="M2246" s="70"/>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x14ac:dyDescent="0.2">
      <c r="A2247" s="15"/>
      <c r="B2247" s="15">
        <v>133</v>
      </c>
      <c r="C2247" s="59" t="s">
        <v>1675</v>
      </c>
      <c r="D2247" s="60"/>
      <c r="E2247" s="60"/>
      <c r="F2247" s="60"/>
      <c r="G2247" s="61"/>
      <c r="H2247" s="87" t="s">
        <v>1697</v>
      </c>
      <c r="I2247" s="62" t="s">
        <v>35</v>
      </c>
      <c r="J2247" s="69">
        <v>0</v>
      </c>
      <c r="K2247" s="44"/>
      <c r="L2247" s="63">
        <v>1932.74</v>
      </c>
      <c r="M2247" s="70"/>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x14ac:dyDescent="0.2">
      <c r="A2248" s="15"/>
      <c r="B2248" s="15">
        <v>134</v>
      </c>
      <c r="C2248" s="59" t="s">
        <v>1675</v>
      </c>
      <c r="D2248" s="60"/>
      <c r="E2248" s="60"/>
      <c r="F2248" s="60"/>
      <c r="G2248" s="61"/>
      <c r="H2248" s="87" t="s">
        <v>1682</v>
      </c>
      <c r="I2248" s="62" t="s">
        <v>35</v>
      </c>
      <c r="J2248" s="69">
        <v>0</v>
      </c>
      <c r="K2248" s="44"/>
      <c r="L2248" s="63">
        <v>600.27</v>
      </c>
      <c r="M2248" s="70"/>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x14ac:dyDescent="0.2">
      <c r="A2249" s="15"/>
      <c r="B2249" s="15">
        <v>135</v>
      </c>
      <c r="C2249" s="59" t="s">
        <v>1675</v>
      </c>
      <c r="D2249" s="60"/>
      <c r="E2249" s="60"/>
      <c r="F2249" s="60"/>
      <c r="G2249" s="61"/>
      <c r="H2249" s="87" t="s">
        <v>1691</v>
      </c>
      <c r="I2249" s="62" t="s">
        <v>35</v>
      </c>
      <c r="J2249" s="69">
        <v>0</v>
      </c>
      <c r="K2249" s="44"/>
      <c r="L2249" s="63">
        <v>1916.31</v>
      </c>
      <c r="M2249" s="70"/>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x14ac:dyDescent="0.2">
      <c r="A2250" s="15"/>
      <c r="B2250" s="15">
        <v>136</v>
      </c>
      <c r="C2250" s="59" t="s">
        <v>1676</v>
      </c>
      <c r="D2250" s="60"/>
      <c r="E2250" s="60"/>
      <c r="F2250" s="60"/>
      <c r="G2250" s="61"/>
      <c r="H2250" s="87" t="s">
        <v>1683</v>
      </c>
      <c r="I2250" s="62" t="s">
        <v>35</v>
      </c>
      <c r="J2250" s="69">
        <v>0</v>
      </c>
      <c r="K2250" s="44"/>
      <c r="L2250" s="63">
        <v>272.07</v>
      </c>
      <c r="M2250" s="70"/>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x14ac:dyDescent="0.2">
      <c r="A2251" s="15"/>
      <c r="B2251" s="15">
        <v>137</v>
      </c>
      <c r="C2251" s="59" t="s">
        <v>1676</v>
      </c>
      <c r="D2251" s="60"/>
      <c r="E2251" s="60"/>
      <c r="F2251" s="60"/>
      <c r="G2251" s="61"/>
      <c r="H2251" s="87" t="s">
        <v>1682</v>
      </c>
      <c r="I2251" s="62" t="s">
        <v>35</v>
      </c>
      <c r="J2251" s="69">
        <v>0</v>
      </c>
      <c r="K2251" s="44"/>
      <c r="L2251" s="63">
        <v>264.82</v>
      </c>
      <c r="M2251" s="70"/>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x14ac:dyDescent="0.2">
      <c r="A2252" s="15"/>
      <c r="B2252" s="15">
        <v>138</v>
      </c>
      <c r="C2252" s="59">
        <v>0</v>
      </c>
      <c r="D2252" s="60"/>
      <c r="E2252" s="60"/>
      <c r="F2252" s="60"/>
      <c r="G2252" s="61"/>
      <c r="H2252" s="87">
        <v>0</v>
      </c>
      <c r="I2252" s="62">
        <v>0</v>
      </c>
      <c r="J2252" s="69">
        <v>0</v>
      </c>
      <c r="K2252" s="44"/>
      <c r="L2252" s="63"/>
      <c r="M2252" s="70"/>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x14ac:dyDescent="0.2">
      <c r="A2253" s="15"/>
      <c r="B2253" s="15">
        <v>139</v>
      </c>
      <c r="C2253" s="59" t="s">
        <v>1677</v>
      </c>
      <c r="D2253" s="60"/>
      <c r="E2253" s="60"/>
      <c r="F2253" s="60"/>
      <c r="G2253" s="61"/>
      <c r="H2253" s="87">
        <v>0</v>
      </c>
      <c r="I2253" s="62" t="s">
        <v>35</v>
      </c>
      <c r="J2253" s="69" t="s">
        <v>34</v>
      </c>
      <c r="K2253" s="44"/>
      <c r="L2253" s="63">
        <v>401.7</v>
      </c>
      <c r="M2253" s="70"/>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x14ac:dyDescent="0.2">
      <c r="A2254" s="15"/>
      <c r="B2254" s="15">
        <v>140</v>
      </c>
      <c r="C2254" s="59" t="s">
        <v>1678</v>
      </c>
      <c r="D2254" s="60"/>
      <c r="E2254" s="60"/>
      <c r="F2254" s="60"/>
      <c r="G2254" s="61"/>
      <c r="H2254" s="87">
        <v>0</v>
      </c>
      <c r="I2254" s="62" t="s">
        <v>35</v>
      </c>
      <c r="J2254" s="69" t="s">
        <v>34</v>
      </c>
      <c r="K2254" s="44"/>
      <c r="L2254" s="63">
        <v>477.41</v>
      </c>
      <c r="M2254" s="70"/>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x14ac:dyDescent="0.2">
      <c r="A2255" s="15"/>
      <c r="B2255" s="15">
        <v>141</v>
      </c>
      <c r="C2255" s="59" t="s">
        <v>1679</v>
      </c>
      <c r="D2255" s="60"/>
      <c r="E2255" s="60"/>
      <c r="F2255" s="60"/>
      <c r="G2255" s="61"/>
      <c r="H2255" s="87">
        <v>0</v>
      </c>
      <c r="I2255" s="62" t="s">
        <v>35</v>
      </c>
      <c r="J2255" s="69" t="s">
        <v>34</v>
      </c>
      <c r="K2255" s="44"/>
      <c r="L2255" s="63">
        <v>511.78</v>
      </c>
      <c r="M2255" s="70"/>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x14ac:dyDescent="0.2">
      <c r="A2256" s="15"/>
      <c r="B2256" s="15">
        <v>142</v>
      </c>
      <c r="C2256" s="59" t="s">
        <v>1680</v>
      </c>
      <c r="D2256" s="60"/>
      <c r="E2256" s="60"/>
      <c r="F2256" s="60"/>
      <c r="G2256" s="61"/>
      <c r="H2256" s="87">
        <v>0</v>
      </c>
      <c r="I2256" s="62" t="s">
        <v>35</v>
      </c>
      <c r="J2256" s="69" t="s">
        <v>34</v>
      </c>
      <c r="K2256" s="44"/>
      <c r="L2256" s="63">
        <v>527.78</v>
      </c>
      <c r="M2256" s="70"/>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x14ac:dyDescent="0.2">
      <c r="A2257" s="15"/>
      <c r="B2257" s="15">
        <v>143</v>
      </c>
      <c r="C2257" s="59" t="s">
        <v>1681</v>
      </c>
      <c r="D2257" s="60"/>
      <c r="E2257" s="60"/>
      <c r="F2257" s="60"/>
      <c r="G2257" s="61"/>
      <c r="H2257" s="87">
        <v>0</v>
      </c>
      <c r="I2257" s="62" t="s">
        <v>35</v>
      </c>
      <c r="J2257" s="69" t="s">
        <v>34</v>
      </c>
      <c r="K2257" s="44"/>
      <c r="L2257" s="63">
        <v>531.69000000000005</v>
      </c>
      <c r="M2257" s="70"/>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x14ac:dyDescent="0.2">
      <c r="A2258" s="15"/>
      <c r="B2258" s="15">
        <v>144</v>
      </c>
      <c r="C2258" s="59">
        <v>0</v>
      </c>
      <c r="D2258" s="60"/>
      <c r="E2258" s="60"/>
      <c r="F2258" s="60"/>
      <c r="G2258" s="61"/>
      <c r="H2258" s="87">
        <v>0</v>
      </c>
      <c r="I2258" s="62">
        <v>0</v>
      </c>
      <c r="J2258" s="69">
        <v>0</v>
      </c>
      <c r="K2258" s="44"/>
      <c r="L2258" s="63"/>
      <c r="M2258" s="70"/>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v>145</v>
      </c>
      <c r="C2259" s="59">
        <v>0</v>
      </c>
      <c r="D2259" s="60"/>
      <c r="E2259" s="60"/>
      <c r="F2259" s="60"/>
      <c r="G2259" s="61"/>
      <c r="H2259" s="87">
        <v>0</v>
      </c>
      <c r="I2259" s="62">
        <v>0</v>
      </c>
      <c r="J2259" s="69">
        <v>0</v>
      </c>
      <c r="K2259" s="44"/>
      <c r="L2259" s="63">
        <v>0</v>
      </c>
      <c r="M2259" s="70"/>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v>146</v>
      </c>
      <c r="C2260" s="59">
        <v>0</v>
      </c>
      <c r="D2260" s="60"/>
      <c r="E2260" s="60"/>
      <c r="F2260" s="60"/>
      <c r="G2260" s="61"/>
      <c r="H2260" s="87">
        <v>0</v>
      </c>
      <c r="I2260" s="62" t="s">
        <v>35</v>
      </c>
      <c r="J2260" s="69">
        <v>0</v>
      </c>
      <c r="K2260" s="44"/>
      <c r="L2260" s="63">
        <v>0</v>
      </c>
      <c r="M2260" s="70"/>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v>147</v>
      </c>
      <c r="C2261" s="59">
        <v>0</v>
      </c>
      <c r="D2261" s="60"/>
      <c r="E2261" s="60"/>
      <c r="F2261" s="60"/>
      <c r="G2261" s="61"/>
      <c r="H2261" s="87">
        <v>0</v>
      </c>
      <c r="I2261" s="62" t="s">
        <v>35</v>
      </c>
      <c r="J2261" s="69">
        <v>0</v>
      </c>
      <c r="K2261" s="44"/>
      <c r="L2261" s="63">
        <v>0</v>
      </c>
      <c r="M2261" s="70"/>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v>148</v>
      </c>
      <c r="C2262" s="59">
        <v>0</v>
      </c>
      <c r="D2262" s="60"/>
      <c r="E2262" s="60"/>
      <c r="F2262" s="60"/>
      <c r="G2262" s="61"/>
      <c r="H2262" s="87">
        <v>0</v>
      </c>
      <c r="I2262" s="62" t="s">
        <v>35</v>
      </c>
      <c r="J2262" s="69">
        <v>0</v>
      </c>
      <c r="K2262" s="44"/>
      <c r="L2262" s="63">
        <v>0</v>
      </c>
      <c r="M2262" s="70"/>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v>149</v>
      </c>
      <c r="C2263" s="59">
        <v>0</v>
      </c>
      <c r="D2263" s="60"/>
      <c r="E2263" s="60"/>
      <c r="F2263" s="60"/>
      <c r="G2263" s="61"/>
      <c r="H2263" s="87">
        <v>0</v>
      </c>
      <c r="I2263" s="62" t="s">
        <v>35</v>
      </c>
      <c r="J2263" s="69">
        <v>0</v>
      </c>
      <c r="K2263" s="44"/>
      <c r="L2263" s="63">
        <v>0</v>
      </c>
      <c r="M2263" s="70"/>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v>150</v>
      </c>
      <c r="C2264" s="59">
        <v>0</v>
      </c>
      <c r="D2264" s="60"/>
      <c r="E2264" s="60"/>
      <c r="F2264" s="60"/>
      <c r="G2264" s="61"/>
      <c r="H2264" s="87">
        <v>0</v>
      </c>
      <c r="I2264" s="62" t="s">
        <v>35</v>
      </c>
      <c r="J2264" s="69">
        <v>0</v>
      </c>
      <c r="K2264" s="44"/>
      <c r="L2264" s="63">
        <v>0</v>
      </c>
      <c r="M2264" s="70"/>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v>151</v>
      </c>
      <c r="C2265" s="59">
        <v>0</v>
      </c>
      <c r="D2265" s="60"/>
      <c r="E2265" s="60"/>
      <c r="F2265" s="60"/>
      <c r="G2265" s="61"/>
      <c r="H2265" s="87">
        <v>0</v>
      </c>
      <c r="I2265" s="62" t="s">
        <v>35</v>
      </c>
      <c r="J2265" s="69">
        <v>0</v>
      </c>
      <c r="K2265" s="44"/>
      <c r="L2265" s="63">
        <v>0</v>
      </c>
      <c r="M2265" s="70"/>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v>152</v>
      </c>
      <c r="C2266" s="59">
        <v>0</v>
      </c>
      <c r="D2266" s="60"/>
      <c r="E2266" s="60"/>
      <c r="F2266" s="60"/>
      <c r="G2266" s="61"/>
      <c r="H2266" s="87">
        <v>0</v>
      </c>
      <c r="I2266" s="62" t="s">
        <v>35</v>
      </c>
      <c r="J2266" s="69">
        <v>0</v>
      </c>
      <c r="K2266" s="44"/>
      <c r="L2266" s="63">
        <v>0</v>
      </c>
      <c r="M2266" s="70"/>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v>153</v>
      </c>
      <c r="C2267" s="59">
        <v>0</v>
      </c>
      <c r="D2267" s="60"/>
      <c r="E2267" s="60"/>
      <c r="F2267" s="60"/>
      <c r="G2267" s="61"/>
      <c r="H2267" s="87">
        <v>0</v>
      </c>
      <c r="I2267" s="62" t="s">
        <v>35</v>
      </c>
      <c r="J2267" s="69">
        <v>0</v>
      </c>
      <c r="K2267" s="44"/>
      <c r="L2267" s="63">
        <v>0</v>
      </c>
      <c r="M2267" s="70"/>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v>154</v>
      </c>
      <c r="C2268" s="59">
        <v>0</v>
      </c>
      <c r="D2268" s="60"/>
      <c r="E2268" s="60"/>
      <c r="F2268" s="60"/>
      <c r="G2268" s="61"/>
      <c r="H2268" s="87">
        <v>0</v>
      </c>
      <c r="I2268" s="62" t="s">
        <v>35</v>
      </c>
      <c r="J2268" s="69">
        <v>0</v>
      </c>
      <c r="K2268" s="44"/>
      <c r="L2268" s="63">
        <v>0</v>
      </c>
      <c r="M2268" s="70"/>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v>155</v>
      </c>
      <c r="C2269" s="59">
        <v>0</v>
      </c>
      <c r="D2269" s="60"/>
      <c r="E2269" s="60"/>
      <c r="F2269" s="60"/>
      <c r="G2269" s="61"/>
      <c r="H2269" s="87">
        <v>0</v>
      </c>
      <c r="I2269" s="62" t="s">
        <v>35</v>
      </c>
      <c r="J2269" s="69">
        <v>0</v>
      </c>
      <c r="K2269" s="44"/>
      <c r="L2269" s="63">
        <v>0</v>
      </c>
      <c r="M2269" s="70"/>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v>156</v>
      </c>
      <c r="C2270" s="59">
        <v>0</v>
      </c>
      <c r="D2270" s="60"/>
      <c r="E2270" s="60"/>
      <c r="F2270" s="60"/>
      <c r="G2270" s="61"/>
      <c r="H2270" s="87">
        <v>0</v>
      </c>
      <c r="I2270" s="62" t="s">
        <v>35</v>
      </c>
      <c r="J2270" s="69">
        <v>0</v>
      </c>
      <c r="K2270" s="44"/>
      <c r="L2270" s="63">
        <v>0</v>
      </c>
      <c r="M2270" s="70"/>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v>157</v>
      </c>
      <c r="C2271" s="59">
        <v>0</v>
      </c>
      <c r="D2271" s="60"/>
      <c r="E2271" s="60"/>
      <c r="F2271" s="60"/>
      <c r="G2271" s="61"/>
      <c r="H2271" s="87">
        <v>0</v>
      </c>
      <c r="I2271" s="62" t="s">
        <v>35</v>
      </c>
      <c r="J2271" s="69">
        <v>0</v>
      </c>
      <c r="K2271" s="44"/>
      <c r="L2271" s="63">
        <v>0</v>
      </c>
      <c r="M2271" s="70"/>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v>158</v>
      </c>
      <c r="C2272" s="59">
        <v>0</v>
      </c>
      <c r="D2272" s="60"/>
      <c r="E2272" s="60"/>
      <c r="F2272" s="60"/>
      <c r="G2272" s="61"/>
      <c r="H2272" s="87">
        <v>0</v>
      </c>
      <c r="I2272" s="62" t="s">
        <v>35</v>
      </c>
      <c r="J2272" s="69">
        <v>0</v>
      </c>
      <c r="K2272" s="44"/>
      <c r="L2272" s="63">
        <v>0</v>
      </c>
      <c r="M2272" s="70"/>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v>159</v>
      </c>
      <c r="C2273" s="59">
        <v>0</v>
      </c>
      <c r="D2273" s="60"/>
      <c r="E2273" s="60"/>
      <c r="F2273" s="60"/>
      <c r="G2273" s="61"/>
      <c r="H2273" s="87">
        <v>0</v>
      </c>
      <c r="I2273" s="62" t="s">
        <v>35</v>
      </c>
      <c r="J2273" s="69">
        <v>0</v>
      </c>
      <c r="K2273" s="44"/>
      <c r="L2273" s="63">
        <v>0</v>
      </c>
      <c r="M2273" s="70"/>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v>160</v>
      </c>
      <c r="C2274" s="59">
        <v>0</v>
      </c>
      <c r="D2274" s="60"/>
      <c r="E2274" s="60"/>
      <c r="F2274" s="60"/>
      <c r="G2274" s="61"/>
      <c r="H2274" s="87">
        <v>0</v>
      </c>
      <c r="I2274" s="62" t="s">
        <v>35</v>
      </c>
      <c r="J2274" s="69">
        <v>0</v>
      </c>
      <c r="K2274" s="44"/>
      <c r="L2274" s="63">
        <v>0</v>
      </c>
      <c r="M2274" s="70"/>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v>161</v>
      </c>
      <c r="C2275" s="59">
        <v>0</v>
      </c>
      <c r="D2275" s="60"/>
      <c r="E2275" s="60"/>
      <c r="F2275" s="60"/>
      <c r="G2275" s="61"/>
      <c r="H2275" s="87">
        <v>0</v>
      </c>
      <c r="I2275" s="62" t="s">
        <v>35</v>
      </c>
      <c r="J2275" s="69">
        <v>0</v>
      </c>
      <c r="K2275" s="44"/>
      <c r="L2275" s="63">
        <v>0</v>
      </c>
      <c r="M2275" s="70"/>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v>162</v>
      </c>
      <c r="C2276" s="59">
        <v>0</v>
      </c>
      <c r="D2276" s="60"/>
      <c r="E2276" s="60"/>
      <c r="F2276" s="60"/>
      <c r="G2276" s="61"/>
      <c r="H2276" s="87">
        <v>0</v>
      </c>
      <c r="I2276" s="62" t="s">
        <v>35</v>
      </c>
      <c r="J2276" s="69">
        <v>0</v>
      </c>
      <c r="K2276" s="44"/>
      <c r="L2276" s="63">
        <v>0</v>
      </c>
      <c r="M2276" s="70"/>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v>163</v>
      </c>
      <c r="C2277" s="59">
        <v>0</v>
      </c>
      <c r="D2277" s="60"/>
      <c r="E2277" s="60"/>
      <c r="F2277" s="60"/>
      <c r="G2277" s="61"/>
      <c r="H2277" s="87">
        <v>0</v>
      </c>
      <c r="I2277" s="62" t="s">
        <v>35</v>
      </c>
      <c r="J2277" s="69">
        <v>0</v>
      </c>
      <c r="K2277" s="44"/>
      <c r="L2277" s="63">
        <v>0</v>
      </c>
      <c r="M2277" s="70"/>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v>164</v>
      </c>
      <c r="C2278" s="59">
        <v>0</v>
      </c>
      <c r="D2278" s="60"/>
      <c r="E2278" s="60"/>
      <c r="F2278" s="60"/>
      <c r="G2278" s="61"/>
      <c r="H2278" s="87">
        <v>0</v>
      </c>
      <c r="I2278" s="62" t="s">
        <v>35</v>
      </c>
      <c r="J2278" s="69">
        <v>0</v>
      </c>
      <c r="K2278" s="44"/>
      <c r="L2278" s="63">
        <v>0</v>
      </c>
      <c r="M2278" s="70"/>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v>165</v>
      </c>
      <c r="C2279" s="59">
        <v>0</v>
      </c>
      <c r="D2279" s="60"/>
      <c r="E2279" s="60"/>
      <c r="F2279" s="60"/>
      <c r="G2279" s="61"/>
      <c r="H2279" s="87">
        <v>0</v>
      </c>
      <c r="I2279" s="62" t="s">
        <v>35</v>
      </c>
      <c r="J2279" s="69">
        <v>0</v>
      </c>
      <c r="K2279" s="44"/>
      <c r="L2279" s="63">
        <v>0</v>
      </c>
      <c r="M2279" s="70"/>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v>166</v>
      </c>
      <c r="C2280" s="59">
        <v>0</v>
      </c>
      <c r="D2280" s="60"/>
      <c r="E2280" s="60"/>
      <c r="F2280" s="60"/>
      <c r="G2280" s="61"/>
      <c r="H2280" s="87">
        <v>0</v>
      </c>
      <c r="I2280" s="62" t="s">
        <v>35</v>
      </c>
      <c r="J2280" s="69">
        <v>0</v>
      </c>
      <c r="K2280" s="44"/>
      <c r="L2280" s="63">
        <v>0</v>
      </c>
      <c r="M2280" s="70"/>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v>167</v>
      </c>
      <c r="C2281" s="59">
        <v>0</v>
      </c>
      <c r="D2281" s="60"/>
      <c r="E2281" s="60"/>
      <c r="F2281" s="60"/>
      <c r="G2281" s="61"/>
      <c r="H2281" s="87">
        <v>0</v>
      </c>
      <c r="I2281" s="62" t="s">
        <v>35</v>
      </c>
      <c r="J2281" s="69">
        <v>0</v>
      </c>
      <c r="K2281" s="44"/>
      <c r="L2281" s="63">
        <v>0</v>
      </c>
      <c r="M2281" s="70"/>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v>168</v>
      </c>
      <c r="C2282" s="59">
        <v>0</v>
      </c>
      <c r="D2282" s="60"/>
      <c r="E2282" s="60"/>
      <c r="F2282" s="60"/>
      <c r="G2282" s="61"/>
      <c r="H2282" s="87">
        <v>0</v>
      </c>
      <c r="I2282" s="62" t="s">
        <v>35</v>
      </c>
      <c r="J2282" s="69">
        <v>0</v>
      </c>
      <c r="K2282" s="44"/>
      <c r="L2282" s="63">
        <v>0</v>
      </c>
      <c r="M2282" s="70"/>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v>169</v>
      </c>
      <c r="C2283" s="59">
        <v>0</v>
      </c>
      <c r="D2283" s="60"/>
      <c r="E2283" s="60"/>
      <c r="F2283" s="60"/>
      <c r="G2283" s="61"/>
      <c r="H2283" s="87">
        <v>0</v>
      </c>
      <c r="I2283" s="62" t="s">
        <v>35</v>
      </c>
      <c r="J2283" s="69">
        <v>0</v>
      </c>
      <c r="K2283" s="44"/>
      <c r="L2283" s="63">
        <v>0</v>
      </c>
      <c r="M2283" s="70"/>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v>170</v>
      </c>
      <c r="C2284" s="59">
        <v>0</v>
      </c>
      <c r="D2284" s="60"/>
      <c r="E2284" s="60"/>
      <c r="F2284" s="60"/>
      <c r="G2284" s="61"/>
      <c r="H2284" s="87">
        <v>0</v>
      </c>
      <c r="I2284" s="62" t="s">
        <v>35</v>
      </c>
      <c r="J2284" s="69">
        <v>0</v>
      </c>
      <c r="K2284" s="44"/>
      <c r="L2284" s="63">
        <v>0</v>
      </c>
      <c r="M2284" s="70"/>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v>171</v>
      </c>
      <c r="C2285" s="59">
        <v>0</v>
      </c>
      <c r="D2285" s="60"/>
      <c r="E2285" s="60"/>
      <c r="F2285" s="60"/>
      <c r="G2285" s="61"/>
      <c r="H2285" s="87">
        <v>0</v>
      </c>
      <c r="I2285" s="62" t="s">
        <v>35</v>
      </c>
      <c r="J2285" s="69">
        <v>0</v>
      </c>
      <c r="K2285" s="44"/>
      <c r="L2285" s="63">
        <v>0</v>
      </c>
      <c r="M2285" s="70"/>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v>172</v>
      </c>
      <c r="C2286" s="59">
        <v>0</v>
      </c>
      <c r="D2286" s="60"/>
      <c r="E2286" s="60"/>
      <c r="F2286" s="60"/>
      <c r="G2286" s="61"/>
      <c r="H2286" s="87">
        <v>0</v>
      </c>
      <c r="I2286" s="62" t="s">
        <v>35</v>
      </c>
      <c r="J2286" s="69">
        <v>0</v>
      </c>
      <c r="K2286" s="44"/>
      <c r="L2286" s="63">
        <v>0</v>
      </c>
      <c r="M2286" s="70"/>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v>173</v>
      </c>
      <c r="C2287" s="59">
        <v>0</v>
      </c>
      <c r="D2287" s="60"/>
      <c r="E2287" s="60"/>
      <c r="F2287" s="60"/>
      <c r="G2287" s="61"/>
      <c r="H2287" s="87">
        <v>0</v>
      </c>
      <c r="I2287" s="62" t="s">
        <v>35</v>
      </c>
      <c r="J2287" s="69">
        <v>0</v>
      </c>
      <c r="K2287" s="44"/>
      <c r="L2287" s="63">
        <v>0</v>
      </c>
      <c r="M2287" s="70"/>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v>174</v>
      </c>
      <c r="C2288" s="59">
        <v>0</v>
      </c>
      <c r="D2288" s="60"/>
      <c r="E2288" s="60"/>
      <c r="F2288" s="60"/>
      <c r="G2288" s="61"/>
      <c r="H2288" s="87">
        <v>0</v>
      </c>
      <c r="I2288" s="62" t="s">
        <v>35</v>
      </c>
      <c r="J2288" s="69">
        <v>0</v>
      </c>
      <c r="K2288" s="44"/>
      <c r="L2288" s="63">
        <v>0</v>
      </c>
      <c r="M2288" s="70"/>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v>175</v>
      </c>
      <c r="C2289" s="59">
        <v>0</v>
      </c>
      <c r="D2289" s="60"/>
      <c r="E2289" s="60"/>
      <c r="F2289" s="60"/>
      <c r="G2289" s="61"/>
      <c r="H2289" s="87">
        <v>0</v>
      </c>
      <c r="I2289" s="62" t="s">
        <v>35</v>
      </c>
      <c r="J2289" s="69">
        <v>0</v>
      </c>
      <c r="K2289" s="44"/>
      <c r="L2289" s="63">
        <v>0</v>
      </c>
      <c r="M2289" s="70"/>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v>176</v>
      </c>
      <c r="C2290" s="59">
        <v>0</v>
      </c>
      <c r="D2290" s="60"/>
      <c r="E2290" s="60"/>
      <c r="F2290" s="60"/>
      <c r="G2290" s="61"/>
      <c r="H2290" s="87">
        <v>0</v>
      </c>
      <c r="I2290" s="62" t="s">
        <v>35</v>
      </c>
      <c r="J2290" s="69">
        <v>0</v>
      </c>
      <c r="K2290" s="44"/>
      <c r="L2290" s="63">
        <v>0</v>
      </c>
      <c r="M2290" s="70"/>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v>177</v>
      </c>
      <c r="C2291" s="59">
        <v>0</v>
      </c>
      <c r="D2291" s="60"/>
      <c r="E2291" s="60"/>
      <c r="F2291" s="60"/>
      <c r="G2291" s="61"/>
      <c r="H2291" s="87">
        <v>0</v>
      </c>
      <c r="I2291" s="62" t="s">
        <v>35</v>
      </c>
      <c r="J2291" s="69">
        <v>0</v>
      </c>
      <c r="K2291" s="44"/>
      <c r="L2291" s="63">
        <v>0</v>
      </c>
      <c r="M2291" s="70"/>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v>178</v>
      </c>
      <c r="C2292" s="59">
        <v>0</v>
      </c>
      <c r="D2292" s="60"/>
      <c r="E2292" s="60"/>
      <c r="F2292" s="60"/>
      <c r="G2292" s="61"/>
      <c r="H2292" s="87">
        <v>0</v>
      </c>
      <c r="I2292" s="62" t="s">
        <v>35</v>
      </c>
      <c r="J2292" s="69">
        <v>0</v>
      </c>
      <c r="K2292" s="44"/>
      <c r="L2292" s="63">
        <v>0</v>
      </c>
      <c r="M2292" s="70"/>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v>179</v>
      </c>
      <c r="C2293" s="59">
        <v>0</v>
      </c>
      <c r="D2293" s="60"/>
      <c r="E2293" s="60"/>
      <c r="F2293" s="60"/>
      <c r="G2293" s="61"/>
      <c r="H2293" s="87">
        <v>0</v>
      </c>
      <c r="I2293" s="62" t="s">
        <v>35</v>
      </c>
      <c r="J2293" s="69">
        <v>0</v>
      </c>
      <c r="K2293" s="44"/>
      <c r="L2293" s="63">
        <v>0</v>
      </c>
      <c r="M2293" s="70"/>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v>180</v>
      </c>
      <c r="C2294" s="59">
        <v>0</v>
      </c>
      <c r="D2294" s="60"/>
      <c r="E2294" s="60"/>
      <c r="F2294" s="60"/>
      <c r="G2294" s="61"/>
      <c r="H2294" s="87">
        <v>0</v>
      </c>
      <c r="I2294" s="62" t="s">
        <v>35</v>
      </c>
      <c r="J2294" s="69">
        <v>0</v>
      </c>
      <c r="K2294" s="44"/>
      <c r="L2294" s="63">
        <v>0</v>
      </c>
      <c r="M2294" s="70"/>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v>181</v>
      </c>
      <c r="C2295" s="59">
        <v>0</v>
      </c>
      <c r="D2295" s="60"/>
      <c r="E2295" s="60"/>
      <c r="F2295" s="60"/>
      <c r="G2295" s="61"/>
      <c r="H2295" s="87">
        <v>0</v>
      </c>
      <c r="I2295" s="62" t="s">
        <v>35</v>
      </c>
      <c r="J2295" s="69">
        <v>0</v>
      </c>
      <c r="K2295" s="44"/>
      <c r="L2295" s="63">
        <v>0</v>
      </c>
      <c r="M2295" s="70"/>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v>182</v>
      </c>
      <c r="C2296" s="59">
        <v>0</v>
      </c>
      <c r="D2296" s="60"/>
      <c r="E2296" s="60"/>
      <c r="F2296" s="60"/>
      <c r="G2296" s="61"/>
      <c r="H2296" s="87">
        <v>0</v>
      </c>
      <c r="I2296" s="62" t="s">
        <v>35</v>
      </c>
      <c r="J2296" s="69">
        <v>0</v>
      </c>
      <c r="K2296" s="44"/>
      <c r="L2296" s="63">
        <v>0</v>
      </c>
      <c r="M2296" s="70"/>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v>183</v>
      </c>
      <c r="C2297" s="59">
        <v>0</v>
      </c>
      <c r="D2297" s="60"/>
      <c r="E2297" s="60"/>
      <c r="F2297" s="60"/>
      <c r="G2297" s="61"/>
      <c r="H2297" s="87">
        <v>0</v>
      </c>
      <c r="I2297" s="62" t="s">
        <v>35</v>
      </c>
      <c r="J2297" s="69">
        <v>0</v>
      </c>
      <c r="K2297" s="44"/>
      <c r="L2297" s="63">
        <v>0</v>
      </c>
      <c r="M2297" s="70"/>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v>184</v>
      </c>
      <c r="C2298" s="59">
        <v>0</v>
      </c>
      <c r="D2298" s="60"/>
      <c r="E2298" s="60"/>
      <c r="F2298" s="60"/>
      <c r="G2298" s="61"/>
      <c r="H2298" s="87">
        <v>0</v>
      </c>
      <c r="I2298" s="62" t="s">
        <v>35</v>
      </c>
      <c r="J2298" s="69">
        <v>0</v>
      </c>
      <c r="K2298" s="44"/>
      <c r="L2298" s="63">
        <v>0</v>
      </c>
      <c r="M2298" s="70"/>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v>185</v>
      </c>
      <c r="C2299" s="59">
        <v>0</v>
      </c>
      <c r="D2299" s="60"/>
      <c r="E2299" s="60"/>
      <c r="F2299" s="60"/>
      <c r="G2299" s="61"/>
      <c r="H2299" s="87">
        <v>0</v>
      </c>
      <c r="I2299" s="62" t="s">
        <v>35</v>
      </c>
      <c r="J2299" s="69">
        <v>0</v>
      </c>
      <c r="K2299" s="44"/>
      <c r="L2299" s="63">
        <v>0</v>
      </c>
      <c r="M2299" s="70"/>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v>186</v>
      </c>
      <c r="C2300" s="59">
        <v>0</v>
      </c>
      <c r="D2300" s="60"/>
      <c r="E2300" s="60"/>
      <c r="F2300" s="60"/>
      <c r="G2300" s="61"/>
      <c r="H2300" s="87">
        <v>0</v>
      </c>
      <c r="I2300" s="62" t="s">
        <v>35</v>
      </c>
      <c r="J2300" s="69">
        <v>0</v>
      </c>
      <c r="K2300" s="44"/>
      <c r="L2300" s="63">
        <v>0</v>
      </c>
      <c r="M2300" s="70"/>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v>187</v>
      </c>
      <c r="C2301" s="59">
        <v>0</v>
      </c>
      <c r="D2301" s="60"/>
      <c r="E2301" s="60"/>
      <c r="F2301" s="60"/>
      <c r="G2301" s="61"/>
      <c r="H2301" s="87">
        <v>0</v>
      </c>
      <c r="I2301" s="62" t="s">
        <v>35</v>
      </c>
      <c r="J2301" s="69">
        <v>0</v>
      </c>
      <c r="K2301" s="44"/>
      <c r="L2301" s="63">
        <v>0</v>
      </c>
      <c r="M2301" s="70"/>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v>188</v>
      </c>
      <c r="C2302" s="59">
        <v>0</v>
      </c>
      <c r="D2302" s="60"/>
      <c r="E2302" s="60"/>
      <c r="F2302" s="60"/>
      <c r="G2302" s="61"/>
      <c r="H2302" s="87">
        <v>0</v>
      </c>
      <c r="I2302" s="62" t="s">
        <v>35</v>
      </c>
      <c r="J2302" s="69">
        <v>0</v>
      </c>
      <c r="K2302" s="44"/>
      <c r="L2302" s="63">
        <v>0</v>
      </c>
      <c r="M2302" s="70"/>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v>189</v>
      </c>
      <c r="C2303" s="59">
        <v>0</v>
      </c>
      <c r="D2303" s="60"/>
      <c r="E2303" s="60"/>
      <c r="F2303" s="60"/>
      <c r="G2303" s="61"/>
      <c r="H2303" s="87">
        <v>0</v>
      </c>
      <c r="I2303" s="62" t="s">
        <v>35</v>
      </c>
      <c r="J2303" s="69">
        <v>0</v>
      </c>
      <c r="K2303" s="44"/>
      <c r="L2303" s="63">
        <v>0</v>
      </c>
      <c r="M2303" s="70"/>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v>190</v>
      </c>
      <c r="C2304" s="59">
        <v>0</v>
      </c>
      <c r="D2304" s="60"/>
      <c r="E2304" s="60"/>
      <c r="F2304" s="60"/>
      <c r="G2304" s="61"/>
      <c r="H2304" s="87">
        <v>0</v>
      </c>
      <c r="I2304" s="62" t="s">
        <v>35</v>
      </c>
      <c r="J2304" s="69">
        <v>0</v>
      </c>
      <c r="K2304" s="44"/>
      <c r="L2304" s="63">
        <v>0</v>
      </c>
      <c r="M2304" s="70"/>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v>191</v>
      </c>
      <c r="C2305" s="59">
        <v>0</v>
      </c>
      <c r="D2305" s="60"/>
      <c r="E2305" s="60"/>
      <c r="F2305" s="60"/>
      <c r="G2305" s="61"/>
      <c r="H2305" s="87">
        <v>0</v>
      </c>
      <c r="I2305" s="62" t="s">
        <v>35</v>
      </c>
      <c r="J2305" s="69">
        <v>0</v>
      </c>
      <c r="K2305" s="44"/>
      <c r="L2305" s="63">
        <v>0</v>
      </c>
      <c r="M2305" s="70"/>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v>192</v>
      </c>
      <c r="C2306" s="59">
        <v>0</v>
      </c>
      <c r="D2306" s="60"/>
      <c r="E2306" s="60"/>
      <c r="F2306" s="60"/>
      <c r="G2306" s="61"/>
      <c r="H2306" s="87">
        <v>0</v>
      </c>
      <c r="I2306" s="62" t="s">
        <v>35</v>
      </c>
      <c r="J2306" s="69">
        <v>0</v>
      </c>
      <c r="K2306" s="44"/>
      <c r="L2306" s="63">
        <v>0</v>
      </c>
      <c r="M2306" s="70"/>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v>193</v>
      </c>
      <c r="C2307" s="59">
        <v>0</v>
      </c>
      <c r="D2307" s="60"/>
      <c r="E2307" s="60"/>
      <c r="F2307" s="60"/>
      <c r="G2307" s="61"/>
      <c r="H2307" s="87">
        <v>0</v>
      </c>
      <c r="I2307" s="62" t="s">
        <v>35</v>
      </c>
      <c r="J2307" s="69">
        <v>0</v>
      </c>
      <c r="K2307" s="44"/>
      <c r="L2307" s="63">
        <v>0</v>
      </c>
      <c r="M2307" s="70"/>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v>194</v>
      </c>
      <c r="C2308" s="59">
        <v>0</v>
      </c>
      <c r="D2308" s="60"/>
      <c r="E2308" s="60"/>
      <c r="F2308" s="60"/>
      <c r="G2308" s="61"/>
      <c r="H2308" s="87">
        <v>0</v>
      </c>
      <c r="I2308" s="62" t="s">
        <v>35</v>
      </c>
      <c r="J2308" s="69">
        <v>0</v>
      </c>
      <c r="K2308" s="44"/>
      <c r="L2308" s="63">
        <v>0</v>
      </c>
      <c r="M2308" s="70"/>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v>195</v>
      </c>
      <c r="C2309" s="59">
        <v>0</v>
      </c>
      <c r="D2309" s="60"/>
      <c r="E2309" s="60"/>
      <c r="F2309" s="60"/>
      <c r="G2309" s="61"/>
      <c r="H2309" s="87">
        <v>0</v>
      </c>
      <c r="I2309" s="62" t="s">
        <v>35</v>
      </c>
      <c r="J2309" s="69">
        <v>0</v>
      </c>
      <c r="K2309" s="44"/>
      <c r="L2309" s="63">
        <v>0</v>
      </c>
      <c r="M2309" s="70"/>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v>196</v>
      </c>
      <c r="C2310" s="59">
        <v>0</v>
      </c>
      <c r="D2310" s="60"/>
      <c r="E2310" s="60"/>
      <c r="F2310" s="60"/>
      <c r="G2310" s="61"/>
      <c r="H2310" s="87">
        <v>0</v>
      </c>
      <c r="I2310" s="62" t="s">
        <v>35</v>
      </c>
      <c r="J2310" s="69">
        <v>0</v>
      </c>
      <c r="K2310" s="44"/>
      <c r="L2310" s="63">
        <v>0</v>
      </c>
      <c r="M2310" s="70"/>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v>197</v>
      </c>
      <c r="C2311" s="59">
        <v>0</v>
      </c>
      <c r="D2311" s="60"/>
      <c r="E2311" s="60"/>
      <c r="F2311" s="60"/>
      <c r="G2311" s="61"/>
      <c r="H2311" s="87">
        <v>0</v>
      </c>
      <c r="I2311" s="62" t="s">
        <v>35</v>
      </c>
      <c r="J2311" s="69">
        <v>0</v>
      </c>
      <c r="K2311" s="44"/>
      <c r="L2311" s="63">
        <v>0</v>
      </c>
      <c r="M2311" s="70"/>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v>198</v>
      </c>
      <c r="C2312" s="59">
        <v>0</v>
      </c>
      <c r="D2312" s="60"/>
      <c r="E2312" s="60"/>
      <c r="F2312" s="60"/>
      <c r="G2312" s="61"/>
      <c r="H2312" s="87">
        <v>0</v>
      </c>
      <c r="I2312" s="62" t="s">
        <v>35</v>
      </c>
      <c r="J2312" s="69">
        <v>0</v>
      </c>
      <c r="K2312" s="44"/>
      <c r="L2312" s="63">
        <v>0</v>
      </c>
      <c r="M2312" s="70"/>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v>199</v>
      </c>
      <c r="C2313" s="59">
        <v>0</v>
      </c>
      <c r="D2313" s="60"/>
      <c r="E2313" s="60"/>
      <c r="F2313" s="60"/>
      <c r="G2313" s="61"/>
      <c r="H2313" s="87">
        <v>0</v>
      </c>
      <c r="I2313" s="62" t="s">
        <v>35</v>
      </c>
      <c r="J2313" s="69">
        <v>0</v>
      </c>
      <c r="K2313" s="44"/>
      <c r="L2313" s="63">
        <v>0</v>
      </c>
      <c r="M2313" s="70"/>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v>200</v>
      </c>
      <c r="C2314" s="59">
        <v>0</v>
      </c>
      <c r="D2314" s="60"/>
      <c r="E2314" s="60"/>
      <c r="F2314" s="60"/>
      <c r="G2314" s="61"/>
      <c r="H2314" s="87">
        <v>0</v>
      </c>
      <c r="I2314" s="62" t="s">
        <v>35</v>
      </c>
      <c r="J2314" s="69">
        <v>0</v>
      </c>
      <c r="K2314" s="44"/>
      <c r="L2314" s="63">
        <v>0</v>
      </c>
      <c r="M2314" s="70"/>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v>201</v>
      </c>
      <c r="C2315" s="59">
        <v>0</v>
      </c>
      <c r="D2315" s="60"/>
      <c r="E2315" s="60"/>
      <c r="F2315" s="60"/>
      <c r="G2315" s="61"/>
      <c r="H2315" s="87">
        <v>0</v>
      </c>
      <c r="I2315" s="62" t="s">
        <v>35</v>
      </c>
      <c r="J2315" s="69">
        <v>0</v>
      </c>
      <c r="K2315" s="44"/>
      <c r="L2315" s="63">
        <v>0</v>
      </c>
      <c r="M2315" s="70"/>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v>202</v>
      </c>
      <c r="C2316" s="59">
        <v>0</v>
      </c>
      <c r="D2316" s="60"/>
      <c r="E2316" s="60"/>
      <c r="F2316" s="60"/>
      <c r="G2316" s="61"/>
      <c r="H2316" s="87">
        <v>0</v>
      </c>
      <c r="I2316" s="62" t="s">
        <v>35</v>
      </c>
      <c r="J2316" s="69">
        <v>0</v>
      </c>
      <c r="K2316" s="44"/>
      <c r="L2316" s="63">
        <v>0</v>
      </c>
      <c r="M2316" s="70"/>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v>203</v>
      </c>
      <c r="C2317" s="59">
        <v>0</v>
      </c>
      <c r="D2317" s="60"/>
      <c r="E2317" s="60"/>
      <c r="F2317" s="60"/>
      <c r="G2317" s="61"/>
      <c r="H2317" s="87">
        <v>0</v>
      </c>
      <c r="I2317" s="62" t="s">
        <v>35</v>
      </c>
      <c r="J2317" s="69">
        <v>0</v>
      </c>
      <c r="K2317" s="44"/>
      <c r="L2317" s="63">
        <v>0</v>
      </c>
      <c r="M2317" s="70"/>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v>204</v>
      </c>
      <c r="C2318" s="59">
        <v>0</v>
      </c>
      <c r="D2318" s="60"/>
      <c r="E2318" s="60"/>
      <c r="F2318" s="60"/>
      <c r="G2318" s="61"/>
      <c r="H2318" s="87">
        <v>0</v>
      </c>
      <c r="I2318" s="62" t="s">
        <v>35</v>
      </c>
      <c r="J2318" s="69">
        <v>0</v>
      </c>
      <c r="K2318" s="44"/>
      <c r="L2318" s="63">
        <v>0</v>
      </c>
      <c r="M2318" s="70"/>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v>205</v>
      </c>
      <c r="C2319" s="59">
        <v>0</v>
      </c>
      <c r="D2319" s="60"/>
      <c r="E2319" s="60"/>
      <c r="F2319" s="60"/>
      <c r="G2319" s="61"/>
      <c r="H2319" s="87">
        <v>0</v>
      </c>
      <c r="I2319" s="62" t="s">
        <v>35</v>
      </c>
      <c r="J2319" s="69">
        <v>0</v>
      </c>
      <c r="K2319" s="44"/>
      <c r="L2319" s="63">
        <v>0</v>
      </c>
      <c r="M2319" s="70"/>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v>206</v>
      </c>
      <c r="C2320" s="59">
        <v>0</v>
      </c>
      <c r="D2320" s="60"/>
      <c r="E2320" s="60"/>
      <c r="F2320" s="60"/>
      <c r="G2320" s="61"/>
      <c r="H2320" s="87">
        <v>0</v>
      </c>
      <c r="I2320" s="62" t="s">
        <v>35</v>
      </c>
      <c r="J2320" s="69">
        <v>0</v>
      </c>
      <c r="K2320" s="44"/>
      <c r="L2320" s="63">
        <v>0</v>
      </c>
      <c r="M2320" s="70"/>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v>207</v>
      </c>
      <c r="C2321" s="59">
        <v>0</v>
      </c>
      <c r="D2321" s="60"/>
      <c r="E2321" s="60"/>
      <c r="F2321" s="60"/>
      <c r="G2321" s="61"/>
      <c r="H2321" s="87">
        <v>0</v>
      </c>
      <c r="I2321" s="62" t="s">
        <v>35</v>
      </c>
      <c r="J2321" s="69">
        <v>0</v>
      </c>
      <c r="K2321" s="44"/>
      <c r="L2321" s="63">
        <v>0</v>
      </c>
      <c r="M2321" s="70"/>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v>208</v>
      </c>
      <c r="C2322" s="59">
        <v>0</v>
      </c>
      <c r="D2322" s="60"/>
      <c r="E2322" s="60"/>
      <c r="F2322" s="60"/>
      <c r="G2322" s="61"/>
      <c r="H2322" s="87">
        <v>0</v>
      </c>
      <c r="I2322" s="62" t="s">
        <v>35</v>
      </c>
      <c r="J2322" s="69">
        <v>0</v>
      </c>
      <c r="K2322" s="44"/>
      <c r="L2322" s="63">
        <v>0</v>
      </c>
      <c r="M2322" s="70"/>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v>209</v>
      </c>
      <c r="C2323" s="59">
        <v>0</v>
      </c>
      <c r="D2323" s="60"/>
      <c r="E2323" s="60"/>
      <c r="F2323" s="60"/>
      <c r="G2323" s="61"/>
      <c r="H2323" s="87">
        <v>0</v>
      </c>
      <c r="I2323" s="62" t="s">
        <v>35</v>
      </c>
      <c r="J2323" s="69">
        <v>0</v>
      </c>
      <c r="K2323" s="44"/>
      <c r="L2323" s="63">
        <v>0</v>
      </c>
      <c r="M2323" s="70"/>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v>210</v>
      </c>
      <c r="C2324" s="59">
        <v>0</v>
      </c>
      <c r="D2324" s="60"/>
      <c r="E2324" s="60"/>
      <c r="F2324" s="60"/>
      <c r="G2324" s="61"/>
      <c r="H2324" s="87">
        <v>0</v>
      </c>
      <c r="I2324" s="62" t="s">
        <v>35</v>
      </c>
      <c r="J2324" s="69">
        <v>0</v>
      </c>
      <c r="K2324" s="44"/>
      <c r="L2324" s="63">
        <v>0</v>
      </c>
      <c r="M2324" s="70"/>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v>211</v>
      </c>
      <c r="C2325" s="59">
        <v>0</v>
      </c>
      <c r="D2325" s="60"/>
      <c r="E2325" s="60"/>
      <c r="F2325" s="60"/>
      <c r="G2325" s="61"/>
      <c r="H2325" s="87">
        <v>0</v>
      </c>
      <c r="I2325" s="62" t="s">
        <v>35</v>
      </c>
      <c r="J2325" s="69">
        <v>0</v>
      </c>
      <c r="K2325" s="44"/>
      <c r="L2325" s="63">
        <v>0</v>
      </c>
      <c r="M2325" s="70"/>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v>212</v>
      </c>
      <c r="C2326" s="59">
        <v>0</v>
      </c>
      <c r="D2326" s="60"/>
      <c r="E2326" s="60"/>
      <c r="F2326" s="60"/>
      <c r="G2326" s="61"/>
      <c r="H2326" s="87">
        <v>0</v>
      </c>
      <c r="I2326" s="62" t="s">
        <v>35</v>
      </c>
      <c r="J2326" s="69">
        <v>0</v>
      </c>
      <c r="K2326" s="44"/>
      <c r="L2326" s="63">
        <v>0</v>
      </c>
      <c r="M2326" s="70"/>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v>213</v>
      </c>
      <c r="C2327" s="59">
        <v>0</v>
      </c>
      <c r="D2327" s="60"/>
      <c r="E2327" s="60"/>
      <c r="F2327" s="60"/>
      <c r="G2327" s="61"/>
      <c r="H2327" s="87">
        <v>0</v>
      </c>
      <c r="I2327" s="62" t="s">
        <v>35</v>
      </c>
      <c r="J2327" s="69">
        <v>0</v>
      </c>
      <c r="K2327" s="44"/>
      <c r="L2327" s="63">
        <v>0</v>
      </c>
      <c r="M2327" s="70"/>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v>214</v>
      </c>
      <c r="C2328" s="59">
        <v>0</v>
      </c>
      <c r="D2328" s="60"/>
      <c r="E2328" s="60"/>
      <c r="F2328" s="60"/>
      <c r="G2328" s="61"/>
      <c r="H2328" s="87">
        <v>0</v>
      </c>
      <c r="I2328" s="62" t="s">
        <v>35</v>
      </c>
      <c r="J2328" s="69">
        <v>0</v>
      </c>
      <c r="K2328" s="44"/>
      <c r="L2328" s="63">
        <v>0</v>
      </c>
      <c r="M2328" s="70"/>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v>215</v>
      </c>
      <c r="C2329" s="59">
        <v>0</v>
      </c>
      <c r="D2329" s="60"/>
      <c r="E2329" s="60"/>
      <c r="F2329" s="60"/>
      <c r="G2329" s="61"/>
      <c r="H2329" s="87">
        <v>0</v>
      </c>
      <c r="I2329" s="62" t="s">
        <v>35</v>
      </c>
      <c r="J2329" s="69">
        <v>0</v>
      </c>
      <c r="K2329" s="44"/>
      <c r="L2329" s="63">
        <v>0</v>
      </c>
      <c r="M2329" s="70"/>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v>216</v>
      </c>
      <c r="C2330" s="59">
        <v>0</v>
      </c>
      <c r="D2330" s="60"/>
      <c r="E2330" s="60"/>
      <c r="F2330" s="60"/>
      <c r="G2330" s="61"/>
      <c r="H2330" s="87">
        <v>0</v>
      </c>
      <c r="I2330" s="62" t="s">
        <v>35</v>
      </c>
      <c r="J2330" s="69">
        <v>0</v>
      </c>
      <c r="K2330" s="44"/>
      <c r="L2330" s="63">
        <v>0</v>
      </c>
      <c r="M2330" s="70"/>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v>217</v>
      </c>
      <c r="C2331" s="59">
        <v>0</v>
      </c>
      <c r="D2331" s="60"/>
      <c r="E2331" s="60"/>
      <c r="F2331" s="60"/>
      <c r="G2331" s="61"/>
      <c r="H2331" s="87">
        <v>0</v>
      </c>
      <c r="I2331" s="62" t="s">
        <v>35</v>
      </c>
      <c r="J2331" s="69">
        <v>0</v>
      </c>
      <c r="K2331" s="44"/>
      <c r="L2331" s="63">
        <v>0</v>
      </c>
      <c r="M2331" s="70"/>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v>218</v>
      </c>
      <c r="C2332" s="59">
        <v>0</v>
      </c>
      <c r="D2332" s="60"/>
      <c r="E2332" s="60"/>
      <c r="F2332" s="60"/>
      <c r="G2332" s="61"/>
      <c r="H2332" s="87">
        <v>0</v>
      </c>
      <c r="I2332" s="62" t="s">
        <v>35</v>
      </c>
      <c r="J2332" s="69">
        <v>0</v>
      </c>
      <c r="K2332" s="44"/>
      <c r="L2332" s="63">
        <v>0</v>
      </c>
      <c r="M2332" s="70"/>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v>219</v>
      </c>
      <c r="C2333" s="59">
        <v>0</v>
      </c>
      <c r="D2333" s="60"/>
      <c r="E2333" s="60"/>
      <c r="F2333" s="60"/>
      <c r="G2333" s="61"/>
      <c r="H2333" s="87">
        <v>0</v>
      </c>
      <c r="I2333" s="62" t="s">
        <v>35</v>
      </c>
      <c r="J2333" s="69">
        <v>0</v>
      </c>
      <c r="K2333" s="44"/>
      <c r="L2333" s="63">
        <v>0</v>
      </c>
      <c r="M2333" s="70"/>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v>220</v>
      </c>
      <c r="C2334" s="59">
        <v>0</v>
      </c>
      <c r="D2334" s="60"/>
      <c r="E2334" s="60"/>
      <c r="F2334" s="60"/>
      <c r="G2334" s="61"/>
      <c r="H2334" s="87">
        <v>0</v>
      </c>
      <c r="I2334" s="62" t="s">
        <v>35</v>
      </c>
      <c r="J2334" s="69">
        <v>0</v>
      </c>
      <c r="K2334" s="44"/>
      <c r="L2334" s="63">
        <v>0</v>
      </c>
      <c r="M2334" s="70"/>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v>221</v>
      </c>
      <c r="C2335" s="59">
        <v>0</v>
      </c>
      <c r="D2335" s="60"/>
      <c r="E2335" s="60"/>
      <c r="F2335" s="60"/>
      <c r="G2335" s="61"/>
      <c r="H2335" s="87">
        <v>0</v>
      </c>
      <c r="I2335" s="62" t="s">
        <v>35</v>
      </c>
      <c r="J2335" s="69">
        <v>0</v>
      </c>
      <c r="K2335" s="44"/>
      <c r="L2335" s="63">
        <v>0</v>
      </c>
      <c r="M2335" s="70"/>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v>222</v>
      </c>
      <c r="C2336" s="59">
        <v>0</v>
      </c>
      <c r="D2336" s="60"/>
      <c r="E2336" s="60"/>
      <c r="F2336" s="60"/>
      <c r="G2336" s="61"/>
      <c r="H2336" s="87">
        <v>0</v>
      </c>
      <c r="I2336" s="62" t="s">
        <v>35</v>
      </c>
      <c r="J2336" s="69">
        <v>0</v>
      </c>
      <c r="K2336" s="44"/>
      <c r="L2336" s="63">
        <v>0</v>
      </c>
      <c r="M2336" s="70"/>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v>223</v>
      </c>
      <c r="C2337" s="59">
        <v>0</v>
      </c>
      <c r="D2337" s="60"/>
      <c r="E2337" s="60"/>
      <c r="F2337" s="60"/>
      <c r="G2337" s="61"/>
      <c r="H2337" s="87">
        <v>0</v>
      </c>
      <c r="I2337" s="62" t="s">
        <v>35</v>
      </c>
      <c r="J2337" s="69">
        <v>0</v>
      </c>
      <c r="K2337" s="44"/>
      <c r="L2337" s="63">
        <v>0</v>
      </c>
      <c r="M2337" s="70"/>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v>224</v>
      </c>
      <c r="C2338" s="59">
        <v>0</v>
      </c>
      <c r="D2338" s="60"/>
      <c r="E2338" s="60"/>
      <c r="F2338" s="60"/>
      <c r="G2338" s="61"/>
      <c r="H2338" s="87">
        <v>0</v>
      </c>
      <c r="I2338" s="62" t="s">
        <v>35</v>
      </c>
      <c r="J2338" s="69">
        <v>0</v>
      </c>
      <c r="K2338" s="44"/>
      <c r="L2338" s="63">
        <v>0</v>
      </c>
      <c r="M2338" s="70"/>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v>225</v>
      </c>
      <c r="C2339" s="59">
        <v>0</v>
      </c>
      <c r="D2339" s="60"/>
      <c r="E2339" s="60"/>
      <c r="F2339" s="60"/>
      <c r="G2339" s="61"/>
      <c r="H2339" s="87">
        <v>0</v>
      </c>
      <c r="I2339" s="62" t="s">
        <v>35</v>
      </c>
      <c r="J2339" s="69">
        <v>0</v>
      </c>
      <c r="K2339" s="44"/>
      <c r="L2339" s="63">
        <v>0</v>
      </c>
      <c r="M2339" s="70"/>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v>226</v>
      </c>
      <c r="C2340" s="59">
        <v>0</v>
      </c>
      <c r="D2340" s="60"/>
      <c r="E2340" s="60"/>
      <c r="F2340" s="60"/>
      <c r="G2340" s="61"/>
      <c r="H2340" s="87">
        <v>0</v>
      </c>
      <c r="I2340" s="62" t="s">
        <v>35</v>
      </c>
      <c r="J2340" s="69">
        <v>0</v>
      </c>
      <c r="K2340" s="44"/>
      <c r="L2340" s="63">
        <v>0</v>
      </c>
      <c r="M2340" s="70"/>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v>227</v>
      </c>
      <c r="C2341" s="59">
        <v>0</v>
      </c>
      <c r="D2341" s="60"/>
      <c r="E2341" s="60"/>
      <c r="F2341" s="60"/>
      <c r="G2341" s="61"/>
      <c r="H2341" s="87">
        <v>0</v>
      </c>
      <c r="I2341" s="62" t="s">
        <v>35</v>
      </c>
      <c r="J2341" s="69">
        <v>0</v>
      </c>
      <c r="K2341" s="44"/>
      <c r="L2341" s="63">
        <v>0</v>
      </c>
      <c r="M2341" s="70"/>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v>228</v>
      </c>
      <c r="C2342" s="59">
        <v>0</v>
      </c>
      <c r="D2342" s="60"/>
      <c r="E2342" s="60"/>
      <c r="F2342" s="60"/>
      <c r="G2342" s="61"/>
      <c r="H2342" s="87">
        <v>0</v>
      </c>
      <c r="I2342" s="62" t="s">
        <v>35</v>
      </c>
      <c r="J2342" s="69">
        <v>0</v>
      </c>
      <c r="K2342" s="44"/>
      <c r="L2342" s="63">
        <v>0</v>
      </c>
      <c r="M2342" s="70"/>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v>229</v>
      </c>
      <c r="C2343" s="59">
        <v>0</v>
      </c>
      <c r="D2343" s="60"/>
      <c r="E2343" s="60"/>
      <c r="F2343" s="60"/>
      <c r="G2343" s="61"/>
      <c r="H2343" s="87">
        <v>0</v>
      </c>
      <c r="I2343" s="62" t="s">
        <v>35</v>
      </c>
      <c r="J2343" s="69">
        <v>0</v>
      </c>
      <c r="K2343" s="44"/>
      <c r="L2343" s="63">
        <v>0</v>
      </c>
      <c r="M2343" s="70"/>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v>230</v>
      </c>
      <c r="C2344" s="59">
        <v>0</v>
      </c>
      <c r="D2344" s="60"/>
      <c r="E2344" s="60"/>
      <c r="F2344" s="60"/>
      <c r="G2344" s="61"/>
      <c r="H2344" s="87">
        <v>0</v>
      </c>
      <c r="I2344" s="62" t="s">
        <v>35</v>
      </c>
      <c r="J2344" s="69">
        <v>0</v>
      </c>
      <c r="K2344" s="44"/>
      <c r="L2344" s="63">
        <v>0</v>
      </c>
      <c r="M2344" s="70"/>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v>231</v>
      </c>
      <c r="C2345" s="59">
        <v>0</v>
      </c>
      <c r="D2345" s="60"/>
      <c r="E2345" s="60"/>
      <c r="F2345" s="60"/>
      <c r="G2345" s="61"/>
      <c r="H2345" s="87">
        <v>0</v>
      </c>
      <c r="I2345" s="62" t="s">
        <v>35</v>
      </c>
      <c r="J2345" s="69">
        <v>0</v>
      </c>
      <c r="K2345" s="44"/>
      <c r="L2345" s="63">
        <v>0</v>
      </c>
      <c r="M2345" s="70"/>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v>232</v>
      </c>
      <c r="C2346" s="59">
        <v>0</v>
      </c>
      <c r="D2346" s="60"/>
      <c r="E2346" s="60"/>
      <c r="F2346" s="60"/>
      <c r="G2346" s="61"/>
      <c r="H2346" s="87">
        <v>0</v>
      </c>
      <c r="I2346" s="62" t="s">
        <v>35</v>
      </c>
      <c r="J2346" s="69">
        <v>0</v>
      </c>
      <c r="K2346" s="44"/>
      <c r="L2346" s="63">
        <v>0</v>
      </c>
      <c r="M2346" s="70"/>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v>233</v>
      </c>
      <c r="C2347" s="59">
        <v>0</v>
      </c>
      <c r="D2347" s="60"/>
      <c r="E2347" s="60"/>
      <c r="F2347" s="60"/>
      <c r="G2347" s="61"/>
      <c r="H2347" s="87">
        <v>0</v>
      </c>
      <c r="I2347" s="62" t="s">
        <v>35</v>
      </c>
      <c r="J2347" s="69">
        <v>0</v>
      </c>
      <c r="K2347" s="44"/>
      <c r="L2347" s="63">
        <v>0</v>
      </c>
      <c r="M2347" s="70"/>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v>234</v>
      </c>
      <c r="C2348" s="59">
        <v>0</v>
      </c>
      <c r="D2348" s="60"/>
      <c r="E2348" s="60"/>
      <c r="F2348" s="60"/>
      <c r="G2348" s="61"/>
      <c r="H2348" s="87">
        <v>0</v>
      </c>
      <c r="I2348" s="62" t="s">
        <v>35</v>
      </c>
      <c r="J2348" s="69">
        <v>0</v>
      </c>
      <c r="K2348" s="44"/>
      <c r="L2348" s="63">
        <v>0</v>
      </c>
      <c r="M2348" s="70"/>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v>235</v>
      </c>
      <c r="C2349" s="59">
        <v>0</v>
      </c>
      <c r="D2349" s="60"/>
      <c r="E2349" s="60"/>
      <c r="F2349" s="60"/>
      <c r="G2349" s="61"/>
      <c r="H2349" s="87">
        <v>0</v>
      </c>
      <c r="I2349" s="62" t="s">
        <v>35</v>
      </c>
      <c r="J2349" s="69">
        <v>0</v>
      </c>
      <c r="K2349" s="44"/>
      <c r="L2349" s="63">
        <v>0</v>
      </c>
      <c r="M2349" s="70"/>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v>236</v>
      </c>
      <c r="C2350" s="59">
        <v>0</v>
      </c>
      <c r="D2350" s="60"/>
      <c r="E2350" s="60"/>
      <c r="F2350" s="60"/>
      <c r="G2350" s="61"/>
      <c r="H2350" s="87">
        <v>0</v>
      </c>
      <c r="I2350" s="62" t="s">
        <v>35</v>
      </c>
      <c r="J2350" s="69">
        <v>0</v>
      </c>
      <c r="K2350" s="44"/>
      <c r="L2350" s="63">
        <v>0</v>
      </c>
      <c r="M2350" s="70"/>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v>237</v>
      </c>
      <c r="C2351" s="59">
        <v>0</v>
      </c>
      <c r="D2351" s="60"/>
      <c r="E2351" s="60"/>
      <c r="F2351" s="60"/>
      <c r="G2351" s="61"/>
      <c r="H2351" s="87">
        <v>0</v>
      </c>
      <c r="I2351" s="62" t="s">
        <v>35</v>
      </c>
      <c r="J2351" s="69">
        <v>0</v>
      </c>
      <c r="K2351" s="44"/>
      <c r="L2351" s="63">
        <v>0</v>
      </c>
      <c r="M2351" s="70"/>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v>238</v>
      </c>
      <c r="C2352" s="59">
        <v>0</v>
      </c>
      <c r="D2352" s="60"/>
      <c r="E2352" s="60"/>
      <c r="F2352" s="60"/>
      <c r="G2352" s="61"/>
      <c r="H2352" s="87">
        <v>0</v>
      </c>
      <c r="I2352" s="62" t="s">
        <v>35</v>
      </c>
      <c r="J2352" s="69">
        <v>0</v>
      </c>
      <c r="K2352" s="44"/>
      <c r="L2352" s="63">
        <v>0</v>
      </c>
      <c r="M2352" s="70"/>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v>239</v>
      </c>
      <c r="C2353" s="59">
        <v>0</v>
      </c>
      <c r="D2353" s="60"/>
      <c r="E2353" s="60"/>
      <c r="F2353" s="60"/>
      <c r="G2353" s="61"/>
      <c r="H2353" s="87">
        <v>0</v>
      </c>
      <c r="I2353" s="62" t="s">
        <v>35</v>
      </c>
      <c r="J2353" s="69">
        <v>0</v>
      </c>
      <c r="K2353" s="44"/>
      <c r="L2353" s="63">
        <v>0</v>
      </c>
      <c r="M2353" s="70"/>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v>240</v>
      </c>
      <c r="C2354" s="59">
        <v>0</v>
      </c>
      <c r="D2354" s="60"/>
      <c r="E2354" s="60"/>
      <c r="F2354" s="60"/>
      <c r="G2354" s="61"/>
      <c r="H2354" s="87">
        <v>0</v>
      </c>
      <c r="I2354" s="62" t="s">
        <v>35</v>
      </c>
      <c r="J2354" s="69">
        <v>0</v>
      </c>
      <c r="K2354" s="44"/>
      <c r="L2354" s="63">
        <v>0</v>
      </c>
      <c r="M2354" s="70"/>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v>241</v>
      </c>
      <c r="C2355" s="59">
        <v>0</v>
      </c>
      <c r="D2355" s="60"/>
      <c r="E2355" s="60"/>
      <c r="F2355" s="60"/>
      <c r="G2355" s="61"/>
      <c r="H2355" s="87">
        <v>0</v>
      </c>
      <c r="I2355" s="62" t="s">
        <v>35</v>
      </c>
      <c r="J2355" s="69">
        <v>0</v>
      </c>
      <c r="K2355" s="44"/>
      <c r="L2355" s="63">
        <v>0</v>
      </c>
      <c r="M2355" s="70"/>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v>242</v>
      </c>
      <c r="C2356" s="59">
        <v>0</v>
      </c>
      <c r="D2356" s="60"/>
      <c r="E2356" s="60"/>
      <c r="F2356" s="60"/>
      <c r="G2356" s="61"/>
      <c r="H2356" s="87">
        <v>0</v>
      </c>
      <c r="I2356" s="62" t="s">
        <v>35</v>
      </c>
      <c r="J2356" s="69">
        <v>0</v>
      </c>
      <c r="K2356" s="44"/>
      <c r="L2356" s="63">
        <v>0</v>
      </c>
      <c r="M2356" s="70"/>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v>243</v>
      </c>
      <c r="C2357" s="59">
        <v>0</v>
      </c>
      <c r="D2357" s="60"/>
      <c r="E2357" s="60"/>
      <c r="F2357" s="60"/>
      <c r="G2357" s="61"/>
      <c r="H2357" s="87">
        <v>0</v>
      </c>
      <c r="I2357" s="62" t="s">
        <v>35</v>
      </c>
      <c r="J2357" s="69">
        <v>0</v>
      </c>
      <c r="K2357" s="44"/>
      <c r="L2357" s="63">
        <v>0</v>
      </c>
      <c r="M2357" s="70"/>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v>244</v>
      </c>
      <c r="C2358" s="59">
        <v>0</v>
      </c>
      <c r="D2358" s="60"/>
      <c r="E2358" s="60"/>
      <c r="F2358" s="60"/>
      <c r="G2358" s="61"/>
      <c r="H2358" s="87">
        <v>0</v>
      </c>
      <c r="I2358" s="62" t="s">
        <v>35</v>
      </c>
      <c r="J2358" s="69">
        <v>0</v>
      </c>
      <c r="K2358" s="44"/>
      <c r="L2358" s="63">
        <v>0</v>
      </c>
      <c r="M2358" s="70"/>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v>245</v>
      </c>
      <c r="C2359" s="59">
        <v>0</v>
      </c>
      <c r="D2359" s="60"/>
      <c r="E2359" s="60"/>
      <c r="F2359" s="60"/>
      <c r="G2359" s="61"/>
      <c r="H2359" s="87">
        <v>0</v>
      </c>
      <c r="I2359" s="62" t="s">
        <v>35</v>
      </c>
      <c r="J2359" s="69">
        <v>0</v>
      </c>
      <c r="K2359" s="44"/>
      <c r="L2359" s="63">
        <v>0</v>
      </c>
      <c r="M2359" s="70"/>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v>246</v>
      </c>
      <c r="C2360" s="59">
        <v>0</v>
      </c>
      <c r="D2360" s="60"/>
      <c r="E2360" s="60"/>
      <c r="F2360" s="60"/>
      <c r="G2360" s="61"/>
      <c r="H2360" s="87">
        <v>0</v>
      </c>
      <c r="I2360" s="62" t="s">
        <v>35</v>
      </c>
      <c r="J2360" s="69">
        <v>0</v>
      </c>
      <c r="K2360" s="44"/>
      <c r="L2360" s="63">
        <v>0</v>
      </c>
      <c r="M2360" s="70"/>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v>247</v>
      </c>
      <c r="C2361" s="59">
        <v>0</v>
      </c>
      <c r="D2361" s="60"/>
      <c r="E2361" s="60"/>
      <c r="F2361" s="60"/>
      <c r="G2361" s="61"/>
      <c r="H2361" s="87">
        <v>0</v>
      </c>
      <c r="I2361" s="62" t="s">
        <v>35</v>
      </c>
      <c r="J2361" s="69">
        <v>0</v>
      </c>
      <c r="K2361" s="44"/>
      <c r="L2361" s="63">
        <v>0</v>
      </c>
      <c r="M2361" s="70"/>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v>248</v>
      </c>
      <c r="C2362" s="59">
        <v>0</v>
      </c>
      <c r="D2362" s="60"/>
      <c r="E2362" s="60"/>
      <c r="F2362" s="60"/>
      <c r="G2362" s="61"/>
      <c r="H2362" s="87">
        <v>0</v>
      </c>
      <c r="I2362" s="62" t="s">
        <v>35</v>
      </c>
      <c r="J2362" s="69">
        <v>0</v>
      </c>
      <c r="K2362" s="44"/>
      <c r="L2362" s="63">
        <v>0</v>
      </c>
      <c r="M2362" s="70"/>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v>249</v>
      </c>
      <c r="C2363" s="59">
        <v>0</v>
      </c>
      <c r="D2363" s="60"/>
      <c r="E2363" s="60"/>
      <c r="F2363" s="60"/>
      <c r="G2363" s="61"/>
      <c r="H2363" s="87">
        <v>0</v>
      </c>
      <c r="I2363" s="62" t="s">
        <v>35</v>
      </c>
      <c r="J2363" s="69">
        <v>0</v>
      </c>
      <c r="K2363" s="44"/>
      <c r="L2363" s="63">
        <v>0</v>
      </c>
      <c r="M2363" s="70"/>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v>250</v>
      </c>
      <c r="C2364" s="59">
        <v>0</v>
      </c>
      <c r="D2364" s="60"/>
      <c r="E2364" s="60"/>
      <c r="F2364" s="60"/>
      <c r="G2364" s="61"/>
      <c r="H2364" s="87">
        <v>0</v>
      </c>
      <c r="I2364" s="62" t="s">
        <v>35</v>
      </c>
      <c r="J2364" s="69">
        <v>0</v>
      </c>
      <c r="K2364" s="44"/>
      <c r="L2364" s="63">
        <v>0</v>
      </c>
      <c r="M2364" s="70"/>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v>251</v>
      </c>
      <c r="C2365" s="59">
        <v>0</v>
      </c>
      <c r="D2365" s="60"/>
      <c r="E2365" s="60"/>
      <c r="F2365" s="60"/>
      <c r="G2365" s="61"/>
      <c r="H2365" s="87">
        <v>0</v>
      </c>
      <c r="I2365" s="62" t="s">
        <v>35</v>
      </c>
      <c r="J2365" s="69">
        <v>0</v>
      </c>
      <c r="K2365" s="44"/>
      <c r="L2365" s="63">
        <v>0</v>
      </c>
      <c r="M2365" s="70"/>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v>252</v>
      </c>
      <c r="C2366" s="59">
        <v>0</v>
      </c>
      <c r="D2366" s="60"/>
      <c r="E2366" s="60"/>
      <c r="F2366" s="60"/>
      <c r="G2366" s="61"/>
      <c r="H2366" s="87">
        <v>0</v>
      </c>
      <c r="I2366" s="62" t="s">
        <v>35</v>
      </c>
      <c r="J2366" s="69">
        <v>0</v>
      </c>
      <c r="K2366" s="44"/>
      <c r="L2366" s="63">
        <v>0</v>
      </c>
      <c r="M2366" s="70"/>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v>253</v>
      </c>
      <c r="C2367" s="59">
        <v>0</v>
      </c>
      <c r="D2367" s="60"/>
      <c r="E2367" s="60"/>
      <c r="F2367" s="60"/>
      <c r="G2367" s="61"/>
      <c r="H2367" s="87">
        <v>0</v>
      </c>
      <c r="I2367" s="62" t="s">
        <v>35</v>
      </c>
      <c r="J2367" s="69">
        <v>0</v>
      </c>
      <c r="K2367" s="44"/>
      <c r="L2367" s="63">
        <v>0</v>
      </c>
      <c r="M2367" s="70"/>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v>254</v>
      </c>
      <c r="C2368" s="59">
        <v>0</v>
      </c>
      <c r="D2368" s="60"/>
      <c r="E2368" s="60"/>
      <c r="F2368" s="60"/>
      <c r="G2368" s="61"/>
      <c r="H2368" s="87">
        <v>0</v>
      </c>
      <c r="I2368" s="62" t="s">
        <v>35</v>
      </c>
      <c r="J2368" s="69">
        <v>0</v>
      </c>
      <c r="K2368" s="44"/>
      <c r="L2368" s="63">
        <v>0</v>
      </c>
      <c r="M2368" s="70"/>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v>255</v>
      </c>
      <c r="C2369" s="59">
        <v>0</v>
      </c>
      <c r="D2369" s="60"/>
      <c r="E2369" s="60"/>
      <c r="F2369" s="60"/>
      <c r="G2369" s="61"/>
      <c r="H2369" s="87">
        <v>0</v>
      </c>
      <c r="I2369" s="62" t="s">
        <v>35</v>
      </c>
      <c r="J2369" s="69">
        <v>0</v>
      </c>
      <c r="K2369" s="44"/>
      <c r="L2369" s="63">
        <v>0</v>
      </c>
      <c r="M2369" s="70"/>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v>256</v>
      </c>
      <c r="C2370" s="59">
        <v>0</v>
      </c>
      <c r="D2370" s="60"/>
      <c r="E2370" s="60"/>
      <c r="F2370" s="60"/>
      <c r="G2370" s="61"/>
      <c r="H2370" s="87">
        <v>0</v>
      </c>
      <c r="I2370" s="62" t="s">
        <v>35</v>
      </c>
      <c r="J2370" s="69">
        <v>0</v>
      </c>
      <c r="K2370" s="44"/>
      <c r="L2370" s="63">
        <v>0</v>
      </c>
      <c r="M2370" s="70"/>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v>257</v>
      </c>
      <c r="C2371" s="59">
        <v>0</v>
      </c>
      <c r="D2371" s="60"/>
      <c r="E2371" s="60"/>
      <c r="F2371" s="60"/>
      <c r="G2371" s="61"/>
      <c r="H2371" s="87">
        <v>0</v>
      </c>
      <c r="I2371" s="62" t="s">
        <v>35</v>
      </c>
      <c r="J2371" s="69">
        <v>0</v>
      </c>
      <c r="K2371" s="44"/>
      <c r="L2371" s="63">
        <v>0</v>
      </c>
      <c r="M2371" s="70"/>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v>258</v>
      </c>
      <c r="C2372" s="59">
        <v>0</v>
      </c>
      <c r="D2372" s="60"/>
      <c r="E2372" s="60"/>
      <c r="F2372" s="60"/>
      <c r="G2372" s="61"/>
      <c r="H2372" s="87">
        <v>0</v>
      </c>
      <c r="I2372" s="62" t="s">
        <v>35</v>
      </c>
      <c r="J2372" s="69">
        <v>0</v>
      </c>
      <c r="K2372" s="44"/>
      <c r="L2372" s="63">
        <v>0</v>
      </c>
      <c r="M2372" s="70"/>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v>259</v>
      </c>
      <c r="C2373" s="59">
        <v>0</v>
      </c>
      <c r="D2373" s="60"/>
      <c r="E2373" s="60"/>
      <c r="F2373" s="60"/>
      <c r="G2373" s="61"/>
      <c r="H2373" s="87">
        <v>0</v>
      </c>
      <c r="I2373" s="62" t="s">
        <v>35</v>
      </c>
      <c r="J2373" s="69">
        <v>0</v>
      </c>
      <c r="K2373" s="44"/>
      <c r="L2373" s="63">
        <v>0</v>
      </c>
      <c r="M2373" s="70"/>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v>260</v>
      </c>
      <c r="C2374" s="59">
        <v>0</v>
      </c>
      <c r="D2374" s="60"/>
      <c r="E2374" s="60"/>
      <c r="F2374" s="60"/>
      <c r="G2374" s="61"/>
      <c r="H2374" s="87">
        <v>0</v>
      </c>
      <c r="I2374" s="62" t="s">
        <v>35</v>
      </c>
      <c r="J2374" s="69">
        <v>0</v>
      </c>
      <c r="K2374" s="44"/>
      <c r="L2374" s="63">
        <v>0</v>
      </c>
      <c r="M2374" s="70"/>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v>261</v>
      </c>
      <c r="C2375" s="59">
        <v>0</v>
      </c>
      <c r="D2375" s="60"/>
      <c r="E2375" s="60"/>
      <c r="F2375" s="60"/>
      <c r="G2375" s="61"/>
      <c r="H2375" s="87">
        <v>0</v>
      </c>
      <c r="I2375" s="62" t="s">
        <v>35</v>
      </c>
      <c r="J2375" s="69">
        <v>0</v>
      </c>
      <c r="K2375" s="44"/>
      <c r="L2375" s="63">
        <v>0</v>
      </c>
      <c r="M2375" s="70"/>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v>262</v>
      </c>
      <c r="C2376" s="59">
        <v>0</v>
      </c>
      <c r="D2376" s="60"/>
      <c r="E2376" s="60"/>
      <c r="F2376" s="60"/>
      <c r="G2376" s="61"/>
      <c r="H2376" s="87">
        <v>0</v>
      </c>
      <c r="I2376" s="62" t="s">
        <v>35</v>
      </c>
      <c r="J2376" s="69">
        <v>0</v>
      </c>
      <c r="K2376" s="44"/>
      <c r="L2376" s="63">
        <v>0</v>
      </c>
      <c r="M2376" s="70"/>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v>263</v>
      </c>
      <c r="C2377" s="59">
        <v>0</v>
      </c>
      <c r="D2377" s="60"/>
      <c r="E2377" s="60"/>
      <c r="F2377" s="60"/>
      <c r="G2377" s="61"/>
      <c r="H2377" s="87">
        <v>0</v>
      </c>
      <c r="I2377" s="62" t="s">
        <v>35</v>
      </c>
      <c r="J2377" s="69">
        <v>0</v>
      </c>
      <c r="K2377" s="44"/>
      <c r="L2377" s="63">
        <v>0</v>
      </c>
      <c r="M2377" s="70"/>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v>264</v>
      </c>
      <c r="C2378" s="59">
        <v>0</v>
      </c>
      <c r="D2378" s="60"/>
      <c r="E2378" s="60"/>
      <c r="F2378" s="60"/>
      <c r="G2378" s="61"/>
      <c r="H2378" s="87">
        <v>0</v>
      </c>
      <c r="I2378" s="62" t="s">
        <v>35</v>
      </c>
      <c r="J2378" s="69">
        <v>0</v>
      </c>
      <c r="K2378" s="44"/>
      <c r="L2378" s="63">
        <v>0</v>
      </c>
      <c r="M2378" s="70"/>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v>265</v>
      </c>
      <c r="C2379" s="59">
        <v>0</v>
      </c>
      <c r="D2379" s="60"/>
      <c r="E2379" s="60"/>
      <c r="F2379" s="60"/>
      <c r="G2379" s="61"/>
      <c r="H2379" s="87">
        <v>0</v>
      </c>
      <c r="I2379" s="62" t="s">
        <v>35</v>
      </c>
      <c r="J2379" s="69">
        <v>0</v>
      </c>
      <c r="K2379" s="44"/>
      <c r="L2379" s="63">
        <v>0</v>
      </c>
      <c r="M2379" s="70"/>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v>266</v>
      </c>
      <c r="C2380" s="59">
        <v>0</v>
      </c>
      <c r="D2380" s="60"/>
      <c r="E2380" s="60"/>
      <c r="F2380" s="60"/>
      <c r="G2380" s="61"/>
      <c r="H2380" s="87">
        <v>0</v>
      </c>
      <c r="I2380" s="62" t="s">
        <v>35</v>
      </c>
      <c r="J2380" s="69">
        <v>0</v>
      </c>
      <c r="K2380" s="44"/>
      <c r="L2380" s="63">
        <v>0</v>
      </c>
      <c r="M2380" s="70"/>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v>267</v>
      </c>
      <c r="C2381" s="59">
        <v>0</v>
      </c>
      <c r="D2381" s="60"/>
      <c r="E2381" s="60"/>
      <c r="F2381" s="60"/>
      <c r="G2381" s="61"/>
      <c r="H2381" s="87">
        <v>0</v>
      </c>
      <c r="I2381" s="62" t="s">
        <v>35</v>
      </c>
      <c r="J2381" s="69">
        <v>0</v>
      </c>
      <c r="K2381" s="44"/>
      <c r="L2381" s="63">
        <v>0</v>
      </c>
      <c r="M2381" s="70"/>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v>268</v>
      </c>
      <c r="C2382" s="59">
        <v>0</v>
      </c>
      <c r="D2382" s="60"/>
      <c r="E2382" s="60"/>
      <c r="F2382" s="60"/>
      <c r="G2382" s="61"/>
      <c r="H2382" s="87">
        <v>0</v>
      </c>
      <c r="I2382" s="62" t="s">
        <v>35</v>
      </c>
      <c r="J2382" s="69">
        <v>0</v>
      </c>
      <c r="K2382" s="44"/>
      <c r="L2382" s="63">
        <v>0</v>
      </c>
      <c r="M2382" s="70"/>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v>269</v>
      </c>
      <c r="C2383" s="59">
        <v>0</v>
      </c>
      <c r="D2383" s="60"/>
      <c r="E2383" s="60"/>
      <c r="F2383" s="60"/>
      <c r="G2383" s="61"/>
      <c r="H2383" s="87">
        <v>0</v>
      </c>
      <c r="I2383" s="62" t="s">
        <v>35</v>
      </c>
      <c r="J2383" s="69">
        <v>0</v>
      </c>
      <c r="K2383" s="44"/>
      <c r="L2383" s="63">
        <v>0</v>
      </c>
      <c r="M2383" s="70"/>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v>270</v>
      </c>
      <c r="C2384" s="59">
        <v>0</v>
      </c>
      <c r="D2384" s="60"/>
      <c r="E2384" s="60"/>
      <c r="F2384" s="60"/>
      <c r="G2384" s="61"/>
      <c r="H2384" s="87">
        <v>0</v>
      </c>
      <c r="I2384" s="62" t="s">
        <v>35</v>
      </c>
      <c r="J2384" s="69">
        <v>0</v>
      </c>
      <c r="K2384" s="44"/>
      <c r="L2384" s="63">
        <v>0</v>
      </c>
      <c r="M2384" s="70"/>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v>271</v>
      </c>
      <c r="C2385" s="59">
        <v>0</v>
      </c>
      <c r="D2385" s="60"/>
      <c r="E2385" s="60"/>
      <c r="F2385" s="60"/>
      <c r="G2385" s="61"/>
      <c r="H2385" s="87">
        <v>0</v>
      </c>
      <c r="I2385" s="62" t="s">
        <v>35</v>
      </c>
      <c r="J2385" s="69">
        <v>0</v>
      </c>
      <c r="K2385" s="44"/>
      <c r="L2385" s="63">
        <v>0</v>
      </c>
      <c r="M2385" s="70"/>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v>272</v>
      </c>
      <c r="C2386" s="59">
        <v>0</v>
      </c>
      <c r="D2386" s="60"/>
      <c r="E2386" s="60"/>
      <c r="F2386" s="60"/>
      <c r="G2386" s="61"/>
      <c r="H2386" s="87">
        <v>0</v>
      </c>
      <c r="I2386" s="62" t="s">
        <v>35</v>
      </c>
      <c r="J2386" s="69">
        <v>0</v>
      </c>
      <c r="K2386" s="44"/>
      <c r="L2386" s="63">
        <v>0</v>
      </c>
      <c r="M2386" s="70"/>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v>273</v>
      </c>
      <c r="C2387" s="59">
        <v>0</v>
      </c>
      <c r="D2387" s="60"/>
      <c r="E2387" s="60"/>
      <c r="F2387" s="60"/>
      <c r="G2387" s="61"/>
      <c r="H2387" s="87">
        <v>0</v>
      </c>
      <c r="I2387" s="62" t="s">
        <v>35</v>
      </c>
      <c r="J2387" s="69">
        <v>0</v>
      </c>
      <c r="K2387" s="44"/>
      <c r="L2387" s="63">
        <v>0</v>
      </c>
      <c r="M2387" s="70"/>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v>274</v>
      </c>
      <c r="C2388" s="59">
        <v>0</v>
      </c>
      <c r="D2388" s="60"/>
      <c r="E2388" s="60"/>
      <c r="F2388" s="60"/>
      <c r="G2388" s="61"/>
      <c r="H2388" s="87">
        <v>0</v>
      </c>
      <c r="I2388" s="62" t="s">
        <v>35</v>
      </c>
      <c r="J2388" s="69">
        <v>0</v>
      </c>
      <c r="K2388" s="44"/>
      <c r="L2388" s="63">
        <v>0</v>
      </c>
      <c r="M2388" s="70"/>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v>275</v>
      </c>
      <c r="C2389" s="59">
        <v>0</v>
      </c>
      <c r="D2389" s="60"/>
      <c r="E2389" s="60"/>
      <c r="F2389" s="60"/>
      <c r="G2389" s="61"/>
      <c r="H2389" s="87">
        <v>0</v>
      </c>
      <c r="I2389" s="62" t="s">
        <v>35</v>
      </c>
      <c r="J2389" s="69">
        <v>0</v>
      </c>
      <c r="K2389" s="44"/>
      <c r="L2389" s="63">
        <v>0</v>
      </c>
      <c r="M2389" s="70"/>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v>276</v>
      </c>
      <c r="C2390" s="59">
        <v>0</v>
      </c>
      <c r="D2390" s="60"/>
      <c r="E2390" s="60"/>
      <c r="F2390" s="60"/>
      <c r="G2390" s="61"/>
      <c r="H2390" s="87">
        <v>0</v>
      </c>
      <c r="I2390" s="62" t="s">
        <v>35</v>
      </c>
      <c r="J2390" s="69">
        <v>0</v>
      </c>
      <c r="K2390" s="44"/>
      <c r="L2390" s="63">
        <v>0</v>
      </c>
      <c r="M2390" s="70"/>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v>277</v>
      </c>
      <c r="C2391" s="59">
        <v>0</v>
      </c>
      <c r="D2391" s="60"/>
      <c r="E2391" s="60"/>
      <c r="F2391" s="60"/>
      <c r="G2391" s="61"/>
      <c r="H2391" s="87">
        <v>0</v>
      </c>
      <c r="I2391" s="62" t="s">
        <v>35</v>
      </c>
      <c r="J2391" s="69">
        <v>0</v>
      </c>
      <c r="K2391" s="44"/>
      <c r="L2391" s="63">
        <v>0</v>
      </c>
      <c r="M2391" s="70"/>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v>278</v>
      </c>
      <c r="C2392" s="59">
        <v>0</v>
      </c>
      <c r="D2392" s="60"/>
      <c r="E2392" s="60"/>
      <c r="F2392" s="60"/>
      <c r="G2392" s="61"/>
      <c r="H2392" s="87">
        <v>0</v>
      </c>
      <c r="I2392" s="62" t="s">
        <v>35</v>
      </c>
      <c r="J2392" s="69">
        <v>0</v>
      </c>
      <c r="K2392" s="44"/>
      <c r="L2392" s="63">
        <v>0</v>
      </c>
      <c r="M2392" s="70"/>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v>279</v>
      </c>
      <c r="C2393" s="59">
        <v>0</v>
      </c>
      <c r="D2393" s="60"/>
      <c r="E2393" s="60"/>
      <c r="F2393" s="60"/>
      <c r="G2393" s="61"/>
      <c r="H2393" s="87">
        <v>0</v>
      </c>
      <c r="I2393" s="62" t="s">
        <v>35</v>
      </c>
      <c r="J2393" s="69">
        <v>0</v>
      </c>
      <c r="K2393" s="44"/>
      <c r="L2393" s="63">
        <v>0</v>
      </c>
      <c r="M2393" s="70"/>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v>280</v>
      </c>
      <c r="C2394" s="59">
        <v>0</v>
      </c>
      <c r="D2394" s="60"/>
      <c r="E2394" s="60"/>
      <c r="F2394" s="60"/>
      <c r="G2394" s="61"/>
      <c r="H2394" s="87">
        <v>0</v>
      </c>
      <c r="I2394" s="62" t="s">
        <v>35</v>
      </c>
      <c r="J2394" s="69">
        <v>0</v>
      </c>
      <c r="K2394" s="44"/>
      <c r="L2394" s="63">
        <v>0</v>
      </c>
      <c r="M2394" s="70"/>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v>281</v>
      </c>
      <c r="C2395" s="59">
        <v>0</v>
      </c>
      <c r="D2395" s="60"/>
      <c r="E2395" s="60"/>
      <c r="F2395" s="60"/>
      <c r="G2395" s="61"/>
      <c r="H2395" s="87">
        <v>0</v>
      </c>
      <c r="I2395" s="62" t="s">
        <v>35</v>
      </c>
      <c r="J2395" s="69">
        <v>0</v>
      </c>
      <c r="K2395" s="44"/>
      <c r="L2395" s="63">
        <v>0</v>
      </c>
      <c r="M2395" s="70"/>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v>282</v>
      </c>
      <c r="C2396" s="59">
        <v>0</v>
      </c>
      <c r="D2396" s="60"/>
      <c r="E2396" s="60"/>
      <c r="F2396" s="60"/>
      <c r="G2396" s="61"/>
      <c r="H2396" s="87">
        <v>0</v>
      </c>
      <c r="I2396" s="62" t="s">
        <v>35</v>
      </c>
      <c r="J2396" s="69">
        <v>0</v>
      </c>
      <c r="K2396" s="44"/>
      <c r="L2396" s="63">
        <v>0</v>
      </c>
      <c r="M2396" s="70"/>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v>283</v>
      </c>
      <c r="C2397" s="59">
        <v>0</v>
      </c>
      <c r="D2397" s="60"/>
      <c r="E2397" s="60"/>
      <c r="F2397" s="60"/>
      <c r="G2397" s="61"/>
      <c r="H2397" s="87">
        <v>0</v>
      </c>
      <c r="I2397" s="62" t="s">
        <v>35</v>
      </c>
      <c r="J2397" s="69">
        <v>0</v>
      </c>
      <c r="K2397" s="44"/>
      <c r="L2397" s="63">
        <v>0</v>
      </c>
      <c r="M2397" s="70"/>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v>284</v>
      </c>
      <c r="C2398" s="59">
        <v>0</v>
      </c>
      <c r="D2398" s="60"/>
      <c r="E2398" s="60"/>
      <c r="F2398" s="60"/>
      <c r="G2398" s="61"/>
      <c r="H2398" s="87">
        <v>0</v>
      </c>
      <c r="I2398" s="62" t="s">
        <v>35</v>
      </c>
      <c r="J2398" s="69">
        <v>0</v>
      </c>
      <c r="K2398" s="44"/>
      <c r="L2398" s="63">
        <v>0</v>
      </c>
      <c r="M2398" s="70"/>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v>285</v>
      </c>
      <c r="C2399" s="59">
        <v>0</v>
      </c>
      <c r="D2399" s="60"/>
      <c r="E2399" s="60"/>
      <c r="F2399" s="60"/>
      <c r="G2399" s="61"/>
      <c r="H2399" s="87">
        <v>0</v>
      </c>
      <c r="I2399" s="62" t="s">
        <v>35</v>
      </c>
      <c r="J2399" s="69">
        <v>0</v>
      </c>
      <c r="K2399" s="44"/>
      <c r="L2399" s="63">
        <v>0</v>
      </c>
      <c r="M2399" s="70"/>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v>286</v>
      </c>
      <c r="C2400" s="59">
        <v>0</v>
      </c>
      <c r="D2400" s="60"/>
      <c r="E2400" s="60"/>
      <c r="F2400" s="60"/>
      <c r="G2400" s="61"/>
      <c r="H2400" s="87">
        <v>0</v>
      </c>
      <c r="I2400" s="62" t="s">
        <v>35</v>
      </c>
      <c r="J2400" s="69">
        <v>0</v>
      </c>
      <c r="K2400" s="44"/>
      <c r="L2400" s="63">
        <v>0</v>
      </c>
      <c r="M2400" s="70"/>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v>287</v>
      </c>
      <c r="C2401" s="59">
        <v>0</v>
      </c>
      <c r="D2401" s="60"/>
      <c r="E2401" s="60"/>
      <c r="F2401" s="60"/>
      <c r="G2401" s="61"/>
      <c r="H2401" s="87">
        <v>0</v>
      </c>
      <c r="I2401" s="62" t="s">
        <v>35</v>
      </c>
      <c r="J2401" s="69">
        <v>0</v>
      </c>
      <c r="K2401" s="44"/>
      <c r="L2401" s="63">
        <v>0</v>
      </c>
      <c r="M2401" s="70"/>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v>288</v>
      </c>
      <c r="C2402" s="59">
        <v>0</v>
      </c>
      <c r="D2402" s="60"/>
      <c r="E2402" s="60"/>
      <c r="F2402" s="60"/>
      <c r="G2402" s="61"/>
      <c r="H2402" s="87">
        <v>0</v>
      </c>
      <c r="I2402" s="62" t="s">
        <v>35</v>
      </c>
      <c r="J2402" s="69">
        <v>0</v>
      </c>
      <c r="K2402" s="44"/>
      <c r="L2402" s="63">
        <v>0</v>
      </c>
      <c r="M2402" s="70"/>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v>289</v>
      </c>
      <c r="C2403" s="59">
        <v>0</v>
      </c>
      <c r="D2403" s="60"/>
      <c r="E2403" s="60"/>
      <c r="F2403" s="60"/>
      <c r="G2403" s="61"/>
      <c r="H2403" s="87">
        <v>0</v>
      </c>
      <c r="I2403" s="62" t="s">
        <v>35</v>
      </c>
      <c r="J2403" s="69">
        <v>0</v>
      </c>
      <c r="K2403" s="44"/>
      <c r="L2403" s="63">
        <v>0</v>
      </c>
      <c r="M2403" s="70"/>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v>290</v>
      </c>
      <c r="C2404" s="59">
        <v>0</v>
      </c>
      <c r="D2404" s="60"/>
      <c r="E2404" s="60"/>
      <c r="F2404" s="60"/>
      <c r="G2404" s="61"/>
      <c r="H2404" s="87">
        <v>0</v>
      </c>
      <c r="I2404" s="62" t="s">
        <v>35</v>
      </c>
      <c r="J2404" s="69">
        <v>0</v>
      </c>
      <c r="K2404" s="44"/>
      <c r="L2404" s="63">
        <v>0</v>
      </c>
      <c r="M2404" s="70"/>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v>291</v>
      </c>
      <c r="C2405" s="59">
        <v>0</v>
      </c>
      <c r="D2405" s="60"/>
      <c r="E2405" s="60"/>
      <c r="F2405" s="60"/>
      <c r="G2405" s="61"/>
      <c r="H2405" s="87">
        <v>0</v>
      </c>
      <c r="I2405" s="62" t="s">
        <v>35</v>
      </c>
      <c r="J2405" s="69">
        <v>0</v>
      </c>
      <c r="K2405" s="44"/>
      <c r="L2405" s="63">
        <v>0</v>
      </c>
      <c r="M2405" s="70"/>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v>292</v>
      </c>
      <c r="C2406" s="59">
        <v>0</v>
      </c>
      <c r="D2406" s="60"/>
      <c r="E2406" s="60"/>
      <c r="F2406" s="60"/>
      <c r="G2406" s="61"/>
      <c r="H2406" s="87">
        <v>0</v>
      </c>
      <c r="I2406" s="62" t="s">
        <v>35</v>
      </c>
      <c r="J2406" s="69">
        <v>0</v>
      </c>
      <c r="K2406" s="44"/>
      <c r="L2406" s="63">
        <v>0</v>
      </c>
      <c r="M2406" s="70"/>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v>293</v>
      </c>
      <c r="C2407" s="59">
        <v>0</v>
      </c>
      <c r="D2407" s="60"/>
      <c r="E2407" s="60"/>
      <c r="F2407" s="60"/>
      <c r="G2407" s="61"/>
      <c r="H2407" s="87">
        <v>0</v>
      </c>
      <c r="I2407" s="62" t="s">
        <v>35</v>
      </c>
      <c r="J2407" s="69">
        <v>0</v>
      </c>
      <c r="K2407" s="44"/>
      <c r="L2407" s="63">
        <v>0</v>
      </c>
      <c r="M2407" s="70"/>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v>294</v>
      </c>
      <c r="C2408" s="59">
        <v>0</v>
      </c>
      <c r="D2408" s="60"/>
      <c r="E2408" s="60"/>
      <c r="F2408" s="60"/>
      <c r="G2408" s="61"/>
      <c r="H2408" s="87">
        <v>0</v>
      </c>
      <c r="I2408" s="62" t="s">
        <v>35</v>
      </c>
      <c r="J2408" s="69">
        <v>0</v>
      </c>
      <c r="K2408" s="44"/>
      <c r="L2408" s="63">
        <v>0</v>
      </c>
      <c r="M2408" s="70"/>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v>295</v>
      </c>
      <c r="C2409" s="59">
        <v>0</v>
      </c>
      <c r="D2409" s="60"/>
      <c r="E2409" s="60"/>
      <c r="F2409" s="60"/>
      <c r="G2409" s="61"/>
      <c r="H2409" s="87">
        <v>0</v>
      </c>
      <c r="I2409" s="62" t="s">
        <v>35</v>
      </c>
      <c r="J2409" s="69">
        <v>0</v>
      </c>
      <c r="K2409" s="44"/>
      <c r="L2409" s="63">
        <v>0</v>
      </c>
      <c r="M2409" s="70"/>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v>296</v>
      </c>
      <c r="C2410" s="59">
        <v>0</v>
      </c>
      <c r="D2410" s="60"/>
      <c r="E2410" s="60"/>
      <c r="F2410" s="60"/>
      <c r="G2410" s="61"/>
      <c r="H2410" s="87">
        <v>0</v>
      </c>
      <c r="I2410" s="62" t="s">
        <v>35</v>
      </c>
      <c r="J2410" s="69">
        <v>0</v>
      </c>
      <c r="K2410" s="44"/>
      <c r="L2410" s="63">
        <v>0</v>
      </c>
      <c r="M2410" s="70"/>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v>297</v>
      </c>
      <c r="C2411" s="59">
        <v>0</v>
      </c>
      <c r="D2411" s="60"/>
      <c r="E2411" s="60"/>
      <c r="F2411" s="60"/>
      <c r="G2411" s="61"/>
      <c r="H2411" s="87">
        <v>0</v>
      </c>
      <c r="I2411" s="62" t="s">
        <v>35</v>
      </c>
      <c r="J2411" s="69">
        <v>0</v>
      </c>
      <c r="K2411" s="44"/>
      <c r="L2411" s="63">
        <v>0</v>
      </c>
      <c r="M2411" s="70"/>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v>298</v>
      </c>
      <c r="C2412" s="59">
        <v>0</v>
      </c>
      <c r="D2412" s="60"/>
      <c r="E2412" s="60"/>
      <c r="F2412" s="60"/>
      <c r="G2412" s="61"/>
      <c r="H2412" s="87">
        <v>0</v>
      </c>
      <c r="I2412" s="62" t="s">
        <v>35</v>
      </c>
      <c r="J2412" s="69">
        <v>0</v>
      </c>
      <c r="K2412" s="44"/>
      <c r="L2412" s="63">
        <v>0</v>
      </c>
      <c r="M2412" s="70"/>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v>299</v>
      </c>
      <c r="C2413" s="59">
        <v>0</v>
      </c>
      <c r="D2413" s="60"/>
      <c r="E2413" s="60"/>
      <c r="F2413" s="60"/>
      <c r="G2413" s="61"/>
      <c r="H2413" s="87">
        <v>0</v>
      </c>
      <c r="I2413" s="62" t="s">
        <v>35</v>
      </c>
      <c r="J2413" s="69">
        <v>0</v>
      </c>
      <c r="K2413" s="44"/>
      <c r="L2413" s="63">
        <v>0</v>
      </c>
      <c r="M2413" s="70"/>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v>300</v>
      </c>
      <c r="C2414" s="59">
        <v>0</v>
      </c>
      <c r="D2414" s="60"/>
      <c r="E2414" s="60"/>
      <c r="F2414" s="60"/>
      <c r="G2414" s="61"/>
      <c r="H2414" s="87">
        <v>0</v>
      </c>
      <c r="I2414" s="62" t="s">
        <v>35</v>
      </c>
      <c r="J2414" s="69">
        <v>0</v>
      </c>
      <c r="K2414" s="44"/>
      <c r="L2414" s="63">
        <v>0</v>
      </c>
      <c r="M2414" s="70"/>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v>301</v>
      </c>
      <c r="C2415" s="59">
        <v>0</v>
      </c>
      <c r="D2415" s="60"/>
      <c r="E2415" s="60"/>
      <c r="F2415" s="60"/>
      <c r="G2415" s="61"/>
      <c r="H2415" s="87">
        <v>0</v>
      </c>
      <c r="I2415" s="62" t="s">
        <v>35</v>
      </c>
      <c r="J2415" s="69">
        <v>0</v>
      </c>
      <c r="K2415" s="44"/>
      <c r="L2415" s="63">
        <v>0</v>
      </c>
      <c r="M2415" s="70"/>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v>302</v>
      </c>
      <c r="C2416" s="59">
        <v>0</v>
      </c>
      <c r="D2416" s="60"/>
      <c r="E2416" s="60"/>
      <c r="F2416" s="60"/>
      <c r="G2416" s="61"/>
      <c r="H2416" s="87">
        <v>0</v>
      </c>
      <c r="I2416" s="62" t="s">
        <v>35</v>
      </c>
      <c r="J2416" s="69">
        <v>0</v>
      </c>
      <c r="K2416" s="44"/>
      <c r="L2416" s="63">
        <v>0</v>
      </c>
      <c r="M2416" s="70"/>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v>303</v>
      </c>
      <c r="C2417" s="59">
        <v>0</v>
      </c>
      <c r="D2417" s="60"/>
      <c r="E2417" s="60"/>
      <c r="F2417" s="60"/>
      <c r="G2417" s="61"/>
      <c r="H2417" s="87">
        <v>0</v>
      </c>
      <c r="I2417" s="62" t="s">
        <v>35</v>
      </c>
      <c r="J2417" s="69">
        <v>0</v>
      </c>
      <c r="K2417" s="44"/>
      <c r="L2417" s="63">
        <v>0</v>
      </c>
      <c r="M2417" s="70"/>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v>304</v>
      </c>
      <c r="C2418" s="59">
        <v>0</v>
      </c>
      <c r="D2418" s="60"/>
      <c r="E2418" s="60"/>
      <c r="F2418" s="60"/>
      <c r="G2418" s="61"/>
      <c r="H2418" s="87">
        <v>0</v>
      </c>
      <c r="I2418" s="62" t="s">
        <v>35</v>
      </c>
      <c r="J2418" s="69">
        <v>0</v>
      </c>
      <c r="K2418" s="44"/>
      <c r="L2418" s="63">
        <v>0</v>
      </c>
      <c r="M2418" s="70"/>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v>305</v>
      </c>
      <c r="C2419" s="59">
        <v>0</v>
      </c>
      <c r="D2419" s="60"/>
      <c r="E2419" s="60"/>
      <c r="F2419" s="60"/>
      <c r="G2419" s="61"/>
      <c r="H2419" s="87">
        <v>0</v>
      </c>
      <c r="I2419" s="62" t="s">
        <v>35</v>
      </c>
      <c r="J2419" s="69">
        <v>0</v>
      </c>
      <c r="K2419" s="44"/>
      <c r="L2419" s="63">
        <v>0</v>
      </c>
      <c r="M2419" s="70"/>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v>306</v>
      </c>
      <c r="C2420" s="59">
        <v>0</v>
      </c>
      <c r="D2420" s="60"/>
      <c r="E2420" s="60"/>
      <c r="F2420" s="60"/>
      <c r="G2420" s="61"/>
      <c r="H2420" s="87">
        <v>0</v>
      </c>
      <c r="I2420" s="62" t="s">
        <v>35</v>
      </c>
      <c r="J2420" s="69">
        <v>0</v>
      </c>
      <c r="K2420" s="44"/>
      <c r="L2420" s="63">
        <v>0</v>
      </c>
      <c r="M2420" s="70"/>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v>307</v>
      </c>
      <c r="C2421" s="59">
        <v>0</v>
      </c>
      <c r="D2421" s="60"/>
      <c r="E2421" s="60"/>
      <c r="F2421" s="60"/>
      <c r="G2421" s="61"/>
      <c r="H2421" s="87">
        <v>0</v>
      </c>
      <c r="I2421" s="62" t="s">
        <v>35</v>
      </c>
      <c r="J2421" s="69">
        <v>0</v>
      </c>
      <c r="K2421" s="44"/>
      <c r="L2421" s="63">
        <v>0</v>
      </c>
      <c r="M2421" s="70"/>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v>308</v>
      </c>
      <c r="C2422" s="59">
        <v>0</v>
      </c>
      <c r="D2422" s="60"/>
      <c r="E2422" s="60"/>
      <c r="F2422" s="60"/>
      <c r="G2422" s="61"/>
      <c r="H2422" s="87">
        <v>0</v>
      </c>
      <c r="I2422" s="62" t="s">
        <v>35</v>
      </c>
      <c r="J2422" s="69">
        <v>0</v>
      </c>
      <c r="K2422" s="44"/>
      <c r="L2422" s="63">
        <v>0</v>
      </c>
      <c r="M2422" s="70"/>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v>309</v>
      </c>
      <c r="C2423" s="59">
        <v>0</v>
      </c>
      <c r="D2423" s="60"/>
      <c r="E2423" s="60"/>
      <c r="F2423" s="60"/>
      <c r="G2423" s="61"/>
      <c r="H2423" s="87">
        <v>0</v>
      </c>
      <c r="I2423" s="62" t="s">
        <v>35</v>
      </c>
      <c r="J2423" s="69">
        <v>0</v>
      </c>
      <c r="K2423" s="44"/>
      <c r="L2423" s="63">
        <v>0</v>
      </c>
      <c r="M2423" s="70"/>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x14ac:dyDescent="0.2">
      <c r="A2424" s="15"/>
      <c r="B2424" s="15">
        <v>310</v>
      </c>
      <c r="C2424" s="59">
        <v>0</v>
      </c>
      <c r="D2424" s="60"/>
      <c r="E2424" s="60"/>
      <c r="F2424" s="60"/>
      <c r="G2424" s="61"/>
      <c r="H2424" s="87">
        <v>0</v>
      </c>
      <c r="I2424" s="62" t="s">
        <v>35</v>
      </c>
      <c r="J2424" s="69">
        <v>0</v>
      </c>
      <c r="K2424" s="44"/>
      <c r="L2424" s="63">
        <v>0</v>
      </c>
      <c r="M2424" s="70"/>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x14ac:dyDescent="0.2">
      <c r="A2425" s="15"/>
      <c r="B2425" s="15">
        <v>311</v>
      </c>
      <c r="C2425" s="59">
        <v>0</v>
      </c>
      <c r="D2425" s="60"/>
      <c r="E2425" s="60"/>
      <c r="F2425" s="60"/>
      <c r="G2425" s="61"/>
      <c r="H2425" s="87">
        <v>0</v>
      </c>
      <c r="I2425" s="62" t="s">
        <v>35</v>
      </c>
      <c r="J2425" s="69">
        <v>0</v>
      </c>
      <c r="K2425" s="44"/>
      <c r="L2425" s="63">
        <v>0</v>
      </c>
      <c r="M2425" s="70"/>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x14ac:dyDescent="0.2">
      <c r="A2426" s="15"/>
      <c r="B2426" s="15">
        <v>312</v>
      </c>
      <c r="C2426" s="59">
        <v>0</v>
      </c>
      <c r="D2426" s="60"/>
      <c r="E2426" s="60"/>
      <c r="F2426" s="60"/>
      <c r="G2426" s="61"/>
      <c r="H2426" s="87">
        <v>0</v>
      </c>
      <c r="I2426" s="62">
        <v>0</v>
      </c>
      <c r="J2426" s="69">
        <v>0</v>
      </c>
      <c r="K2426" s="44"/>
      <c r="L2426" s="63">
        <v>0</v>
      </c>
      <c r="M2426" s="70"/>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x14ac:dyDescent="0.2">
      <c r="A2427" s="15"/>
      <c r="B2427" s="15">
        <v>313</v>
      </c>
      <c r="C2427" s="59">
        <v>0</v>
      </c>
      <c r="D2427" s="60"/>
      <c r="E2427" s="60"/>
      <c r="F2427" s="60"/>
      <c r="G2427" s="61"/>
      <c r="H2427" s="87">
        <v>0</v>
      </c>
      <c r="I2427" s="62">
        <v>0</v>
      </c>
      <c r="J2427" s="69">
        <v>0</v>
      </c>
      <c r="K2427" s="44"/>
      <c r="L2427" s="63">
        <v>0</v>
      </c>
      <c r="M2427" s="70"/>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x14ac:dyDescent="0.2">
      <c r="A2428" s="15"/>
      <c r="B2428" s="15">
        <v>314</v>
      </c>
      <c r="C2428" s="59">
        <v>0</v>
      </c>
      <c r="D2428" s="60"/>
      <c r="E2428" s="60"/>
      <c r="F2428" s="60"/>
      <c r="G2428" s="61"/>
      <c r="H2428" s="87">
        <v>0</v>
      </c>
      <c r="I2428" s="62" t="s">
        <v>35</v>
      </c>
      <c r="J2428" s="69">
        <v>0</v>
      </c>
      <c r="K2428" s="44"/>
      <c r="L2428" s="63">
        <v>0</v>
      </c>
      <c r="M2428" s="70"/>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x14ac:dyDescent="0.2">
      <c r="A2429" s="15"/>
      <c r="B2429" s="15">
        <v>315</v>
      </c>
      <c r="C2429" s="59">
        <v>0</v>
      </c>
      <c r="D2429" s="60"/>
      <c r="E2429" s="60"/>
      <c r="F2429" s="60"/>
      <c r="G2429" s="61"/>
      <c r="H2429" s="87">
        <v>0</v>
      </c>
      <c r="I2429" s="62" t="s">
        <v>35</v>
      </c>
      <c r="J2429" s="69">
        <v>0</v>
      </c>
      <c r="K2429" s="44"/>
      <c r="L2429" s="63">
        <v>0</v>
      </c>
      <c r="M2429" s="70"/>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x14ac:dyDescent="0.2">
      <c r="A2430" s="15"/>
      <c r="B2430" s="15">
        <v>316</v>
      </c>
      <c r="C2430" s="59">
        <v>0</v>
      </c>
      <c r="D2430" s="60"/>
      <c r="E2430" s="60"/>
      <c r="F2430" s="60"/>
      <c r="G2430" s="61"/>
      <c r="H2430" s="87">
        <v>0</v>
      </c>
      <c r="I2430" s="62" t="s">
        <v>35</v>
      </c>
      <c r="J2430" s="69">
        <v>0</v>
      </c>
      <c r="K2430" s="44"/>
      <c r="L2430" s="63">
        <v>0</v>
      </c>
      <c r="M2430" s="70"/>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x14ac:dyDescent="0.2">
      <c r="A2431" s="15"/>
      <c r="B2431" s="15">
        <v>317</v>
      </c>
      <c r="C2431" s="59">
        <v>0</v>
      </c>
      <c r="D2431" s="60"/>
      <c r="E2431" s="60"/>
      <c r="F2431" s="60"/>
      <c r="G2431" s="61"/>
      <c r="H2431" s="87">
        <v>0</v>
      </c>
      <c r="I2431" s="62" t="s">
        <v>35</v>
      </c>
      <c r="J2431" s="69">
        <v>0</v>
      </c>
      <c r="K2431" s="44"/>
      <c r="L2431" s="63">
        <v>0</v>
      </c>
      <c r="M2431" s="70"/>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x14ac:dyDescent="0.2">
      <c r="A2432" s="15"/>
      <c r="B2432" s="15">
        <v>318</v>
      </c>
      <c r="C2432" s="59">
        <v>0</v>
      </c>
      <c r="D2432" s="60"/>
      <c r="E2432" s="60"/>
      <c r="F2432" s="60"/>
      <c r="G2432" s="61"/>
      <c r="H2432" s="87">
        <v>0</v>
      </c>
      <c r="I2432" s="62" t="s">
        <v>35</v>
      </c>
      <c r="J2432" s="69">
        <v>0</v>
      </c>
      <c r="K2432" s="44"/>
      <c r="L2432" s="63">
        <v>0</v>
      </c>
      <c r="M2432" s="70"/>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x14ac:dyDescent="0.2">
      <c r="A2433" s="15"/>
      <c r="B2433" s="15">
        <v>319</v>
      </c>
      <c r="C2433" s="59">
        <v>0</v>
      </c>
      <c r="D2433" s="60"/>
      <c r="E2433" s="60"/>
      <c r="F2433" s="60"/>
      <c r="G2433" s="61"/>
      <c r="H2433" s="87">
        <v>0</v>
      </c>
      <c r="I2433" s="62" t="s">
        <v>35</v>
      </c>
      <c r="J2433" s="69">
        <v>0</v>
      </c>
      <c r="K2433" s="44"/>
      <c r="L2433" s="63">
        <v>0</v>
      </c>
      <c r="M2433" s="70"/>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x14ac:dyDescent="0.2">
      <c r="A2434" s="15"/>
      <c r="B2434" s="15">
        <v>320</v>
      </c>
      <c r="C2434" s="59">
        <v>0</v>
      </c>
      <c r="D2434" s="60"/>
      <c r="E2434" s="60"/>
      <c r="F2434" s="60"/>
      <c r="G2434" s="61"/>
      <c r="H2434" s="87">
        <v>0</v>
      </c>
      <c r="I2434" s="62" t="s">
        <v>35</v>
      </c>
      <c r="J2434" s="69">
        <v>0</v>
      </c>
      <c r="K2434" s="44"/>
      <c r="L2434" s="63">
        <v>0</v>
      </c>
      <c r="M2434" s="70"/>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x14ac:dyDescent="0.2">
      <c r="A2435" s="15"/>
      <c r="B2435" s="15">
        <v>321</v>
      </c>
      <c r="C2435" s="59">
        <v>0</v>
      </c>
      <c r="D2435" s="60"/>
      <c r="E2435" s="60"/>
      <c r="F2435" s="60"/>
      <c r="G2435" s="61"/>
      <c r="H2435" s="87">
        <v>0</v>
      </c>
      <c r="I2435" s="62" t="s">
        <v>35</v>
      </c>
      <c r="J2435" s="69">
        <v>0</v>
      </c>
      <c r="K2435" s="44"/>
      <c r="L2435" s="63">
        <v>0</v>
      </c>
      <c r="M2435" s="70"/>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x14ac:dyDescent="0.2">
      <c r="A2436" s="15"/>
      <c r="B2436" s="15">
        <v>322</v>
      </c>
      <c r="C2436" s="59">
        <v>0</v>
      </c>
      <c r="D2436" s="60"/>
      <c r="E2436" s="60"/>
      <c r="F2436" s="60"/>
      <c r="G2436" s="61"/>
      <c r="H2436" s="87">
        <v>0</v>
      </c>
      <c r="I2436" s="62" t="s">
        <v>35</v>
      </c>
      <c r="J2436" s="69">
        <v>0</v>
      </c>
      <c r="K2436" s="44"/>
      <c r="L2436" s="63">
        <v>0</v>
      </c>
      <c r="M2436" s="70"/>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x14ac:dyDescent="0.2">
      <c r="A2437" s="15"/>
      <c r="B2437" s="15">
        <v>323</v>
      </c>
      <c r="C2437" s="59">
        <v>0</v>
      </c>
      <c r="D2437" s="60"/>
      <c r="E2437" s="60"/>
      <c r="F2437" s="60"/>
      <c r="G2437" s="61"/>
      <c r="H2437" s="87">
        <v>0</v>
      </c>
      <c r="I2437" s="62" t="s">
        <v>35</v>
      </c>
      <c r="J2437" s="69">
        <v>0</v>
      </c>
      <c r="K2437" s="44"/>
      <c r="L2437" s="63">
        <v>0</v>
      </c>
      <c r="M2437" s="70"/>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x14ac:dyDescent="0.2">
      <c r="A2438" s="15"/>
      <c r="B2438" s="15">
        <v>324</v>
      </c>
      <c r="C2438" s="59">
        <v>0</v>
      </c>
      <c r="D2438" s="60"/>
      <c r="E2438" s="60"/>
      <c r="F2438" s="60"/>
      <c r="G2438" s="61"/>
      <c r="H2438" s="87">
        <v>0</v>
      </c>
      <c r="I2438" s="62" t="s">
        <v>35</v>
      </c>
      <c r="J2438" s="69">
        <v>0</v>
      </c>
      <c r="K2438" s="44"/>
      <c r="L2438" s="63">
        <v>0</v>
      </c>
      <c r="M2438" s="70"/>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x14ac:dyDescent="0.2">
      <c r="A2439" s="15"/>
      <c r="B2439" s="15">
        <v>325</v>
      </c>
      <c r="C2439" s="59">
        <v>0</v>
      </c>
      <c r="D2439" s="60"/>
      <c r="E2439" s="60"/>
      <c r="F2439" s="60"/>
      <c r="G2439" s="61"/>
      <c r="H2439" s="87">
        <v>0</v>
      </c>
      <c r="I2439" s="62" t="s">
        <v>35</v>
      </c>
      <c r="J2439" s="69">
        <v>0</v>
      </c>
      <c r="K2439" s="44"/>
      <c r="L2439" s="63">
        <v>0</v>
      </c>
      <c r="M2439" s="70"/>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x14ac:dyDescent="0.2">
      <c r="A2440" s="15"/>
      <c r="B2440" s="15">
        <v>326</v>
      </c>
      <c r="C2440" s="59">
        <v>0</v>
      </c>
      <c r="D2440" s="60"/>
      <c r="E2440" s="60"/>
      <c r="F2440" s="60"/>
      <c r="G2440" s="61"/>
      <c r="H2440" s="87">
        <v>0</v>
      </c>
      <c r="I2440" s="62" t="s">
        <v>35</v>
      </c>
      <c r="J2440" s="69">
        <v>0</v>
      </c>
      <c r="K2440" s="44"/>
      <c r="L2440" s="63">
        <v>0</v>
      </c>
      <c r="M2440" s="70"/>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x14ac:dyDescent="0.2">
      <c r="A2441" s="15"/>
      <c r="B2441" s="15">
        <v>327</v>
      </c>
      <c r="C2441" s="59">
        <v>0</v>
      </c>
      <c r="D2441" s="60"/>
      <c r="E2441" s="60"/>
      <c r="F2441" s="60"/>
      <c r="G2441" s="61"/>
      <c r="H2441" s="87">
        <v>0</v>
      </c>
      <c r="I2441" s="62" t="s">
        <v>35</v>
      </c>
      <c r="J2441" s="69">
        <v>0</v>
      </c>
      <c r="K2441" s="44"/>
      <c r="L2441" s="63">
        <v>0</v>
      </c>
      <c r="M2441" s="70"/>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x14ac:dyDescent="0.2">
      <c r="A2442" s="15"/>
      <c r="B2442" s="15">
        <v>328</v>
      </c>
      <c r="C2442" s="59">
        <v>0</v>
      </c>
      <c r="D2442" s="60"/>
      <c r="E2442" s="60"/>
      <c r="F2442" s="60"/>
      <c r="G2442" s="61"/>
      <c r="H2442" s="87">
        <v>0</v>
      </c>
      <c r="I2442" s="62" t="s">
        <v>35</v>
      </c>
      <c r="J2442" s="69">
        <v>0</v>
      </c>
      <c r="K2442" s="44"/>
      <c r="L2442" s="63">
        <v>0</v>
      </c>
      <c r="M2442" s="70"/>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x14ac:dyDescent="0.2">
      <c r="A2443" s="15"/>
      <c r="B2443" s="15">
        <v>329</v>
      </c>
      <c r="C2443" s="59">
        <v>0</v>
      </c>
      <c r="D2443" s="60"/>
      <c r="E2443" s="60"/>
      <c r="F2443" s="60"/>
      <c r="G2443" s="61"/>
      <c r="H2443" s="87">
        <v>0</v>
      </c>
      <c r="I2443" s="62" t="s">
        <v>35</v>
      </c>
      <c r="J2443" s="69">
        <v>0</v>
      </c>
      <c r="K2443" s="44"/>
      <c r="L2443" s="63">
        <v>0</v>
      </c>
      <c r="M2443" s="70"/>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x14ac:dyDescent="0.2">
      <c r="A2444" s="15"/>
      <c r="B2444" s="15">
        <v>330</v>
      </c>
      <c r="C2444" s="59">
        <v>0</v>
      </c>
      <c r="D2444" s="60"/>
      <c r="E2444" s="60"/>
      <c r="F2444" s="60"/>
      <c r="G2444" s="61"/>
      <c r="H2444" s="87">
        <v>0</v>
      </c>
      <c r="I2444" s="62" t="s">
        <v>35</v>
      </c>
      <c r="J2444" s="69">
        <v>0</v>
      </c>
      <c r="K2444" s="44"/>
      <c r="L2444" s="63">
        <v>0</v>
      </c>
      <c r="M2444" s="70"/>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x14ac:dyDescent="0.2">
      <c r="A2445" s="15"/>
      <c r="B2445" s="15">
        <v>331</v>
      </c>
      <c r="C2445" s="59">
        <v>0</v>
      </c>
      <c r="D2445" s="60"/>
      <c r="E2445" s="60"/>
      <c r="F2445" s="60"/>
      <c r="G2445" s="61"/>
      <c r="H2445" s="87">
        <v>0</v>
      </c>
      <c r="I2445" s="62" t="s">
        <v>35</v>
      </c>
      <c r="J2445" s="69">
        <v>0</v>
      </c>
      <c r="K2445" s="44"/>
      <c r="L2445" s="63">
        <v>0</v>
      </c>
      <c r="M2445" s="70"/>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x14ac:dyDescent="0.2">
      <c r="A2446" s="15"/>
      <c r="B2446" s="15">
        <v>332</v>
      </c>
      <c r="C2446" s="59">
        <v>0</v>
      </c>
      <c r="D2446" s="60"/>
      <c r="E2446" s="60"/>
      <c r="F2446" s="60"/>
      <c r="G2446" s="61"/>
      <c r="H2446" s="87">
        <v>0</v>
      </c>
      <c r="I2446" s="62" t="s">
        <v>35</v>
      </c>
      <c r="J2446" s="69">
        <v>0</v>
      </c>
      <c r="K2446" s="44"/>
      <c r="L2446" s="63">
        <v>0</v>
      </c>
      <c r="M2446" s="70"/>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x14ac:dyDescent="0.2">
      <c r="A2447" s="15"/>
      <c r="B2447" s="15">
        <v>333</v>
      </c>
      <c r="C2447" s="59">
        <v>0</v>
      </c>
      <c r="D2447" s="60"/>
      <c r="E2447" s="60"/>
      <c r="F2447" s="60"/>
      <c r="G2447" s="61"/>
      <c r="H2447" s="87">
        <v>0</v>
      </c>
      <c r="I2447" s="62" t="s">
        <v>35</v>
      </c>
      <c r="J2447" s="69">
        <v>0</v>
      </c>
      <c r="K2447" s="44"/>
      <c r="L2447" s="63">
        <v>0</v>
      </c>
      <c r="M2447" s="70"/>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x14ac:dyDescent="0.2">
      <c r="A2448" s="15"/>
      <c r="B2448" s="15">
        <v>334</v>
      </c>
      <c r="C2448" s="59">
        <v>0</v>
      </c>
      <c r="D2448" s="60"/>
      <c r="E2448" s="60"/>
      <c r="F2448" s="60"/>
      <c r="G2448" s="61"/>
      <c r="H2448" s="87">
        <v>0</v>
      </c>
      <c r="I2448" s="62" t="s">
        <v>35</v>
      </c>
      <c r="J2448" s="69">
        <v>0</v>
      </c>
      <c r="K2448" s="44"/>
      <c r="L2448" s="63">
        <v>0</v>
      </c>
      <c r="M2448" s="70"/>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x14ac:dyDescent="0.2">
      <c r="A2449" s="15"/>
      <c r="B2449" s="15">
        <v>335</v>
      </c>
      <c r="C2449" s="59">
        <v>0</v>
      </c>
      <c r="D2449" s="60"/>
      <c r="E2449" s="60"/>
      <c r="F2449" s="60"/>
      <c r="G2449" s="61"/>
      <c r="H2449" s="87">
        <v>0</v>
      </c>
      <c r="I2449" s="62" t="s">
        <v>35</v>
      </c>
      <c r="J2449" s="69">
        <v>0</v>
      </c>
      <c r="K2449" s="44"/>
      <c r="L2449" s="63">
        <v>0</v>
      </c>
      <c r="M2449" s="70"/>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x14ac:dyDescent="0.2">
      <c r="A2450" s="15"/>
      <c r="B2450" s="15">
        <v>336</v>
      </c>
      <c r="C2450" s="59">
        <v>0</v>
      </c>
      <c r="D2450" s="60"/>
      <c r="E2450" s="60"/>
      <c r="F2450" s="60"/>
      <c r="G2450" s="61"/>
      <c r="H2450" s="87">
        <v>0</v>
      </c>
      <c r="I2450" s="62" t="s">
        <v>35</v>
      </c>
      <c r="J2450" s="69">
        <v>0</v>
      </c>
      <c r="K2450" s="44"/>
      <c r="L2450" s="63">
        <v>0</v>
      </c>
      <c r="M2450" s="70"/>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x14ac:dyDescent="0.2">
      <c r="A2451" s="15"/>
      <c r="B2451" s="15">
        <v>337</v>
      </c>
      <c r="C2451" s="59">
        <v>0</v>
      </c>
      <c r="D2451" s="60"/>
      <c r="E2451" s="60"/>
      <c r="F2451" s="60"/>
      <c r="G2451" s="61"/>
      <c r="H2451" s="87">
        <v>0</v>
      </c>
      <c r="I2451" s="62" t="s">
        <v>35</v>
      </c>
      <c r="J2451" s="69">
        <v>0</v>
      </c>
      <c r="K2451" s="44"/>
      <c r="L2451" s="63">
        <v>0</v>
      </c>
      <c r="M2451" s="70"/>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x14ac:dyDescent="0.2">
      <c r="A2452" s="15"/>
      <c r="B2452" s="15">
        <v>338</v>
      </c>
      <c r="C2452" s="59">
        <v>0</v>
      </c>
      <c r="D2452" s="60"/>
      <c r="E2452" s="60"/>
      <c r="F2452" s="60"/>
      <c r="G2452" s="61"/>
      <c r="H2452" s="87">
        <v>0</v>
      </c>
      <c r="I2452" s="62" t="s">
        <v>35</v>
      </c>
      <c r="J2452" s="69">
        <v>0</v>
      </c>
      <c r="K2452" s="44"/>
      <c r="L2452" s="63">
        <v>0</v>
      </c>
      <c r="M2452" s="70"/>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x14ac:dyDescent="0.2">
      <c r="A2453" s="15"/>
      <c r="B2453" s="15">
        <v>339</v>
      </c>
      <c r="C2453" s="59">
        <v>0</v>
      </c>
      <c r="D2453" s="60"/>
      <c r="E2453" s="60"/>
      <c r="F2453" s="60"/>
      <c r="G2453" s="61"/>
      <c r="H2453" s="87">
        <v>0</v>
      </c>
      <c r="I2453" s="62" t="s">
        <v>35</v>
      </c>
      <c r="J2453" s="69">
        <v>0</v>
      </c>
      <c r="K2453" s="44"/>
      <c r="L2453" s="63">
        <v>0</v>
      </c>
      <c r="M2453" s="70"/>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x14ac:dyDescent="0.2">
      <c r="A2454" s="15"/>
      <c r="B2454" s="15">
        <v>340</v>
      </c>
      <c r="C2454" s="59">
        <v>0</v>
      </c>
      <c r="D2454" s="60"/>
      <c r="E2454" s="60"/>
      <c r="F2454" s="60"/>
      <c r="G2454" s="61"/>
      <c r="H2454" s="87">
        <v>0</v>
      </c>
      <c r="I2454" s="62" t="s">
        <v>35</v>
      </c>
      <c r="J2454" s="69">
        <v>0</v>
      </c>
      <c r="K2454" s="44"/>
      <c r="L2454" s="63">
        <v>0</v>
      </c>
      <c r="M2454" s="70"/>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x14ac:dyDescent="0.2">
      <c r="A2455" s="15"/>
      <c r="B2455" s="15">
        <v>341</v>
      </c>
      <c r="C2455" s="59">
        <v>0</v>
      </c>
      <c r="D2455" s="60"/>
      <c r="E2455" s="60"/>
      <c r="F2455" s="60"/>
      <c r="G2455" s="61"/>
      <c r="H2455" s="87">
        <v>0</v>
      </c>
      <c r="I2455" s="62" t="s">
        <v>35</v>
      </c>
      <c r="J2455" s="69">
        <v>0</v>
      </c>
      <c r="K2455" s="44"/>
      <c r="L2455" s="63">
        <v>0</v>
      </c>
      <c r="M2455" s="70"/>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x14ac:dyDescent="0.2">
      <c r="A2456" s="15"/>
      <c r="B2456" s="15">
        <v>342</v>
      </c>
      <c r="C2456" s="59">
        <v>0</v>
      </c>
      <c r="D2456" s="60"/>
      <c r="E2456" s="60"/>
      <c r="F2456" s="60"/>
      <c r="G2456" s="61"/>
      <c r="H2456" s="87">
        <v>0</v>
      </c>
      <c r="I2456" s="62" t="s">
        <v>35</v>
      </c>
      <c r="J2456" s="69">
        <v>0</v>
      </c>
      <c r="K2456" s="44"/>
      <c r="L2456" s="63">
        <v>0</v>
      </c>
      <c r="M2456" s="70"/>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x14ac:dyDescent="0.2">
      <c r="A2457" s="15"/>
      <c r="B2457" s="15">
        <v>343</v>
      </c>
      <c r="C2457" s="59">
        <v>0</v>
      </c>
      <c r="D2457" s="60"/>
      <c r="E2457" s="60"/>
      <c r="F2457" s="60"/>
      <c r="G2457" s="61"/>
      <c r="H2457" s="87">
        <v>0</v>
      </c>
      <c r="I2457" s="62" t="s">
        <v>35</v>
      </c>
      <c r="J2457" s="69">
        <v>0</v>
      </c>
      <c r="K2457" s="44"/>
      <c r="L2457" s="63">
        <v>0</v>
      </c>
      <c r="M2457" s="70"/>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x14ac:dyDescent="0.2">
      <c r="A2458" s="15"/>
      <c r="B2458" s="15">
        <v>344</v>
      </c>
      <c r="C2458" s="59">
        <v>0</v>
      </c>
      <c r="D2458" s="60"/>
      <c r="E2458" s="60"/>
      <c r="F2458" s="60"/>
      <c r="G2458" s="61"/>
      <c r="H2458" s="87">
        <v>0</v>
      </c>
      <c r="I2458" s="62" t="s">
        <v>35</v>
      </c>
      <c r="J2458" s="69">
        <v>0</v>
      </c>
      <c r="K2458" s="44"/>
      <c r="L2458" s="63">
        <v>0</v>
      </c>
      <c r="M2458" s="70"/>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x14ac:dyDescent="0.2">
      <c r="A2459" s="15"/>
      <c r="B2459" s="15">
        <v>345</v>
      </c>
      <c r="C2459" s="59">
        <v>0</v>
      </c>
      <c r="D2459" s="60"/>
      <c r="E2459" s="60"/>
      <c r="F2459" s="60"/>
      <c r="G2459" s="61"/>
      <c r="H2459" s="87">
        <v>0</v>
      </c>
      <c r="I2459" s="62" t="s">
        <v>35</v>
      </c>
      <c r="J2459" s="69">
        <v>0</v>
      </c>
      <c r="K2459" s="44"/>
      <c r="L2459" s="63">
        <v>0</v>
      </c>
      <c r="M2459" s="70"/>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x14ac:dyDescent="0.2">
      <c r="A2460" s="15"/>
      <c r="B2460" s="15">
        <v>346</v>
      </c>
      <c r="C2460" s="59">
        <v>0</v>
      </c>
      <c r="D2460" s="60"/>
      <c r="E2460" s="60"/>
      <c r="F2460" s="60"/>
      <c r="G2460" s="61"/>
      <c r="H2460" s="87">
        <v>0</v>
      </c>
      <c r="I2460" s="62" t="s">
        <v>35</v>
      </c>
      <c r="J2460" s="69">
        <v>0</v>
      </c>
      <c r="K2460" s="44"/>
      <c r="L2460" s="63">
        <v>0</v>
      </c>
      <c r="M2460" s="70"/>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x14ac:dyDescent="0.2">
      <c r="A2461" s="15"/>
      <c r="B2461" s="15">
        <v>347</v>
      </c>
      <c r="C2461" s="59">
        <v>0</v>
      </c>
      <c r="D2461" s="60"/>
      <c r="E2461" s="60"/>
      <c r="F2461" s="60"/>
      <c r="G2461" s="61"/>
      <c r="H2461" s="87">
        <v>0</v>
      </c>
      <c r="I2461" s="62" t="s">
        <v>35</v>
      </c>
      <c r="J2461" s="69">
        <v>0</v>
      </c>
      <c r="K2461" s="44"/>
      <c r="L2461" s="63">
        <v>0</v>
      </c>
      <c r="M2461" s="70"/>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x14ac:dyDescent="0.2">
      <c r="A2462" s="15"/>
      <c r="B2462" s="15">
        <v>348</v>
      </c>
      <c r="C2462" s="59">
        <v>0</v>
      </c>
      <c r="D2462" s="60"/>
      <c r="E2462" s="60"/>
      <c r="F2462" s="60"/>
      <c r="G2462" s="61"/>
      <c r="H2462" s="87">
        <v>0</v>
      </c>
      <c r="I2462" s="62" t="s">
        <v>35</v>
      </c>
      <c r="J2462" s="69">
        <v>0</v>
      </c>
      <c r="K2462" s="44"/>
      <c r="L2462" s="63">
        <v>0</v>
      </c>
      <c r="M2462" s="70"/>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x14ac:dyDescent="0.2">
      <c r="A2463" s="15"/>
      <c r="B2463" s="15">
        <v>349</v>
      </c>
      <c r="C2463" s="59">
        <v>0</v>
      </c>
      <c r="D2463" s="60"/>
      <c r="E2463" s="60"/>
      <c r="F2463" s="60"/>
      <c r="G2463" s="61"/>
      <c r="H2463" s="87">
        <v>0</v>
      </c>
      <c r="I2463" s="62" t="s">
        <v>35</v>
      </c>
      <c r="J2463" s="69">
        <v>0</v>
      </c>
      <c r="K2463" s="44"/>
      <c r="L2463" s="63">
        <v>0</v>
      </c>
      <c r="M2463" s="70"/>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x14ac:dyDescent="0.2">
      <c r="A2464" s="15"/>
      <c r="B2464" s="15">
        <v>350</v>
      </c>
      <c r="C2464" s="59">
        <v>0</v>
      </c>
      <c r="D2464" s="60"/>
      <c r="E2464" s="60"/>
      <c r="F2464" s="60"/>
      <c r="G2464" s="61"/>
      <c r="H2464" s="87">
        <v>0</v>
      </c>
      <c r="I2464" s="62" t="s">
        <v>35</v>
      </c>
      <c r="J2464" s="69">
        <v>0</v>
      </c>
      <c r="K2464" s="44"/>
      <c r="L2464" s="63">
        <v>0</v>
      </c>
      <c r="M2464" s="70"/>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x14ac:dyDescent="0.2">
      <c r="A2465" s="15"/>
      <c r="B2465" s="15">
        <v>351</v>
      </c>
      <c r="C2465" s="59">
        <v>0</v>
      </c>
      <c r="D2465" s="60"/>
      <c r="E2465" s="60"/>
      <c r="F2465" s="60"/>
      <c r="G2465" s="61"/>
      <c r="H2465" s="87">
        <v>0</v>
      </c>
      <c r="I2465" s="62" t="s">
        <v>35</v>
      </c>
      <c r="J2465" s="69">
        <v>0</v>
      </c>
      <c r="K2465" s="44"/>
      <c r="L2465" s="63">
        <v>0</v>
      </c>
      <c r="M2465" s="70"/>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x14ac:dyDescent="0.2">
      <c r="A2466" s="15"/>
      <c r="B2466" s="15">
        <v>352</v>
      </c>
      <c r="C2466" s="59">
        <v>0</v>
      </c>
      <c r="D2466" s="60"/>
      <c r="E2466" s="60"/>
      <c r="F2466" s="60"/>
      <c r="G2466" s="61"/>
      <c r="H2466" s="87">
        <v>0</v>
      </c>
      <c r="I2466" s="62" t="s">
        <v>35</v>
      </c>
      <c r="J2466" s="69">
        <v>0</v>
      </c>
      <c r="K2466" s="44"/>
      <c r="L2466" s="63">
        <v>0</v>
      </c>
      <c r="M2466" s="70"/>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x14ac:dyDescent="0.2">
      <c r="A2467" s="15"/>
      <c r="B2467" s="15">
        <v>353</v>
      </c>
      <c r="C2467" s="59">
        <v>0</v>
      </c>
      <c r="D2467" s="60"/>
      <c r="E2467" s="60"/>
      <c r="F2467" s="60"/>
      <c r="G2467" s="61"/>
      <c r="H2467" s="87">
        <v>0</v>
      </c>
      <c r="I2467" s="62" t="s">
        <v>35</v>
      </c>
      <c r="J2467" s="69">
        <v>0</v>
      </c>
      <c r="K2467" s="44"/>
      <c r="L2467" s="63">
        <v>0</v>
      </c>
      <c r="M2467" s="70"/>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x14ac:dyDescent="0.2">
      <c r="A2468" s="15"/>
      <c r="B2468" s="15">
        <v>354</v>
      </c>
      <c r="C2468" s="59">
        <v>0</v>
      </c>
      <c r="D2468" s="60"/>
      <c r="E2468" s="60"/>
      <c r="F2468" s="60"/>
      <c r="G2468" s="61"/>
      <c r="H2468" s="87">
        <v>0</v>
      </c>
      <c r="I2468" s="62" t="s">
        <v>35</v>
      </c>
      <c r="J2468" s="69">
        <v>0</v>
      </c>
      <c r="K2468" s="44"/>
      <c r="L2468" s="63">
        <v>0</v>
      </c>
      <c r="M2468" s="70"/>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x14ac:dyDescent="0.2">
      <c r="A2469" s="15"/>
      <c r="B2469" s="15">
        <v>355</v>
      </c>
      <c r="C2469" s="59">
        <v>0</v>
      </c>
      <c r="D2469" s="60"/>
      <c r="E2469" s="60"/>
      <c r="F2469" s="60"/>
      <c r="G2469" s="61"/>
      <c r="H2469" s="87">
        <v>0</v>
      </c>
      <c r="I2469" s="62" t="s">
        <v>35</v>
      </c>
      <c r="J2469" s="69">
        <v>0</v>
      </c>
      <c r="K2469" s="44"/>
      <c r="L2469" s="63">
        <v>0</v>
      </c>
      <c r="M2469" s="70"/>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x14ac:dyDescent="0.2">
      <c r="A2470" s="15"/>
      <c r="B2470" s="15">
        <v>356</v>
      </c>
      <c r="C2470" s="59">
        <v>0</v>
      </c>
      <c r="D2470" s="60"/>
      <c r="E2470" s="60"/>
      <c r="F2470" s="60"/>
      <c r="G2470" s="61"/>
      <c r="H2470" s="87">
        <v>0</v>
      </c>
      <c r="I2470" s="62" t="s">
        <v>35</v>
      </c>
      <c r="J2470" s="69">
        <v>0</v>
      </c>
      <c r="K2470" s="44"/>
      <c r="L2470" s="63">
        <v>0</v>
      </c>
      <c r="M2470" s="70"/>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x14ac:dyDescent="0.2">
      <c r="A2471" s="15"/>
      <c r="B2471" s="15">
        <v>357</v>
      </c>
      <c r="C2471" s="59">
        <v>0</v>
      </c>
      <c r="D2471" s="60"/>
      <c r="E2471" s="60"/>
      <c r="F2471" s="60"/>
      <c r="G2471" s="61"/>
      <c r="H2471" s="87">
        <v>0</v>
      </c>
      <c r="I2471" s="62" t="s">
        <v>35</v>
      </c>
      <c r="J2471" s="69">
        <v>0</v>
      </c>
      <c r="K2471" s="44"/>
      <c r="L2471" s="63">
        <v>0</v>
      </c>
      <c r="M2471" s="70"/>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x14ac:dyDescent="0.2">
      <c r="A2472" s="15"/>
      <c r="B2472" s="15">
        <v>358</v>
      </c>
      <c r="C2472" s="59">
        <v>0</v>
      </c>
      <c r="D2472" s="60"/>
      <c r="E2472" s="60"/>
      <c r="F2472" s="60"/>
      <c r="G2472" s="61"/>
      <c r="H2472" s="87">
        <v>0</v>
      </c>
      <c r="I2472" s="62" t="s">
        <v>35</v>
      </c>
      <c r="J2472" s="69">
        <v>0</v>
      </c>
      <c r="K2472" s="44"/>
      <c r="L2472" s="63">
        <v>0</v>
      </c>
      <c r="M2472" s="70"/>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x14ac:dyDescent="0.2">
      <c r="A2473" s="15"/>
      <c r="B2473" s="15">
        <v>359</v>
      </c>
      <c r="C2473" s="59">
        <v>0</v>
      </c>
      <c r="D2473" s="60"/>
      <c r="E2473" s="60"/>
      <c r="F2473" s="60"/>
      <c r="G2473" s="61"/>
      <c r="H2473" s="87">
        <v>0</v>
      </c>
      <c r="I2473" s="62" t="s">
        <v>35</v>
      </c>
      <c r="J2473" s="69">
        <v>0</v>
      </c>
      <c r="K2473" s="44"/>
      <c r="L2473" s="63">
        <v>0</v>
      </c>
      <c r="M2473" s="70"/>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x14ac:dyDescent="0.2">
      <c r="A2474" s="15"/>
      <c r="B2474" s="15">
        <v>360</v>
      </c>
      <c r="C2474" s="59">
        <v>0</v>
      </c>
      <c r="D2474" s="60"/>
      <c r="E2474" s="60"/>
      <c r="F2474" s="60"/>
      <c r="G2474" s="61"/>
      <c r="H2474" s="87">
        <v>0</v>
      </c>
      <c r="I2474" s="62" t="s">
        <v>35</v>
      </c>
      <c r="J2474" s="69">
        <v>0</v>
      </c>
      <c r="K2474" s="44"/>
      <c r="L2474" s="63">
        <v>0</v>
      </c>
      <c r="M2474" s="70"/>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x14ac:dyDescent="0.2">
      <c r="A2475" s="15"/>
      <c r="B2475" s="15">
        <v>361</v>
      </c>
      <c r="C2475" s="59">
        <v>0</v>
      </c>
      <c r="D2475" s="60"/>
      <c r="E2475" s="60"/>
      <c r="F2475" s="60"/>
      <c r="G2475" s="61"/>
      <c r="H2475" s="87">
        <v>0</v>
      </c>
      <c r="I2475" s="62" t="s">
        <v>35</v>
      </c>
      <c r="J2475" s="69">
        <v>0</v>
      </c>
      <c r="K2475" s="44"/>
      <c r="L2475" s="63">
        <v>0</v>
      </c>
      <c r="M2475" s="70"/>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x14ac:dyDescent="0.2">
      <c r="A2476" s="15"/>
      <c r="B2476" s="15">
        <v>362</v>
      </c>
      <c r="C2476" s="59">
        <v>0</v>
      </c>
      <c r="D2476" s="60"/>
      <c r="E2476" s="60"/>
      <c r="F2476" s="60"/>
      <c r="G2476" s="61"/>
      <c r="H2476" s="87">
        <v>0</v>
      </c>
      <c r="I2476" s="62" t="s">
        <v>35</v>
      </c>
      <c r="J2476" s="69">
        <v>0</v>
      </c>
      <c r="K2476" s="44"/>
      <c r="L2476" s="63">
        <v>0</v>
      </c>
      <c r="M2476" s="70"/>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x14ac:dyDescent="0.2">
      <c r="A2477" s="15"/>
      <c r="B2477" s="15">
        <v>363</v>
      </c>
      <c r="C2477" s="59">
        <v>0</v>
      </c>
      <c r="D2477" s="60"/>
      <c r="E2477" s="60"/>
      <c r="F2477" s="60"/>
      <c r="G2477" s="61"/>
      <c r="H2477" s="87">
        <v>0</v>
      </c>
      <c r="I2477" s="62" t="s">
        <v>35</v>
      </c>
      <c r="J2477" s="69">
        <v>0</v>
      </c>
      <c r="K2477" s="44"/>
      <c r="L2477" s="63">
        <v>0</v>
      </c>
      <c r="M2477" s="70"/>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x14ac:dyDescent="0.2">
      <c r="A2478" s="15"/>
      <c r="B2478" s="15">
        <v>364</v>
      </c>
      <c r="C2478" s="59">
        <v>0</v>
      </c>
      <c r="D2478" s="60"/>
      <c r="E2478" s="60"/>
      <c r="F2478" s="60"/>
      <c r="G2478" s="61"/>
      <c r="H2478" s="87">
        <v>0</v>
      </c>
      <c r="I2478" s="62" t="s">
        <v>35</v>
      </c>
      <c r="J2478" s="69">
        <v>0</v>
      </c>
      <c r="K2478" s="44"/>
      <c r="L2478" s="63">
        <v>0</v>
      </c>
      <c r="M2478" s="70"/>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x14ac:dyDescent="0.2">
      <c r="A2479" s="15"/>
      <c r="B2479" s="15">
        <v>365</v>
      </c>
      <c r="C2479" s="59">
        <v>0</v>
      </c>
      <c r="D2479" s="60"/>
      <c r="E2479" s="60"/>
      <c r="F2479" s="60"/>
      <c r="G2479" s="61"/>
      <c r="H2479" s="87">
        <v>0</v>
      </c>
      <c r="I2479" s="62" t="s">
        <v>35</v>
      </c>
      <c r="J2479" s="69">
        <v>0</v>
      </c>
      <c r="K2479" s="44"/>
      <c r="L2479" s="63">
        <v>0</v>
      </c>
      <c r="M2479" s="70"/>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x14ac:dyDescent="0.2">
      <c r="A2480" s="15"/>
      <c r="B2480" s="15">
        <v>366</v>
      </c>
      <c r="C2480" s="59">
        <v>0</v>
      </c>
      <c r="D2480" s="60"/>
      <c r="E2480" s="60"/>
      <c r="F2480" s="60"/>
      <c r="G2480" s="61"/>
      <c r="H2480" s="87">
        <v>0</v>
      </c>
      <c r="I2480" s="62" t="s">
        <v>35</v>
      </c>
      <c r="J2480" s="69">
        <v>0</v>
      </c>
      <c r="K2480" s="44"/>
      <c r="L2480" s="63">
        <v>0</v>
      </c>
      <c r="M2480" s="70"/>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x14ac:dyDescent="0.2">
      <c r="A2481" s="15"/>
      <c r="B2481" s="15">
        <v>367</v>
      </c>
      <c r="C2481" s="59">
        <v>0</v>
      </c>
      <c r="D2481" s="60"/>
      <c r="E2481" s="60"/>
      <c r="F2481" s="60"/>
      <c r="G2481" s="61"/>
      <c r="H2481" s="87">
        <v>0</v>
      </c>
      <c r="I2481" s="62" t="s">
        <v>35</v>
      </c>
      <c r="J2481" s="69">
        <v>0</v>
      </c>
      <c r="K2481" s="44"/>
      <c r="L2481" s="63">
        <v>0</v>
      </c>
      <c r="M2481" s="70"/>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x14ac:dyDescent="0.2">
      <c r="A2482" s="15"/>
      <c r="B2482" s="15">
        <v>368</v>
      </c>
      <c r="C2482" s="59">
        <v>0</v>
      </c>
      <c r="D2482" s="60"/>
      <c r="E2482" s="60"/>
      <c r="F2482" s="60"/>
      <c r="G2482" s="61"/>
      <c r="H2482" s="87">
        <v>0</v>
      </c>
      <c r="I2482" s="62" t="s">
        <v>35</v>
      </c>
      <c r="J2482" s="69">
        <v>0</v>
      </c>
      <c r="K2482" s="44"/>
      <c r="L2482" s="63">
        <v>0</v>
      </c>
      <c r="M2482" s="70"/>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x14ac:dyDescent="0.2">
      <c r="A2483" s="15"/>
      <c r="B2483" s="15">
        <v>369</v>
      </c>
      <c r="C2483" s="59">
        <v>0</v>
      </c>
      <c r="D2483" s="60"/>
      <c r="E2483" s="60"/>
      <c r="F2483" s="60"/>
      <c r="G2483" s="61"/>
      <c r="H2483" s="87">
        <v>0</v>
      </c>
      <c r="I2483" s="62" t="s">
        <v>35</v>
      </c>
      <c r="J2483" s="69">
        <v>0</v>
      </c>
      <c r="K2483" s="44"/>
      <c r="L2483" s="63">
        <v>0</v>
      </c>
      <c r="M2483" s="70"/>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x14ac:dyDescent="0.2">
      <c r="A2484" s="15"/>
      <c r="B2484" s="15">
        <v>370</v>
      </c>
      <c r="C2484" s="59">
        <v>0</v>
      </c>
      <c r="D2484" s="60"/>
      <c r="E2484" s="60"/>
      <c r="F2484" s="60"/>
      <c r="G2484" s="61"/>
      <c r="H2484" s="87">
        <v>0</v>
      </c>
      <c r="I2484" s="62" t="s">
        <v>35</v>
      </c>
      <c r="J2484" s="69">
        <v>0</v>
      </c>
      <c r="K2484" s="44"/>
      <c r="L2484" s="63">
        <v>0</v>
      </c>
      <c r="M2484" s="70"/>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x14ac:dyDescent="0.2">
      <c r="A2485" s="15"/>
      <c r="B2485" s="15">
        <v>371</v>
      </c>
      <c r="C2485" s="59">
        <v>0</v>
      </c>
      <c r="D2485" s="60"/>
      <c r="E2485" s="60"/>
      <c r="F2485" s="60"/>
      <c r="G2485" s="61"/>
      <c r="H2485" s="87">
        <v>0</v>
      </c>
      <c r="I2485" s="62" t="s">
        <v>35</v>
      </c>
      <c r="J2485" s="69">
        <v>0</v>
      </c>
      <c r="K2485" s="44"/>
      <c r="L2485" s="63">
        <v>0</v>
      </c>
      <c r="M2485" s="70"/>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x14ac:dyDescent="0.2">
      <c r="A2486" s="15"/>
      <c r="B2486" s="15">
        <v>372</v>
      </c>
      <c r="C2486" s="59">
        <v>0</v>
      </c>
      <c r="D2486" s="60"/>
      <c r="E2486" s="60"/>
      <c r="F2486" s="60"/>
      <c r="G2486" s="61"/>
      <c r="H2486" s="87">
        <v>0</v>
      </c>
      <c r="I2486" s="62" t="s">
        <v>35</v>
      </c>
      <c r="J2486" s="69">
        <v>0</v>
      </c>
      <c r="K2486" s="44"/>
      <c r="L2486" s="63">
        <v>0</v>
      </c>
      <c r="M2486" s="70"/>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x14ac:dyDescent="0.2">
      <c r="A2487" s="15"/>
      <c r="B2487" s="15">
        <v>373</v>
      </c>
      <c r="C2487" s="59">
        <v>0</v>
      </c>
      <c r="D2487" s="60"/>
      <c r="E2487" s="60"/>
      <c r="F2487" s="60"/>
      <c r="G2487" s="61"/>
      <c r="H2487" s="87">
        <v>0</v>
      </c>
      <c r="I2487" s="62" t="s">
        <v>35</v>
      </c>
      <c r="J2487" s="69">
        <v>0</v>
      </c>
      <c r="K2487" s="44"/>
      <c r="L2487" s="63">
        <v>0</v>
      </c>
      <c r="M2487" s="70"/>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x14ac:dyDescent="0.2">
      <c r="A2488" s="15"/>
      <c r="B2488" s="15">
        <v>374</v>
      </c>
      <c r="C2488" s="59">
        <v>0</v>
      </c>
      <c r="D2488" s="60"/>
      <c r="E2488" s="60"/>
      <c r="F2488" s="60"/>
      <c r="G2488" s="61"/>
      <c r="H2488" s="87">
        <v>0</v>
      </c>
      <c r="I2488" s="62" t="s">
        <v>35</v>
      </c>
      <c r="J2488" s="69">
        <v>0</v>
      </c>
      <c r="K2488" s="44"/>
      <c r="L2488" s="63">
        <v>0</v>
      </c>
      <c r="M2488" s="70"/>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x14ac:dyDescent="0.2">
      <c r="A2489" s="15"/>
      <c r="B2489" s="15">
        <v>375</v>
      </c>
      <c r="C2489" s="59">
        <v>0</v>
      </c>
      <c r="D2489" s="60"/>
      <c r="E2489" s="60"/>
      <c r="F2489" s="60"/>
      <c r="G2489" s="61"/>
      <c r="H2489" s="87">
        <v>0</v>
      </c>
      <c r="I2489" s="62" t="s">
        <v>35</v>
      </c>
      <c r="J2489" s="69">
        <v>0</v>
      </c>
      <c r="K2489" s="44"/>
      <c r="L2489" s="63">
        <v>0</v>
      </c>
      <c r="M2489" s="70"/>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x14ac:dyDescent="0.2">
      <c r="A2490" s="15"/>
      <c r="B2490" s="15">
        <v>376</v>
      </c>
      <c r="C2490" s="59">
        <v>0</v>
      </c>
      <c r="D2490" s="60"/>
      <c r="E2490" s="60"/>
      <c r="F2490" s="60"/>
      <c r="G2490" s="61"/>
      <c r="H2490" s="87">
        <v>0</v>
      </c>
      <c r="I2490" s="62" t="s">
        <v>35</v>
      </c>
      <c r="J2490" s="69">
        <v>0</v>
      </c>
      <c r="K2490" s="44"/>
      <c r="L2490" s="63">
        <v>0</v>
      </c>
      <c r="M2490" s="70"/>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x14ac:dyDescent="0.2">
      <c r="A2491" s="15"/>
      <c r="B2491" s="15">
        <v>377</v>
      </c>
      <c r="C2491" s="59">
        <v>0</v>
      </c>
      <c r="D2491" s="60"/>
      <c r="E2491" s="60"/>
      <c r="F2491" s="60"/>
      <c r="G2491" s="61"/>
      <c r="H2491" s="87">
        <v>0</v>
      </c>
      <c r="I2491" s="62" t="s">
        <v>35</v>
      </c>
      <c r="J2491" s="69">
        <v>0</v>
      </c>
      <c r="K2491" s="44"/>
      <c r="L2491" s="63">
        <v>0</v>
      </c>
      <c r="M2491" s="70"/>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x14ac:dyDescent="0.2">
      <c r="A2492" s="15"/>
      <c r="B2492" s="15">
        <v>378</v>
      </c>
      <c r="C2492" s="59">
        <v>0</v>
      </c>
      <c r="D2492" s="60"/>
      <c r="E2492" s="60"/>
      <c r="F2492" s="60"/>
      <c r="G2492" s="61"/>
      <c r="H2492" s="87">
        <v>0</v>
      </c>
      <c r="I2492" s="62" t="s">
        <v>35</v>
      </c>
      <c r="J2492" s="69">
        <v>0</v>
      </c>
      <c r="K2492" s="44"/>
      <c r="L2492" s="63">
        <v>0</v>
      </c>
      <c r="M2492" s="70"/>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x14ac:dyDescent="0.2">
      <c r="A2493" s="15"/>
      <c r="B2493" s="15">
        <v>379</v>
      </c>
      <c r="C2493" s="59">
        <v>0</v>
      </c>
      <c r="D2493" s="60"/>
      <c r="E2493" s="60"/>
      <c r="F2493" s="60"/>
      <c r="G2493" s="61"/>
      <c r="H2493" s="87">
        <v>0</v>
      </c>
      <c r="I2493" s="62" t="s">
        <v>35</v>
      </c>
      <c r="J2493" s="69">
        <v>0</v>
      </c>
      <c r="K2493" s="44"/>
      <c r="L2493" s="63">
        <v>0</v>
      </c>
      <c r="M2493" s="70"/>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x14ac:dyDescent="0.2">
      <c r="A2494" s="15"/>
      <c r="B2494" s="15">
        <v>380</v>
      </c>
      <c r="C2494" s="59">
        <v>0</v>
      </c>
      <c r="D2494" s="60"/>
      <c r="E2494" s="60"/>
      <c r="F2494" s="60"/>
      <c r="G2494" s="61"/>
      <c r="H2494" s="87">
        <v>0</v>
      </c>
      <c r="I2494" s="62" t="s">
        <v>35</v>
      </c>
      <c r="J2494" s="69">
        <v>0</v>
      </c>
      <c r="K2494" s="44"/>
      <c r="L2494" s="63">
        <v>0</v>
      </c>
      <c r="M2494" s="70"/>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x14ac:dyDescent="0.2">
      <c r="A2495" s="15"/>
      <c r="B2495" s="15">
        <v>381</v>
      </c>
      <c r="C2495" s="59">
        <v>0</v>
      </c>
      <c r="D2495" s="60"/>
      <c r="E2495" s="60"/>
      <c r="F2495" s="60"/>
      <c r="G2495" s="61"/>
      <c r="H2495" s="87">
        <v>0</v>
      </c>
      <c r="I2495" s="62" t="s">
        <v>35</v>
      </c>
      <c r="J2495" s="69">
        <v>0</v>
      </c>
      <c r="K2495" s="44"/>
      <c r="L2495" s="63">
        <v>0</v>
      </c>
      <c r="M2495" s="70"/>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x14ac:dyDescent="0.2">
      <c r="A2496" s="15"/>
      <c r="B2496" s="15">
        <v>382</v>
      </c>
      <c r="C2496" s="59">
        <v>0</v>
      </c>
      <c r="D2496" s="60"/>
      <c r="E2496" s="60"/>
      <c r="F2496" s="60"/>
      <c r="G2496" s="61"/>
      <c r="H2496" s="87">
        <v>0</v>
      </c>
      <c r="I2496" s="62" t="s">
        <v>35</v>
      </c>
      <c r="J2496" s="69">
        <v>0</v>
      </c>
      <c r="K2496" s="44"/>
      <c r="L2496" s="63">
        <v>0</v>
      </c>
      <c r="M2496" s="70"/>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x14ac:dyDescent="0.2">
      <c r="A2497" s="15"/>
      <c r="B2497" s="15">
        <v>383</v>
      </c>
      <c r="C2497" s="59">
        <v>0</v>
      </c>
      <c r="D2497" s="60"/>
      <c r="E2497" s="60"/>
      <c r="F2497" s="60"/>
      <c r="G2497" s="61"/>
      <c r="H2497" s="87">
        <v>0</v>
      </c>
      <c r="I2497" s="62" t="s">
        <v>35</v>
      </c>
      <c r="J2497" s="69">
        <v>0</v>
      </c>
      <c r="K2497" s="44"/>
      <c r="L2497" s="63">
        <v>0</v>
      </c>
      <c r="M2497" s="70"/>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x14ac:dyDescent="0.2">
      <c r="A2498" s="15"/>
      <c r="B2498" s="15">
        <v>384</v>
      </c>
      <c r="C2498" s="59">
        <v>0</v>
      </c>
      <c r="D2498" s="60"/>
      <c r="E2498" s="60"/>
      <c r="F2498" s="60"/>
      <c r="G2498" s="61"/>
      <c r="H2498" s="87">
        <v>0</v>
      </c>
      <c r="I2498" s="62" t="s">
        <v>35</v>
      </c>
      <c r="J2498" s="69">
        <v>0</v>
      </c>
      <c r="K2498" s="44"/>
      <c r="L2498" s="63">
        <v>0</v>
      </c>
      <c r="M2498" s="70"/>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x14ac:dyDescent="0.2">
      <c r="A2499" s="15"/>
      <c r="B2499" s="15">
        <v>385</v>
      </c>
      <c r="C2499" s="59">
        <v>0</v>
      </c>
      <c r="D2499" s="60"/>
      <c r="E2499" s="60"/>
      <c r="F2499" s="60"/>
      <c r="G2499" s="61"/>
      <c r="H2499" s="87">
        <v>0</v>
      </c>
      <c r="I2499" s="62" t="s">
        <v>35</v>
      </c>
      <c r="J2499" s="69">
        <v>0</v>
      </c>
      <c r="K2499" s="44"/>
      <c r="L2499" s="63">
        <v>0</v>
      </c>
      <c r="M2499" s="70"/>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x14ac:dyDescent="0.2">
      <c r="A2500" s="15"/>
      <c r="B2500" s="15">
        <v>386</v>
      </c>
      <c r="C2500" s="59">
        <v>0</v>
      </c>
      <c r="D2500" s="60"/>
      <c r="E2500" s="60"/>
      <c r="F2500" s="60"/>
      <c r="G2500" s="61"/>
      <c r="H2500" s="87">
        <v>0</v>
      </c>
      <c r="I2500" s="62" t="s">
        <v>35</v>
      </c>
      <c r="J2500" s="69">
        <v>0</v>
      </c>
      <c r="K2500" s="44"/>
      <c r="L2500" s="63">
        <v>0</v>
      </c>
      <c r="M2500" s="70"/>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x14ac:dyDescent="0.2">
      <c r="A2501" s="15"/>
      <c r="B2501" s="15">
        <v>387</v>
      </c>
      <c r="C2501" s="59">
        <v>0</v>
      </c>
      <c r="D2501" s="60"/>
      <c r="E2501" s="60"/>
      <c r="F2501" s="60"/>
      <c r="G2501" s="61"/>
      <c r="H2501" s="87">
        <v>0</v>
      </c>
      <c r="I2501" s="62" t="s">
        <v>35</v>
      </c>
      <c r="J2501" s="69">
        <v>0</v>
      </c>
      <c r="K2501" s="44"/>
      <c r="L2501" s="63">
        <v>0</v>
      </c>
      <c r="M2501" s="70"/>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x14ac:dyDescent="0.2">
      <c r="A2502" s="15"/>
      <c r="B2502" s="15">
        <v>388</v>
      </c>
      <c r="C2502" s="59">
        <v>0</v>
      </c>
      <c r="D2502" s="60"/>
      <c r="E2502" s="60"/>
      <c r="F2502" s="60"/>
      <c r="G2502" s="61"/>
      <c r="H2502" s="87">
        <v>0</v>
      </c>
      <c r="I2502" s="62" t="s">
        <v>35</v>
      </c>
      <c r="J2502" s="69">
        <v>0</v>
      </c>
      <c r="K2502" s="44"/>
      <c r="L2502" s="63">
        <v>0</v>
      </c>
      <c r="M2502" s="70"/>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x14ac:dyDescent="0.2">
      <c r="A2503" s="15"/>
      <c r="B2503" s="15">
        <v>389</v>
      </c>
      <c r="C2503" s="59">
        <v>0</v>
      </c>
      <c r="D2503" s="60"/>
      <c r="E2503" s="60"/>
      <c r="F2503" s="60"/>
      <c r="G2503" s="61"/>
      <c r="H2503" s="87">
        <v>0</v>
      </c>
      <c r="I2503" s="62" t="s">
        <v>35</v>
      </c>
      <c r="J2503" s="69">
        <v>0</v>
      </c>
      <c r="K2503" s="44"/>
      <c r="L2503" s="63">
        <v>0</v>
      </c>
      <c r="M2503" s="70"/>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x14ac:dyDescent="0.2">
      <c r="A2504" s="15"/>
      <c r="B2504" s="15">
        <v>390</v>
      </c>
      <c r="C2504" s="59">
        <v>0</v>
      </c>
      <c r="D2504" s="60"/>
      <c r="E2504" s="60"/>
      <c r="F2504" s="60"/>
      <c r="G2504" s="61"/>
      <c r="H2504" s="87">
        <v>0</v>
      </c>
      <c r="I2504" s="62" t="s">
        <v>35</v>
      </c>
      <c r="J2504" s="69">
        <v>0</v>
      </c>
      <c r="K2504" s="44"/>
      <c r="L2504" s="63">
        <v>0</v>
      </c>
      <c r="M2504" s="70"/>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x14ac:dyDescent="0.2">
      <c r="A2505" s="15"/>
      <c r="B2505" s="15">
        <v>391</v>
      </c>
      <c r="C2505" s="59">
        <v>0</v>
      </c>
      <c r="D2505" s="60"/>
      <c r="E2505" s="60"/>
      <c r="F2505" s="60"/>
      <c r="G2505" s="61"/>
      <c r="H2505" s="87">
        <v>0</v>
      </c>
      <c r="I2505" s="62" t="s">
        <v>35</v>
      </c>
      <c r="J2505" s="69">
        <v>0</v>
      </c>
      <c r="K2505" s="44"/>
      <c r="L2505" s="63">
        <v>0</v>
      </c>
      <c r="M2505" s="70"/>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x14ac:dyDescent="0.2">
      <c r="A2506" s="15"/>
      <c r="B2506" s="15">
        <v>392</v>
      </c>
      <c r="C2506" s="59">
        <v>0</v>
      </c>
      <c r="D2506" s="60"/>
      <c r="E2506" s="60"/>
      <c r="F2506" s="60"/>
      <c r="G2506" s="61"/>
      <c r="H2506" s="87">
        <v>0</v>
      </c>
      <c r="I2506" s="62" t="s">
        <v>35</v>
      </c>
      <c r="J2506" s="69">
        <v>0</v>
      </c>
      <c r="K2506" s="44"/>
      <c r="L2506" s="63">
        <v>0</v>
      </c>
      <c r="M2506" s="70"/>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x14ac:dyDescent="0.2">
      <c r="A2507" s="15"/>
      <c r="B2507" s="15">
        <v>393</v>
      </c>
      <c r="C2507" s="59">
        <v>0</v>
      </c>
      <c r="D2507" s="60"/>
      <c r="E2507" s="60"/>
      <c r="F2507" s="60"/>
      <c r="G2507" s="61"/>
      <c r="H2507" s="87">
        <v>0</v>
      </c>
      <c r="I2507" s="62" t="s">
        <v>35</v>
      </c>
      <c r="J2507" s="69">
        <v>0</v>
      </c>
      <c r="K2507" s="44"/>
      <c r="L2507" s="63">
        <v>0</v>
      </c>
      <c r="M2507" s="70"/>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x14ac:dyDescent="0.2">
      <c r="A2508" s="15"/>
      <c r="B2508" s="15">
        <v>394</v>
      </c>
      <c r="C2508" s="59">
        <v>0</v>
      </c>
      <c r="D2508" s="60"/>
      <c r="E2508" s="60"/>
      <c r="F2508" s="60"/>
      <c r="G2508" s="61"/>
      <c r="H2508" s="87">
        <v>0</v>
      </c>
      <c r="I2508" s="62" t="s">
        <v>35</v>
      </c>
      <c r="J2508" s="69">
        <v>0</v>
      </c>
      <c r="K2508" s="44"/>
      <c r="L2508" s="63">
        <v>0</v>
      </c>
      <c r="M2508" s="70"/>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x14ac:dyDescent="0.2">
      <c r="A2509" s="15"/>
      <c r="B2509" s="15">
        <v>395</v>
      </c>
      <c r="C2509" s="59">
        <v>0</v>
      </c>
      <c r="D2509" s="60"/>
      <c r="E2509" s="60"/>
      <c r="F2509" s="60"/>
      <c r="G2509" s="61"/>
      <c r="H2509" s="87">
        <v>0</v>
      </c>
      <c r="I2509" s="62" t="s">
        <v>35</v>
      </c>
      <c r="J2509" s="69">
        <v>0</v>
      </c>
      <c r="K2509" s="44"/>
      <c r="L2509" s="63">
        <v>0</v>
      </c>
      <c r="M2509" s="70"/>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x14ac:dyDescent="0.2">
      <c r="A2510" s="15"/>
      <c r="B2510" s="15">
        <v>396</v>
      </c>
      <c r="C2510" s="59">
        <v>0</v>
      </c>
      <c r="D2510" s="60"/>
      <c r="E2510" s="60"/>
      <c r="F2510" s="60"/>
      <c r="G2510" s="61"/>
      <c r="H2510" s="87">
        <v>0</v>
      </c>
      <c r="I2510" s="62" t="s">
        <v>35</v>
      </c>
      <c r="J2510" s="69">
        <v>0</v>
      </c>
      <c r="K2510" s="44"/>
      <c r="L2510" s="63">
        <v>0</v>
      </c>
      <c r="M2510" s="70"/>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x14ac:dyDescent="0.2">
      <c r="A2511" s="15"/>
      <c r="B2511" s="15">
        <v>397</v>
      </c>
      <c r="C2511" s="59">
        <v>0</v>
      </c>
      <c r="D2511" s="60"/>
      <c r="E2511" s="60"/>
      <c r="F2511" s="60"/>
      <c r="G2511" s="61"/>
      <c r="H2511" s="87">
        <v>0</v>
      </c>
      <c r="I2511" s="62" t="s">
        <v>35</v>
      </c>
      <c r="J2511" s="69">
        <v>0</v>
      </c>
      <c r="K2511" s="44"/>
      <c r="L2511" s="63">
        <v>0</v>
      </c>
      <c r="M2511" s="70"/>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x14ac:dyDescent="0.2">
      <c r="A2512" s="15"/>
      <c r="B2512" s="15">
        <v>398</v>
      </c>
      <c r="C2512" s="59">
        <v>0</v>
      </c>
      <c r="D2512" s="60"/>
      <c r="E2512" s="60"/>
      <c r="F2512" s="60"/>
      <c r="G2512" s="61"/>
      <c r="H2512" s="87">
        <v>0</v>
      </c>
      <c r="I2512" s="62" t="s">
        <v>35</v>
      </c>
      <c r="J2512" s="69">
        <v>0</v>
      </c>
      <c r="K2512" s="44"/>
      <c r="L2512" s="63">
        <v>0</v>
      </c>
      <c r="M2512" s="70"/>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x14ac:dyDescent="0.2">
      <c r="A2513" s="15"/>
      <c r="B2513" s="15">
        <v>399</v>
      </c>
      <c r="C2513" s="59">
        <v>0</v>
      </c>
      <c r="D2513" s="60"/>
      <c r="E2513" s="60"/>
      <c r="F2513" s="60"/>
      <c r="G2513" s="61"/>
      <c r="H2513" s="87">
        <v>0</v>
      </c>
      <c r="I2513" s="62" t="s">
        <v>35</v>
      </c>
      <c r="J2513" s="69">
        <v>0</v>
      </c>
      <c r="K2513" s="44"/>
      <c r="L2513" s="63">
        <v>0</v>
      </c>
      <c r="M2513" s="70"/>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x14ac:dyDescent="0.2">
      <c r="A2514" s="15"/>
      <c r="B2514" s="15">
        <v>400</v>
      </c>
      <c r="C2514" s="59">
        <v>0</v>
      </c>
      <c r="D2514" s="60"/>
      <c r="E2514" s="60"/>
      <c r="F2514" s="60"/>
      <c r="G2514" s="61"/>
      <c r="H2514" s="87">
        <v>0</v>
      </c>
      <c r="I2514" s="62" t="s">
        <v>35</v>
      </c>
      <c r="J2514" s="69">
        <v>0</v>
      </c>
      <c r="K2514" s="44"/>
      <c r="L2514" s="63">
        <v>0</v>
      </c>
      <c r="M2514" s="70"/>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x14ac:dyDescent="0.2">
      <c r="A2515" s="15"/>
      <c r="B2515" s="15">
        <v>401</v>
      </c>
      <c r="C2515" s="59">
        <v>0</v>
      </c>
      <c r="D2515" s="60"/>
      <c r="E2515" s="60"/>
      <c r="F2515" s="60"/>
      <c r="G2515" s="61"/>
      <c r="H2515" s="87">
        <v>0</v>
      </c>
      <c r="I2515" s="62" t="s">
        <v>35</v>
      </c>
      <c r="J2515" s="69">
        <v>0</v>
      </c>
      <c r="K2515" s="44"/>
      <c r="L2515" s="63">
        <v>0</v>
      </c>
      <c r="M2515" s="70"/>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x14ac:dyDescent="0.2">
      <c r="A2516" s="15"/>
      <c r="B2516" s="15">
        <v>402</v>
      </c>
      <c r="C2516" s="59">
        <v>0</v>
      </c>
      <c r="D2516" s="60"/>
      <c r="E2516" s="60"/>
      <c r="F2516" s="60"/>
      <c r="G2516" s="61"/>
      <c r="H2516" s="87">
        <v>0</v>
      </c>
      <c r="I2516" s="62" t="s">
        <v>35</v>
      </c>
      <c r="J2516" s="69">
        <v>0</v>
      </c>
      <c r="K2516" s="44"/>
      <c r="L2516" s="63">
        <v>0</v>
      </c>
      <c r="M2516" s="70"/>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x14ac:dyDescent="0.2">
      <c r="A2517" s="15"/>
      <c r="B2517" s="15">
        <v>403</v>
      </c>
      <c r="C2517" s="59">
        <v>0</v>
      </c>
      <c r="D2517" s="60"/>
      <c r="E2517" s="60"/>
      <c r="F2517" s="60"/>
      <c r="G2517" s="61"/>
      <c r="H2517" s="87">
        <v>0</v>
      </c>
      <c r="I2517" s="62" t="s">
        <v>35</v>
      </c>
      <c r="J2517" s="69">
        <v>0</v>
      </c>
      <c r="K2517" s="44"/>
      <c r="L2517" s="63">
        <v>0</v>
      </c>
      <c r="M2517" s="70"/>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x14ac:dyDescent="0.2">
      <c r="A2518" s="15"/>
      <c r="B2518" s="15">
        <v>404</v>
      </c>
      <c r="C2518" s="59">
        <v>0</v>
      </c>
      <c r="D2518" s="60"/>
      <c r="E2518" s="60"/>
      <c r="F2518" s="60"/>
      <c r="G2518" s="61"/>
      <c r="H2518" s="87">
        <v>0</v>
      </c>
      <c r="I2518" s="62" t="s">
        <v>35</v>
      </c>
      <c r="J2518" s="69">
        <v>0</v>
      </c>
      <c r="K2518" s="44"/>
      <c r="L2518" s="63">
        <v>0</v>
      </c>
      <c r="M2518" s="70"/>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x14ac:dyDescent="0.2">
      <c r="A2519" s="15"/>
      <c r="B2519" s="15">
        <v>405</v>
      </c>
      <c r="C2519" s="59">
        <v>0</v>
      </c>
      <c r="D2519" s="60"/>
      <c r="E2519" s="60"/>
      <c r="F2519" s="60"/>
      <c r="G2519" s="61"/>
      <c r="H2519" s="87">
        <v>0</v>
      </c>
      <c r="I2519" s="62" t="s">
        <v>35</v>
      </c>
      <c r="J2519" s="69">
        <v>0</v>
      </c>
      <c r="K2519" s="44"/>
      <c r="L2519" s="63">
        <v>0</v>
      </c>
      <c r="M2519" s="70"/>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x14ac:dyDescent="0.2">
      <c r="A2520" s="15"/>
      <c r="B2520" s="15">
        <v>406</v>
      </c>
      <c r="C2520" s="59">
        <v>0</v>
      </c>
      <c r="D2520" s="60"/>
      <c r="E2520" s="60"/>
      <c r="F2520" s="60"/>
      <c r="G2520" s="61"/>
      <c r="H2520" s="87">
        <v>0</v>
      </c>
      <c r="I2520" s="62" t="s">
        <v>35</v>
      </c>
      <c r="J2520" s="69">
        <v>0</v>
      </c>
      <c r="K2520" s="44"/>
      <c r="L2520" s="63">
        <v>0</v>
      </c>
      <c r="M2520" s="70"/>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x14ac:dyDescent="0.2">
      <c r="A2521" s="15"/>
      <c r="B2521" s="15">
        <v>407</v>
      </c>
      <c r="C2521" s="59">
        <v>0</v>
      </c>
      <c r="D2521" s="60"/>
      <c r="E2521" s="60"/>
      <c r="F2521" s="60"/>
      <c r="G2521" s="61"/>
      <c r="H2521" s="87">
        <v>0</v>
      </c>
      <c r="I2521" s="62" t="s">
        <v>35</v>
      </c>
      <c r="J2521" s="69">
        <v>0</v>
      </c>
      <c r="K2521" s="44"/>
      <c r="L2521" s="63">
        <v>0</v>
      </c>
      <c r="M2521" s="70"/>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x14ac:dyDescent="0.2">
      <c r="A2522" s="15"/>
      <c r="B2522" s="15">
        <v>408</v>
      </c>
      <c r="C2522" s="59">
        <v>0</v>
      </c>
      <c r="D2522" s="60"/>
      <c r="E2522" s="60"/>
      <c r="F2522" s="60"/>
      <c r="G2522" s="61"/>
      <c r="H2522" s="87">
        <v>0</v>
      </c>
      <c r="I2522" s="62" t="s">
        <v>35</v>
      </c>
      <c r="J2522" s="69">
        <v>0</v>
      </c>
      <c r="K2522" s="44"/>
      <c r="L2522" s="63">
        <v>0</v>
      </c>
      <c r="M2522" s="70"/>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x14ac:dyDescent="0.2">
      <c r="A2523" s="15"/>
      <c r="B2523" s="15">
        <v>409</v>
      </c>
      <c r="C2523" s="59">
        <v>0</v>
      </c>
      <c r="D2523" s="60"/>
      <c r="E2523" s="60"/>
      <c r="F2523" s="60"/>
      <c r="G2523" s="61"/>
      <c r="H2523" s="87">
        <v>0</v>
      </c>
      <c r="I2523" s="62" t="s">
        <v>35</v>
      </c>
      <c r="J2523" s="69">
        <v>0</v>
      </c>
      <c r="K2523" s="44"/>
      <c r="L2523" s="63">
        <v>0</v>
      </c>
      <c r="M2523" s="70"/>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x14ac:dyDescent="0.2">
      <c r="A2524" s="15"/>
      <c r="B2524" s="15">
        <v>410</v>
      </c>
      <c r="C2524" s="59">
        <v>0</v>
      </c>
      <c r="D2524" s="60"/>
      <c r="E2524" s="60"/>
      <c r="F2524" s="60"/>
      <c r="G2524" s="61"/>
      <c r="H2524" s="87">
        <v>0</v>
      </c>
      <c r="I2524" s="62" t="s">
        <v>35</v>
      </c>
      <c r="J2524" s="69">
        <v>0</v>
      </c>
      <c r="K2524" s="44"/>
      <c r="L2524" s="63">
        <v>0</v>
      </c>
      <c r="M2524" s="70"/>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x14ac:dyDescent="0.2">
      <c r="A2525" s="15"/>
      <c r="B2525" s="15">
        <v>411</v>
      </c>
      <c r="C2525" s="59">
        <v>0</v>
      </c>
      <c r="D2525" s="60"/>
      <c r="E2525" s="60"/>
      <c r="F2525" s="60"/>
      <c r="G2525" s="61"/>
      <c r="H2525" s="87">
        <v>0</v>
      </c>
      <c r="I2525" s="62" t="s">
        <v>35</v>
      </c>
      <c r="J2525" s="69">
        <v>0</v>
      </c>
      <c r="K2525" s="44"/>
      <c r="L2525" s="63">
        <v>0</v>
      </c>
      <c r="M2525" s="70"/>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x14ac:dyDescent="0.2">
      <c r="A2526" s="15"/>
      <c r="B2526" s="15">
        <v>412</v>
      </c>
      <c r="C2526" s="59">
        <v>0</v>
      </c>
      <c r="D2526" s="60"/>
      <c r="E2526" s="60"/>
      <c r="F2526" s="60"/>
      <c r="G2526" s="61"/>
      <c r="H2526" s="87">
        <v>0</v>
      </c>
      <c r="I2526" s="62" t="s">
        <v>35</v>
      </c>
      <c r="J2526" s="69">
        <v>0</v>
      </c>
      <c r="K2526" s="44"/>
      <c r="L2526" s="63">
        <v>0</v>
      </c>
      <c r="M2526" s="70"/>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x14ac:dyDescent="0.2">
      <c r="A2527" s="15"/>
      <c r="B2527" s="15">
        <v>413</v>
      </c>
      <c r="C2527" s="59">
        <v>0</v>
      </c>
      <c r="D2527" s="60"/>
      <c r="E2527" s="60"/>
      <c r="F2527" s="60"/>
      <c r="G2527" s="61"/>
      <c r="H2527" s="87">
        <v>0</v>
      </c>
      <c r="I2527" s="62" t="s">
        <v>35</v>
      </c>
      <c r="J2527" s="69">
        <v>0</v>
      </c>
      <c r="K2527" s="44"/>
      <c r="L2527" s="63">
        <v>0</v>
      </c>
      <c r="M2527" s="70"/>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x14ac:dyDescent="0.2">
      <c r="A2528" s="15"/>
      <c r="B2528" s="15">
        <v>414</v>
      </c>
      <c r="C2528" s="59">
        <v>0</v>
      </c>
      <c r="D2528" s="60"/>
      <c r="E2528" s="60"/>
      <c r="F2528" s="60"/>
      <c r="G2528" s="61"/>
      <c r="H2528" s="87">
        <v>0</v>
      </c>
      <c r="I2528" s="62" t="s">
        <v>35</v>
      </c>
      <c r="J2528" s="69">
        <v>0</v>
      </c>
      <c r="K2528" s="44"/>
      <c r="L2528" s="63">
        <v>0</v>
      </c>
      <c r="M2528" s="70"/>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x14ac:dyDescent="0.2">
      <c r="A2529" s="15"/>
      <c r="B2529" s="15">
        <v>415</v>
      </c>
      <c r="C2529" s="59">
        <v>0</v>
      </c>
      <c r="D2529" s="60"/>
      <c r="E2529" s="60"/>
      <c r="F2529" s="60"/>
      <c r="G2529" s="61"/>
      <c r="H2529" s="87">
        <v>0</v>
      </c>
      <c r="I2529" s="62" t="s">
        <v>35</v>
      </c>
      <c r="J2529" s="69">
        <v>0</v>
      </c>
      <c r="K2529" s="44"/>
      <c r="L2529" s="63">
        <v>0</v>
      </c>
      <c r="M2529" s="70"/>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x14ac:dyDescent="0.2">
      <c r="A2530" s="15"/>
      <c r="B2530" s="15">
        <v>416</v>
      </c>
      <c r="C2530" s="59">
        <v>0</v>
      </c>
      <c r="D2530" s="60"/>
      <c r="E2530" s="60"/>
      <c r="F2530" s="60"/>
      <c r="G2530" s="61"/>
      <c r="H2530" s="87">
        <v>0</v>
      </c>
      <c r="I2530" s="62" t="s">
        <v>35</v>
      </c>
      <c r="J2530" s="69">
        <v>0</v>
      </c>
      <c r="K2530" s="44"/>
      <c r="L2530" s="63">
        <v>0</v>
      </c>
      <c r="M2530" s="70"/>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x14ac:dyDescent="0.2">
      <c r="A2531" s="15"/>
      <c r="B2531" s="15">
        <v>417</v>
      </c>
      <c r="C2531" s="59">
        <v>0</v>
      </c>
      <c r="D2531" s="60"/>
      <c r="E2531" s="60"/>
      <c r="F2531" s="60"/>
      <c r="G2531" s="61"/>
      <c r="H2531" s="87">
        <v>0</v>
      </c>
      <c r="I2531" s="62" t="s">
        <v>35</v>
      </c>
      <c r="J2531" s="69">
        <v>0</v>
      </c>
      <c r="K2531" s="44"/>
      <c r="L2531" s="63">
        <v>0</v>
      </c>
      <c r="M2531" s="70"/>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x14ac:dyDescent="0.2">
      <c r="A2532" s="15"/>
      <c r="B2532" s="15"/>
      <c r="C2532" s="58"/>
      <c r="D2532" s="58"/>
      <c r="E2532" s="58"/>
      <c r="F2532" s="58"/>
      <c r="G2532" s="58"/>
      <c r="H2532" s="72"/>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x14ac:dyDescent="0.2">
      <c r="A2533" s="11"/>
      <c r="B2533" s="12" t="str">
        <f>"Essential Energy "&amp;LEFT($H$3,7)&amp;" Ancillary network services' prices"</f>
        <v>Essential Energy 2026–27 Ancillary network services' prices</v>
      </c>
      <c r="C2533" s="11"/>
      <c r="D2533" s="11"/>
      <c r="E2533" s="11"/>
      <c r="F2533" s="11"/>
      <c r="G2533" s="11"/>
      <c r="H2533" s="19" t="s">
        <v>20</v>
      </c>
      <c r="I2533" s="19" t="s">
        <v>21</v>
      </c>
      <c r="J2533" s="19" t="s">
        <v>22</v>
      </c>
      <c r="K2533" s="19"/>
      <c r="L2533" s="42" t="s">
        <v>25</v>
      </c>
      <c r="M2533" s="66" t="s">
        <v>30</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x14ac:dyDescent="0.2">
      <c r="A2534" s="15"/>
      <c r="B2534" s="15"/>
      <c r="C2534" s="57"/>
      <c r="D2534" s="57"/>
      <c r="E2534" s="57"/>
      <c r="F2534" s="57"/>
      <c r="G2534" s="57"/>
      <c r="H2534" s="70"/>
      <c r="I2534" s="16"/>
      <c r="J2534" s="16"/>
      <c r="K2534" s="16"/>
      <c r="L2534" s="16"/>
      <c r="M2534" s="70"/>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x14ac:dyDescent="0.2">
      <c r="A2535" s="15"/>
      <c r="B2535" s="15">
        <v>1</v>
      </c>
      <c r="C2535" s="59" t="s">
        <v>1747</v>
      </c>
      <c r="D2535" s="60"/>
      <c r="E2535" s="60"/>
      <c r="F2535" s="60"/>
      <c r="G2535" s="61"/>
      <c r="H2535" s="71" t="s">
        <v>1857</v>
      </c>
      <c r="I2535" s="62" t="s">
        <v>35</v>
      </c>
      <c r="J2535" s="62">
        <v>0</v>
      </c>
      <c r="K2535" s="44"/>
      <c r="L2535" s="63">
        <v>2119.65</v>
      </c>
      <c r="M2535" s="70"/>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2</v>
      </c>
      <c r="C2536" s="59" t="s">
        <v>1747</v>
      </c>
      <c r="D2536" s="60"/>
      <c r="E2536" s="60"/>
      <c r="F2536" s="60"/>
      <c r="G2536" s="61"/>
      <c r="H2536" s="71" t="s">
        <v>1858</v>
      </c>
      <c r="I2536" s="62" t="s">
        <v>35</v>
      </c>
      <c r="J2536" s="62">
        <v>0</v>
      </c>
      <c r="K2536" s="44"/>
      <c r="L2536" s="63">
        <v>2926.82</v>
      </c>
      <c r="M2536" s="70"/>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3</v>
      </c>
      <c r="C2537" s="59">
        <v>0</v>
      </c>
      <c r="D2537" s="60"/>
      <c r="E2537" s="60"/>
      <c r="F2537" s="60"/>
      <c r="G2537" s="61"/>
      <c r="H2537" s="71">
        <v>0</v>
      </c>
      <c r="I2537" s="62">
        <v>0</v>
      </c>
      <c r="J2537" s="62">
        <v>0</v>
      </c>
      <c r="K2537" s="44"/>
      <c r="L2537" s="63"/>
      <c r="M2537" s="70"/>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4</v>
      </c>
      <c r="C2538" s="59" t="s">
        <v>1748</v>
      </c>
      <c r="D2538" s="60"/>
      <c r="E2538" s="60"/>
      <c r="F2538" s="60"/>
      <c r="G2538" s="61"/>
      <c r="H2538" s="71">
        <v>0</v>
      </c>
      <c r="I2538" s="62">
        <v>0</v>
      </c>
      <c r="J2538" s="62">
        <v>0</v>
      </c>
      <c r="K2538" s="44"/>
      <c r="L2538" s="63"/>
      <c r="M2538" s="70"/>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5</v>
      </c>
      <c r="C2539" s="59" t="s">
        <v>1749</v>
      </c>
      <c r="D2539" s="60"/>
      <c r="E2539" s="60"/>
      <c r="F2539" s="60"/>
      <c r="G2539" s="61"/>
      <c r="H2539" s="71" t="s">
        <v>1857</v>
      </c>
      <c r="I2539" s="62" t="s">
        <v>35</v>
      </c>
      <c r="J2539" s="62">
        <v>0</v>
      </c>
      <c r="K2539" s="44"/>
      <c r="L2539" s="63">
        <v>106.48</v>
      </c>
      <c r="M2539" s="70"/>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6</v>
      </c>
      <c r="C2540" s="59" t="s">
        <v>1749</v>
      </c>
      <c r="D2540" s="60"/>
      <c r="E2540" s="60"/>
      <c r="F2540" s="60"/>
      <c r="G2540" s="61"/>
      <c r="H2540" s="71" t="s">
        <v>1858</v>
      </c>
      <c r="I2540" s="62" t="s">
        <v>35</v>
      </c>
      <c r="J2540" s="62">
        <v>0</v>
      </c>
      <c r="K2540" s="44"/>
      <c r="L2540" s="63">
        <v>145.71</v>
      </c>
      <c r="M2540" s="70"/>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7</v>
      </c>
      <c r="C2541" s="59" t="s">
        <v>1750</v>
      </c>
      <c r="D2541" s="60"/>
      <c r="E2541" s="60"/>
      <c r="F2541" s="60"/>
      <c r="G2541" s="61"/>
      <c r="H2541" s="71" t="s">
        <v>1857</v>
      </c>
      <c r="I2541" s="62" t="s">
        <v>35</v>
      </c>
      <c r="J2541" s="62">
        <v>0</v>
      </c>
      <c r="K2541" s="44"/>
      <c r="L2541" s="63">
        <v>106.48</v>
      </c>
      <c r="M2541" s="70"/>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8</v>
      </c>
      <c r="C2542" s="59" t="s">
        <v>1750</v>
      </c>
      <c r="D2542" s="60"/>
      <c r="E2542" s="60"/>
      <c r="F2542" s="60"/>
      <c r="G2542" s="61"/>
      <c r="H2542" s="71" t="s">
        <v>1858</v>
      </c>
      <c r="I2542" s="62" t="s">
        <v>35</v>
      </c>
      <c r="J2542" s="62">
        <v>0</v>
      </c>
      <c r="K2542" s="44"/>
      <c r="L2542" s="63">
        <v>145.71</v>
      </c>
      <c r="M2542" s="70"/>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9</v>
      </c>
      <c r="C2543" s="59" t="s">
        <v>1751</v>
      </c>
      <c r="D2543" s="60"/>
      <c r="E2543" s="60"/>
      <c r="F2543" s="60"/>
      <c r="G2543" s="61"/>
      <c r="H2543" s="71" t="s">
        <v>1857</v>
      </c>
      <c r="I2543" s="62" t="s">
        <v>35</v>
      </c>
      <c r="J2543" s="62">
        <v>0</v>
      </c>
      <c r="K2543" s="44"/>
      <c r="L2543" s="63">
        <v>106.48</v>
      </c>
      <c r="M2543" s="70"/>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10</v>
      </c>
      <c r="C2544" s="59" t="s">
        <v>1751</v>
      </c>
      <c r="D2544" s="60"/>
      <c r="E2544" s="60"/>
      <c r="F2544" s="60"/>
      <c r="G2544" s="61"/>
      <c r="H2544" s="71" t="s">
        <v>1858</v>
      </c>
      <c r="I2544" s="62" t="s">
        <v>35</v>
      </c>
      <c r="J2544" s="62">
        <v>0</v>
      </c>
      <c r="K2544" s="44"/>
      <c r="L2544" s="63">
        <v>145.71</v>
      </c>
      <c r="M2544" s="70"/>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v>
      </c>
      <c r="C2545" s="59" t="s">
        <v>1752</v>
      </c>
      <c r="D2545" s="60"/>
      <c r="E2545" s="60"/>
      <c r="F2545" s="60"/>
      <c r="G2545" s="61"/>
      <c r="H2545" s="71" t="s">
        <v>1857</v>
      </c>
      <c r="I2545" s="62" t="s">
        <v>35</v>
      </c>
      <c r="J2545" s="62">
        <v>0</v>
      </c>
      <c r="K2545" s="44"/>
      <c r="L2545" s="63">
        <v>940.67</v>
      </c>
      <c r="M2545" s="70"/>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v>
      </c>
      <c r="C2546" s="59" t="s">
        <v>1752</v>
      </c>
      <c r="D2546" s="60"/>
      <c r="E2546" s="60"/>
      <c r="F2546" s="60"/>
      <c r="G2546" s="61"/>
      <c r="H2546" s="71" t="s">
        <v>1858</v>
      </c>
      <c r="I2546" s="62" t="s">
        <v>35</v>
      </c>
      <c r="J2546" s="62">
        <v>0</v>
      </c>
      <c r="K2546" s="44"/>
      <c r="L2546" s="63">
        <v>1287.1099999999999</v>
      </c>
      <c r="M2546" s="70"/>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13</v>
      </c>
      <c r="C2547" s="59">
        <v>0</v>
      </c>
      <c r="D2547" s="60"/>
      <c r="E2547" s="60"/>
      <c r="F2547" s="60"/>
      <c r="G2547" s="61"/>
      <c r="H2547" s="71">
        <v>0</v>
      </c>
      <c r="I2547" s="62">
        <v>0</v>
      </c>
      <c r="J2547" s="62">
        <v>0</v>
      </c>
      <c r="K2547" s="44"/>
      <c r="L2547" s="63"/>
      <c r="M2547" s="70"/>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14</v>
      </c>
      <c r="C2548" s="59" t="s">
        <v>1753</v>
      </c>
      <c r="D2548" s="60"/>
      <c r="E2548" s="60"/>
      <c r="F2548" s="60"/>
      <c r="G2548" s="61"/>
      <c r="H2548" s="71" t="s">
        <v>1857</v>
      </c>
      <c r="I2548" s="62" t="s">
        <v>35</v>
      </c>
      <c r="J2548" s="62">
        <v>0</v>
      </c>
      <c r="K2548" s="44"/>
      <c r="L2548" s="63">
        <v>65.13</v>
      </c>
      <c r="M2548" s="70"/>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15</v>
      </c>
      <c r="C2549" s="59">
        <v>0</v>
      </c>
      <c r="D2549" s="60"/>
      <c r="E2549" s="60"/>
      <c r="F2549" s="60"/>
      <c r="G2549" s="61"/>
      <c r="H2549" s="71">
        <v>0</v>
      </c>
      <c r="I2549" s="62">
        <v>0</v>
      </c>
      <c r="J2549" s="62">
        <v>0</v>
      </c>
      <c r="K2549" s="44"/>
      <c r="L2549" s="63"/>
      <c r="M2549" s="70"/>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16</v>
      </c>
      <c r="C2550" s="59" t="s">
        <v>1754</v>
      </c>
      <c r="D2550" s="60"/>
      <c r="E2550" s="60"/>
      <c r="F2550" s="60"/>
      <c r="G2550" s="61"/>
      <c r="H2550" s="71">
        <v>0</v>
      </c>
      <c r="I2550" s="62">
        <v>0</v>
      </c>
      <c r="J2550" s="62">
        <v>0</v>
      </c>
      <c r="K2550" s="44"/>
      <c r="L2550" s="63"/>
      <c r="M2550" s="70"/>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17</v>
      </c>
      <c r="C2551" s="59" t="s">
        <v>1755</v>
      </c>
      <c r="D2551" s="60"/>
      <c r="E2551" s="60"/>
      <c r="F2551" s="60"/>
      <c r="G2551" s="61"/>
      <c r="H2551" s="71" t="s">
        <v>1857</v>
      </c>
      <c r="I2551" s="62" t="s">
        <v>35</v>
      </c>
      <c r="J2551" s="62">
        <v>0</v>
      </c>
      <c r="K2551" s="44"/>
      <c r="L2551" s="63">
        <v>3066.18</v>
      </c>
      <c r="M2551" s="70"/>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18</v>
      </c>
      <c r="C2552" s="59" t="s">
        <v>1755</v>
      </c>
      <c r="D2552" s="60"/>
      <c r="E2552" s="60"/>
      <c r="F2552" s="60"/>
      <c r="G2552" s="61"/>
      <c r="H2552" s="71" t="s">
        <v>1858</v>
      </c>
      <c r="I2552" s="62" t="s">
        <v>35</v>
      </c>
      <c r="J2552" s="62">
        <v>0</v>
      </c>
      <c r="K2552" s="44"/>
      <c r="L2552" s="63">
        <v>4517.04</v>
      </c>
      <c r="M2552" s="70"/>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19</v>
      </c>
      <c r="C2553" s="59" t="s">
        <v>1756</v>
      </c>
      <c r="D2553" s="60"/>
      <c r="E2553" s="60"/>
      <c r="F2553" s="60"/>
      <c r="G2553" s="61"/>
      <c r="H2553" s="71" t="s">
        <v>1857</v>
      </c>
      <c r="I2553" s="62" t="s">
        <v>35</v>
      </c>
      <c r="J2553" s="62">
        <v>0</v>
      </c>
      <c r="K2553" s="44"/>
      <c r="L2553" s="63">
        <v>3507.91</v>
      </c>
      <c r="M2553" s="70"/>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20</v>
      </c>
      <c r="C2554" s="59" t="s">
        <v>1756</v>
      </c>
      <c r="D2554" s="60"/>
      <c r="E2554" s="60"/>
      <c r="F2554" s="60"/>
      <c r="G2554" s="61"/>
      <c r="H2554" s="71" t="s">
        <v>1858</v>
      </c>
      <c r="I2554" s="62" t="s">
        <v>35</v>
      </c>
      <c r="J2554" s="62">
        <v>0</v>
      </c>
      <c r="K2554" s="44"/>
      <c r="L2554" s="63">
        <v>5170.6400000000003</v>
      </c>
      <c r="M2554" s="70"/>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21</v>
      </c>
      <c r="C2555" s="59" t="s">
        <v>1757</v>
      </c>
      <c r="D2555" s="60"/>
      <c r="E2555" s="60"/>
      <c r="F2555" s="60"/>
      <c r="G2555" s="61"/>
      <c r="H2555" s="71" t="s">
        <v>1857</v>
      </c>
      <c r="I2555" s="62" t="s">
        <v>35</v>
      </c>
      <c r="J2555" s="62">
        <v>0</v>
      </c>
      <c r="K2555" s="44"/>
      <c r="L2555" s="63">
        <v>1281.83</v>
      </c>
      <c r="M2555" s="70"/>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22</v>
      </c>
      <c r="C2556" s="59" t="s">
        <v>1757</v>
      </c>
      <c r="D2556" s="60"/>
      <c r="E2556" s="60"/>
      <c r="F2556" s="60"/>
      <c r="G2556" s="61"/>
      <c r="H2556" s="71" t="s">
        <v>1858</v>
      </c>
      <c r="I2556" s="62" t="s">
        <v>35</v>
      </c>
      <c r="J2556" s="62">
        <v>0</v>
      </c>
      <c r="K2556" s="44"/>
      <c r="L2556" s="63">
        <v>1919.67</v>
      </c>
      <c r="M2556" s="70"/>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23</v>
      </c>
      <c r="C2557" s="59">
        <v>0</v>
      </c>
      <c r="D2557" s="60"/>
      <c r="E2557" s="60"/>
      <c r="F2557" s="60"/>
      <c r="G2557" s="61"/>
      <c r="H2557" s="71">
        <v>0</v>
      </c>
      <c r="I2557" s="62">
        <v>0</v>
      </c>
      <c r="J2557" s="62">
        <v>0</v>
      </c>
      <c r="K2557" s="44"/>
      <c r="L2557" s="63"/>
      <c r="M2557" s="70"/>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24</v>
      </c>
      <c r="C2558" s="59" t="s">
        <v>1758</v>
      </c>
      <c r="D2558" s="60"/>
      <c r="E2558" s="60"/>
      <c r="F2558" s="60"/>
      <c r="G2558" s="61"/>
      <c r="H2558" s="71" t="s">
        <v>1857</v>
      </c>
      <c r="I2558" s="62" t="s">
        <v>35</v>
      </c>
      <c r="J2558" s="62">
        <v>0</v>
      </c>
      <c r="K2558" s="44"/>
      <c r="L2558" s="63">
        <v>480.92</v>
      </c>
      <c r="M2558" s="70"/>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25</v>
      </c>
      <c r="C2559" s="59">
        <v>0</v>
      </c>
      <c r="D2559" s="60"/>
      <c r="E2559" s="60"/>
      <c r="F2559" s="60"/>
      <c r="G2559" s="61"/>
      <c r="H2559" s="71">
        <v>0</v>
      </c>
      <c r="I2559" s="62">
        <v>0</v>
      </c>
      <c r="J2559" s="62">
        <v>0</v>
      </c>
      <c r="K2559" s="44"/>
      <c r="L2559" s="63"/>
      <c r="M2559" s="70"/>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26</v>
      </c>
      <c r="C2560" s="59" t="s">
        <v>1759</v>
      </c>
      <c r="D2560" s="60"/>
      <c r="E2560" s="60"/>
      <c r="F2560" s="60"/>
      <c r="G2560" s="61"/>
      <c r="H2560" s="71" t="s">
        <v>1857</v>
      </c>
      <c r="I2560" s="62" t="s">
        <v>35</v>
      </c>
      <c r="J2560" s="62">
        <v>0</v>
      </c>
      <c r="K2560" s="44"/>
      <c r="L2560" s="63">
        <v>649.98</v>
      </c>
      <c r="M2560" s="70"/>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27</v>
      </c>
      <c r="C2561" s="59">
        <v>0</v>
      </c>
      <c r="D2561" s="60"/>
      <c r="E2561" s="60"/>
      <c r="F2561" s="60"/>
      <c r="G2561" s="61"/>
      <c r="H2561" s="71">
        <v>0</v>
      </c>
      <c r="I2561" s="62">
        <v>0</v>
      </c>
      <c r="J2561" s="62">
        <v>0</v>
      </c>
      <c r="K2561" s="44"/>
      <c r="L2561" s="63"/>
      <c r="M2561" s="70"/>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28</v>
      </c>
      <c r="C2562" s="59" t="s">
        <v>1760</v>
      </c>
      <c r="D2562" s="60"/>
      <c r="E2562" s="60"/>
      <c r="F2562" s="60"/>
      <c r="G2562" s="61"/>
      <c r="H2562" s="71">
        <v>0</v>
      </c>
      <c r="I2562" s="62">
        <v>0</v>
      </c>
      <c r="J2562" s="62">
        <v>0</v>
      </c>
      <c r="K2562" s="44"/>
      <c r="L2562" s="63"/>
      <c r="M2562" s="70"/>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29</v>
      </c>
      <c r="C2563" s="59" t="s">
        <v>1761</v>
      </c>
      <c r="D2563" s="60"/>
      <c r="E2563" s="60"/>
      <c r="F2563" s="60"/>
      <c r="G2563" s="61"/>
      <c r="H2563" s="71" t="s">
        <v>1857</v>
      </c>
      <c r="I2563" s="62" t="s">
        <v>35</v>
      </c>
      <c r="J2563" s="62">
        <v>0</v>
      </c>
      <c r="K2563" s="44"/>
      <c r="L2563" s="63">
        <v>1566.6</v>
      </c>
      <c r="M2563" s="70"/>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30</v>
      </c>
      <c r="C2564" s="59" t="s">
        <v>1761</v>
      </c>
      <c r="D2564" s="60"/>
      <c r="E2564" s="60"/>
      <c r="F2564" s="60"/>
      <c r="G2564" s="61"/>
      <c r="H2564" s="71" t="s">
        <v>1857</v>
      </c>
      <c r="I2564" s="62" t="s">
        <v>35</v>
      </c>
      <c r="J2564" s="62">
        <v>0</v>
      </c>
      <c r="K2564" s="44"/>
      <c r="L2564" s="63">
        <v>2076.44</v>
      </c>
      <c r="M2564" s="70"/>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31</v>
      </c>
      <c r="C2565" s="59" t="s">
        <v>1762</v>
      </c>
      <c r="D2565" s="60"/>
      <c r="E2565" s="60"/>
      <c r="F2565" s="60"/>
      <c r="G2565" s="61"/>
      <c r="H2565" s="71" t="s">
        <v>1857</v>
      </c>
      <c r="I2565" s="62" t="s">
        <v>35</v>
      </c>
      <c r="J2565" s="62">
        <v>0</v>
      </c>
      <c r="K2565" s="44"/>
      <c r="L2565" s="63">
        <v>2538.61</v>
      </c>
      <c r="M2565" s="70"/>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32</v>
      </c>
      <c r="C2566" s="59" t="s">
        <v>1762</v>
      </c>
      <c r="D2566" s="60"/>
      <c r="E2566" s="60"/>
      <c r="F2566" s="60"/>
      <c r="G2566" s="61"/>
      <c r="H2566" s="71" t="s">
        <v>1857</v>
      </c>
      <c r="I2566" s="62" t="s">
        <v>35</v>
      </c>
      <c r="J2566" s="62">
        <v>0</v>
      </c>
      <c r="K2566" s="44"/>
      <c r="L2566" s="63">
        <v>2796.25</v>
      </c>
      <c r="M2566" s="70"/>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33</v>
      </c>
      <c r="C2567" s="59" t="s">
        <v>1763</v>
      </c>
      <c r="D2567" s="60"/>
      <c r="E2567" s="60"/>
      <c r="F2567" s="60"/>
      <c r="G2567" s="61"/>
      <c r="H2567" s="71" t="s">
        <v>1857</v>
      </c>
      <c r="I2567" s="62" t="s">
        <v>35</v>
      </c>
      <c r="J2567" s="62">
        <v>0</v>
      </c>
      <c r="K2567" s="44"/>
      <c r="L2567" s="63">
        <v>4135.9799999999996</v>
      </c>
      <c r="M2567" s="70"/>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34</v>
      </c>
      <c r="C2568" s="59" t="s">
        <v>1763</v>
      </c>
      <c r="D2568" s="60"/>
      <c r="E2568" s="60"/>
      <c r="F2568" s="60"/>
      <c r="G2568" s="61"/>
      <c r="H2568" s="71" t="s">
        <v>1857</v>
      </c>
      <c r="I2568" s="62" t="s">
        <v>35</v>
      </c>
      <c r="J2568" s="62">
        <v>0</v>
      </c>
      <c r="K2568" s="44"/>
      <c r="L2568" s="63">
        <v>5077.2299999999996</v>
      </c>
      <c r="M2568" s="70"/>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35</v>
      </c>
      <c r="C2569" s="59" t="s">
        <v>1764</v>
      </c>
      <c r="D2569" s="60"/>
      <c r="E2569" s="60"/>
      <c r="F2569" s="60"/>
      <c r="G2569" s="61"/>
      <c r="H2569" s="71" t="s">
        <v>1857</v>
      </c>
      <c r="I2569" s="62" t="s">
        <v>35</v>
      </c>
      <c r="J2569" s="62">
        <v>0</v>
      </c>
      <c r="K2569" s="44"/>
      <c r="L2569" s="63">
        <v>7029.91</v>
      </c>
      <c r="M2569" s="70"/>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36</v>
      </c>
      <c r="C2570" s="59" t="s">
        <v>1764</v>
      </c>
      <c r="D2570" s="60"/>
      <c r="E2570" s="60"/>
      <c r="F2570" s="60"/>
      <c r="G2570" s="61"/>
      <c r="H2570" s="71" t="s">
        <v>1857</v>
      </c>
      <c r="I2570" s="62" t="s">
        <v>35</v>
      </c>
      <c r="J2570" s="62">
        <v>0</v>
      </c>
      <c r="K2570" s="44"/>
      <c r="L2570" s="63">
        <v>8912.4</v>
      </c>
      <c r="M2570" s="70"/>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37</v>
      </c>
      <c r="C2571" s="59" t="s">
        <v>1765</v>
      </c>
      <c r="D2571" s="60"/>
      <c r="E2571" s="60"/>
      <c r="F2571" s="60"/>
      <c r="G2571" s="61"/>
      <c r="H2571" s="71" t="s">
        <v>1857</v>
      </c>
      <c r="I2571" s="62" t="s">
        <v>35</v>
      </c>
      <c r="J2571" s="62">
        <v>0</v>
      </c>
      <c r="K2571" s="44"/>
      <c r="L2571" s="63">
        <v>859.99</v>
      </c>
      <c r="M2571" s="70"/>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38</v>
      </c>
      <c r="C2572" s="59">
        <v>0</v>
      </c>
      <c r="D2572" s="60"/>
      <c r="E2572" s="60"/>
      <c r="F2572" s="60"/>
      <c r="G2572" s="61"/>
      <c r="H2572" s="71">
        <v>0</v>
      </c>
      <c r="I2572" s="62">
        <v>0</v>
      </c>
      <c r="J2572" s="62">
        <v>0</v>
      </c>
      <c r="K2572" s="44"/>
      <c r="L2572" s="63"/>
      <c r="M2572" s="70"/>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39</v>
      </c>
      <c r="C2573" s="59" t="s">
        <v>1766</v>
      </c>
      <c r="D2573" s="60"/>
      <c r="E2573" s="60"/>
      <c r="F2573" s="60"/>
      <c r="G2573" s="61"/>
      <c r="H2573" s="71">
        <v>0</v>
      </c>
      <c r="I2573" s="62">
        <v>0</v>
      </c>
      <c r="J2573" s="62">
        <v>0</v>
      </c>
      <c r="K2573" s="44"/>
      <c r="L2573" s="63"/>
      <c r="M2573" s="70"/>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40</v>
      </c>
      <c r="C2574" s="59" t="s">
        <v>1767</v>
      </c>
      <c r="D2574" s="60"/>
      <c r="E2574" s="60"/>
      <c r="F2574" s="60"/>
      <c r="G2574" s="61"/>
      <c r="H2574" s="71" t="s">
        <v>1857</v>
      </c>
      <c r="I2574" s="62" t="s">
        <v>35</v>
      </c>
      <c r="J2574" s="62">
        <v>0</v>
      </c>
      <c r="K2574" s="44"/>
      <c r="L2574" s="63">
        <v>2862.55</v>
      </c>
      <c r="M2574" s="70"/>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41</v>
      </c>
      <c r="C2575" s="59" t="s">
        <v>1767</v>
      </c>
      <c r="D2575" s="60"/>
      <c r="E2575" s="60"/>
      <c r="F2575" s="60"/>
      <c r="G2575" s="61"/>
      <c r="H2575" s="71" t="s">
        <v>1858</v>
      </c>
      <c r="I2575" s="62" t="s">
        <v>35</v>
      </c>
      <c r="J2575" s="62">
        <v>0</v>
      </c>
      <c r="K2575" s="44"/>
      <c r="L2575" s="63">
        <v>3411.61</v>
      </c>
      <c r="M2575" s="70"/>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42</v>
      </c>
      <c r="C2576" s="59" t="s">
        <v>1768</v>
      </c>
      <c r="D2576" s="60"/>
      <c r="E2576" s="60"/>
      <c r="F2576" s="60"/>
      <c r="G2576" s="61"/>
      <c r="H2576" s="71" t="s">
        <v>1857</v>
      </c>
      <c r="I2576" s="62" t="s">
        <v>35</v>
      </c>
      <c r="J2576" s="62">
        <v>0</v>
      </c>
      <c r="K2576" s="44"/>
      <c r="L2576" s="63">
        <v>4143</v>
      </c>
      <c r="M2576" s="70"/>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43</v>
      </c>
      <c r="C2577" s="59" t="s">
        <v>1768</v>
      </c>
      <c r="D2577" s="60"/>
      <c r="E2577" s="60"/>
      <c r="F2577" s="60"/>
      <c r="G2577" s="61"/>
      <c r="H2577" s="71" t="s">
        <v>1858</v>
      </c>
      <c r="I2577" s="62" t="s">
        <v>35</v>
      </c>
      <c r="J2577" s="62">
        <v>0</v>
      </c>
      <c r="K2577" s="44"/>
      <c r="L2577" s="63">
        <v>5201.8999999999996</v>
      </c>
      <c r="M2577" s="70"/>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44</v>
      </c>
      <c r="C2578" s="59" t="s">
        <v>1769</v>
      </c>
      <c r="D2578" s="60"/>
      <c r="E2578" s="60"/>
      <c r="F2578" s="60"/>
      <c r="G2578" s="61"/>
      <c r="H2578" s="71" t="s">
        <v>1857</v>
      </c>
      <c r="I2578" s="62" t="s">
        <v>35</v>
      </c>
      <c r="J2578" s="62">
        <v>0</v>
      </c>
      <c r="K2578" s="44"/>
      <c r="L2578" s="63">
        <v>3823.52</v>
      </c>
      <c r="M2578" s="70"/>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45</v>
      </c>
      <c r="C2579" s="59" t="s">
        <v>1769</v>
      </c>
      <c r="D2579" s="60"/>
      <c r="E2579" s="60"/>
      <c r="F2579" s="60"/>
      <c r="G2579" s="61"/>
      <c r="H2579" s="71" t="s">
        <v>1858</v>
      </c>
      <c r="I2579" s="62" t="s">
        <v>35</v>
      </c>
      <c r="J2579" s="62">
        <v>0</v>
      </c>
      <c r="K2579" s="44"/>
      <c r="L2579" s="63">
        <v>4764.7700000000004</v>
      </c>
      <c r="M2579" s="70"/>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46</v>
      </c>
      <c r="C2580" s="59">
        <v>0</v>
      </c>
      <c r="D2580" s="60"/>
      <c r="E2580" s="60"/>
      <c r="F2580" s="60"/>
      <c r="G2580" s="61"/>
      <c r="H2580" s="71">
        <v>0</v>
      </c>
      <c r="I2580" s="62">
        <v>0</v>
      </c>
      <c r="J2580" s="62">
        <v>0</v>
      </c>
      <c r="K2580" s="44"/>
      <c r="L2580" s="63"/>
      <c r="M2580" s="70"/>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47</v>
      </c>
      <c r="C2581" s="59" t="s">
        <v>1770</v>
      </c>
      <c r="D2581" s="60"/>
      <c r="E2581" s="60"/>
      <c r="F2581" s="60"/>
      <c r="G2581" s="61"/>
      <c r="H2581" s="71" t="s">
        <v>1857</v>
      </c>
      <c r="I2581" s="62" t="s">
        <v>35</v>
      </c>
      <c r="J2581" s="62">
        <v>0</v>
      </c>
      <c r="K2581" s="44"/>
      <c r="L2581" s="63">
        <v>65.13</v>
      </c>
      <c r="M2581" s="70"/>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48</v>
      </c>
      <c r="C2582" s="59">
        <v>0</v>
      </c>
      <c r="D2582" s="60"/>
      <c r="E2582" s="60"/>
      <c r="F2582" s="60"/>
      <c r="G2582" s="61"/>
      <c r="H2582" s="71">
        <v>0</v>
      </c>
      <c r="I2582" s="62">
        <v>0</v>
      </c>
      <c r="J2582" s="62">
        <v>0</v>
      </c>
      <c r="K2582" s="44"/>
      <c r="L2582" s="63"/>
      <c r="M2582" s="70"/>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49</v>
      </c>
      <c r="C2583" s="59" t="s">
        <v>1771</v>
      </c>
      <c r="D2583" s="60"/>
      <c r="E2583" s="60"/>
      <c r="F2583" s="60"/>
      <c r="G2583" s="61"/>
      <c r="H2583" s="71" t="s">
        <v>1857</v>
      </c>
      <c r="I2583" s="62" t="s">
        <v>35</v>
      </c>
      <c r="J2583" s="62">
        <v>0</v>
      </c>
      <c r="K2583" s="44"/>
      <c r="L2583" s="63">
        <v>97.68</v>
      </c>
      <c r="M2583" s="70"/>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50</v>
      </c>
      <c r="C2584" s="59">
        <v>0</v>
      </c>
      <c r="D2584" s="60"/>
      <c r="E2584" s="60"/>
      <c r="F2584" s="60"/>
      <c r="G2584" s="61"/>
      <c r="H2584" s="71">
        <v>0</v>
      </c>
      <c r="I2584" s="62">
        <v>0</v>
      </c>
      <c r="J2584" s="62">
        <v>0</v>
      </c>
      <c r="K2584" s="44"/>
      <c r="L2584" s="63"/>
      <c r="M2584" s="70"/>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51</v>
      </c>
      <c r="C2585" s="59" t="s">
        <v>1772</v>
      </c>
      <c r="D2585" s="60"/>
      <c r="E2585" s="60"/>
      <c r="F2585" s="60"/>
      <c r="G2585" s="61"/>
      <c r="H2585" s="71">
        <v>0</v>
      </c>
      <c r="I2585" s="62">
        <v>0</v>
      </c>
      <c r="J2585" s="62">
        <v>0</v>
      </c>
      <c r="K2585" s="44"/>
      <c r="L2585" s="63"/>
      <c r="M2585" s="70"/>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52</v>
      </c>
      <c r="C2586" s="59" t="s">
        <v>1772</v>
      </c>
      <c r="D2586" s="60"/>
      <c r="E2586" s="60"/>
      <c r="F2586" s="60"/>
      <c r="G2586" s="61"/>
      <c r="H2586" s="71" t="s">
        <v>1857</v>
      </c>
      <c r="I2586" s="62" t="s">
        <v>35</v>
      </c>
      <c r="J2586" s="62">
        <v>0</v>
      </c>
      <c r="K2586" s="44"/>
      <c r="L2586" s="63">
        <v>2888.84</v>
      </c>
      <c r="M2586" s="70"/>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53</v>
      </c>
      <c r="C2587" s="59" t="s">
        <v>1772</v>
      </c>
      <c r="D2587" s="60"/>
      <c r="E2587" s="60"/>
      <c r="F2587" s="60"/>
      <c r="G2587" s="61"/>
      <c r="H2587" s="71" t="s">
        <v>1858</v>
      </c>
      <c r="I2587" s="62" t="s">
        <v>35</v>
      </c>
      <c r="J2587" s="62">
        <v>0</v>
      </c>
      <c r="K2587" s="44"/>
      <c r="L2587" s="63">
        <v>3516.35</v>
      </c>
      <c r="M2587" s="70"/>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54</v>
      </c>
      <c r="C2588" s="59">
        <v>0</v>
      </c>
      <c r="D2588" s="60"/>
      <c r="E2588" s="60"/>
      <c r="F2588" s="60"/>
      <c r="G2588" s="61"/>
      <c r="H2588" s="71">
        <v>0</v>
      </c>
      <c r="I2588" s="62">
        <v>0</v>
      </c>
      <c r="J2588" s="62">
        <v>0</v>
      </c>
      <c r="K2588" s="44"/>
      <c r="L2588" s="63"/>
      <c r="M2588" s="70"/>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55</v>
      </c>
      <c r="C2589" s="59" t="s">
        <v>1773</v>
      </c>
      <c r="D2589" s="60"/>
      <c r="E2589" s="60"/>
      <c r="F2589" s="60"/>
      <c r="G2589" s="61"/>
      <c r="H2589" s="71">
        <v>0</v>
      </c>
      <c r="I2589" s="62">
        <v>0</v>
      </c>
      <c r="J2589" s="62">
        <v>0</v>
      </c>
      <c r="K2589" s="44"/>
      <c r="L2589" s="63"/>
      <c r="M2589" s="70"/>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56</v>
      </c>
      <c r="C2590" s="59" t="s">
        <v>1773</v>
      </c>
      <c r="D2590" s="60"/>
      <c r="E2590" s="60"/>
      <c r="F2590" s="60"/>
      <c r="G2590" s="61"/>
      <c r="H2590" s="71" t="s">
        <v>1857</v>
      </c>
      <c r="I2590" s="62" t="s">
        <v>35</v>
      </c>
      <c r="J2590" s="62">
        <v>0</v>
      </c>
      <c r="K2590" s="44"/>
      <c r="L2590" s="63">
        <v>952.07</v>
      </c>
      <c r="M2590" s="70"/>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57</v>
      </c>
      <c r="C2591" s="59" t="s">
        <v>1773</v>
      </c>
      <c r="D2591" s="60"/>
      <c r="E2591" s="60"/>
      <c r="F2591" s="60"/>
      <c r="G2591" s="61"/>
      <c r="H2591" s="71" t="s">
        <v>1858</v>
      </c>
      <c r="I2591" s="62" t="s">
        <v>35</v>
      </c>
      <c r="J2591" s="62">
        <v>0</v>
      </c>
      <c r="K2591" s="44"/>
      <c r="L2591" s="63">
        <v>1050.1099999999999</v>
      </c>
      <c r="M2591" s="70"/>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58</v>
      </c>
      <c r="C2592" s="59">
        <v>0</v>
      </c>
      <c r="D2592" s="60"/>
      <c r="E2592" s="60"/>
      <c r="F2592" s="60"/>
      <c r="G2592" s="61"/>
      <c r="H2592" s="71">
        <v>0</v>
      </c>
      <c r="I2592" s="62">
        <v>0</v>
      </c>
      <c r="J2592" s="62">
        <v>0</v>
      </c>
      <c r="K2592" s="44"/>
      <c r="L2592" s="63"/>
      <c r="M2592" s="70"/>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59</v>
      </c>
      <c r="C2593" s="59" t="s">
        <v>1774</v>
      </c>
      <c r="D2593" s="60"/>
      <c r="E2593" s="60"/>
      <c r="F2593" s="60"/>
      <c r="G2593" s="61"/>
      <c r="H2593" s="71">
        <v>0</v>
      </c>
      <c r="I2593" s="62">
        <v>0</v>
      </c>
      <c r="J2593" s="62">
        <v>0</v>
      </c>
      <c r="K2593" s="44"/>
      <c r="L2593" s="63"/>
      <c r="M2593" s="70"/>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60</v>
      </c>
      <c r="C2594" s="59" t="s">
        <v>1775</v>
      </c>
      <c r="D2594" s="60"/>
      <c r="E2594" s="60"/>
      <c r="F2594" s="60"/>
      <c r="G2594" s="61"/>
      <c r="H2594" s="71" t="s">
        <v>1857</v>
      </c>
      <c r="I2594" s="62" t="s">
        <v>35</v>
      </c>
      <c r="J2594" s="62">
        <v>0</v>
      </c>
      <c r="K2594" s="44"/>
      <c r="L2594" s="63">
        <v>0.74</v>
      </c>
      <c r="M2594" s="70"/>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61</v>
      </c>
      <c r="C2595" s="59" t="s">
        <v>1776</v>
      </c>
      <c r="D2595" s="60"/>
      <c r="E2595" s="60"/>
      <c r="F2595" s="60"/>
      <c r="G2595" s="61"/>
      <c r="H2595" s="71" t="s">
        <v>1857</v>
      </c>
      <c r="I2595" s="62" t="s">
        <v>35</v>
      </c>
      <c r="J2595" s="62">
        <v>0</v>
      </c>
      <c r="K2595" s="44"/>
      <c r="L2595" s="63">
        <v>1.71</v>
      </c>
      <c r="M2595" s="70"/>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62</v>
      </c>
      <c r="C2596" s="59" t="s">
        <v>1777</v>
      </c>
      <c r="D2596" s="60"/>
      <c r="E2596" s="60"/>
      <c r="F2596" s="60"/>
      <c r="G2596" s="61"/>
      <c r="H2596" s="71" t="s">
        <v>1857</v>
      </c>
      <c r="I2596" s="62" t="s">
        <v>35</v>
      </c>
      <c r="J2596" s="62">
        <v>0</v>
      </c>
      <c r="K2596" s="44"/>
      <c r="L2596" s="63">
        <v>176.86</v>
      </c>
      <c r="M2596" s="70"/>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63</v>
      </c>
      <c r="C2597" s="59">
        <v>0</v>
      </c>
      <c r="D2597" s="60"/>
      <c r="E2597" s="60"/>
      <c r="F2597" s="60"/>
      <c r="G2597" s="61"/>
      <c r="H2597" s="71">
        <v>0</v>
      </c>
      <c r="I2597" s="62">
        <v>0</v>
      </c>
      <c r="J2597" s="62">
        <v>0</v>
      </c>
      <c r="K2597" s="44"/>
      <c r="L2597" s="63"/>
      <c r="M2597" s="70"/>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64</v>
      </c>
      <c r="C2598" s="59" t="s">
        <v>1778</v>
      </c>
      <c r="D2598" s="60"/>
      <c r="E2598" s="60"/>
      <c r="F2598" s="60"/>
      <c r="G2598" s="61"/>
      <c r="H2598" s="71" t="s">
        <v>1857</v>
      </c>
      <c r="I2598" s="62" t="s">
        <v>35</v>
      </c>
      <c r="J2598" s="62">
        <v>0</v>
      </c>
      <c r="K2598" s="44"/>
      <c r="L2598" s="63">
        <v>130.24</v>
      </c>
      <c r="M2598" s="70"/>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65</v>
      </c>
      <c r="C2599" s="59">
        <v>0</v>
      </c>
      <c r="D2599" s="60"/>
      <c r="E2599" s="60"/>
      <c r="F2599" s="60"/>
      <c r="G2599" s="61"/>
      <c r="H2599" s="71">
        <v>0</v>
      </c>
      <c r="I2599" s="62">
        <v>0</v>
      </c>
      <c r="J2599" s="62">
        <v>0</v>
      </c>
      <c r="K2599" s="44"/>
      <c r="L2599" s="63"/>
      <c r="M2599" s="70"/>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66</v>
      </c>
      <c r="C2600" s="59" t="s">
        <v>1779</v>
      </c>
      <c r="D2600" s="60"/>
      <c r="E2600" s="60"/>
      <c r="F2600" s="60"/>
      <c r="G2600" s="61"/>
      <c r="H2600" s="71">
        <v>0</v>
      </c>
      <c r="I2600" s="62">
        <v>0</v>
      </c>
      <c r="J2600" s="62">
        <v>0</v>
      </c>
      <c r="K2600" s="44"/>
      <c r="L2600" s="63"/>
      <c r="M2600" s="70"/>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67</v>
      </c>
      <c r="C2601" s="59" t="s">
        <v>1218</v>
      </c>
      <c r="D2601" s="60"/>
      <c r="E2601" s="60"/>
      <c r="F2601" s="60"/>
      <c r="G2601" s="61"/>
      <c r="H2601" s="71" t="s">
        <v>1857</v>
      </c>
      <c r="I2601" s="62" t="s">
        <v>35</v>
      </c>
      <c r="J2601" s="62">
        <v>0</v>
      </c>
      <c r="K2601" s="44"/>
      <c r="L2601" s="63">
        <v>58.47</v>
      </c>
      <c r="M2601" s="70"/>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68</v>
      </c>
      <c r="C2602" s="59" t="s">
        <v>1219</v>
      </c>
      <c r="D2602" s="60"/>
      <c r="E2602" s="60"/>
      <c r="F2602" s="60"/>
      <c r="G2602" s="61"/>
      <c r="H2602" s="71" t="s">
        <v>1857</v>
      </c>
      <c r="I2602" s="62" t="s">
        <v>35</v>
      </c>
      <c r="J2602" s="62">
        <v>0</v>
      </c>
      <c r="K2602" s="44"/>
      <c r="L2602" s="63">
        <v>116.92</v>
      </c>
      <c r="M2602" s="70"/>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69</v>
      </c>
      <c r="C2603" s="59" t="s">
        <v>1220</v>
      </c>
      <c r="D2603" s="60"/>
      <c r="E2603" s="60"/>
      <c r="F2603" s="60"/>
      <c r="G2603" s="61"/>
      <c r="H2603" s="71" t="s">
        <v>1857</v>
      </c>
      <c r="I2603" s="62" t="s">
        <v>35</v>
      </c>
      <c r="J2603" s="62">
        <v>0</v>
      </c>
      <c r="K2603" s="44"/>
      <c r="L2603" s="63">
        <v>292.3</v>
      </c>
      <c r="M2603" s="70"/>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70</v>
      </c>
      <c r="C2604" s="59">
        <v>0</v>
      </c>
      <c r="D2604" s="60"/>
      <c r="E2604" s="60"/>
      <c r="F2604" s="60"/>
      <c r="G2604" s="61"/>
      <c r="H2604" s="71">
        <v>0</v>
      </c>
      <c r="I2604" s="62">
        <v>0</v>
      </c>
      <c r="J2604" s="62">
        <v>0</v>
      </c>
      <c r="K2604" s="44"/>
      <c r="L2604" s="63"/>
      <c r="M2604" s="70"/>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71</v>
      </c>
      <c r="C2605" s="59" t="s">
        <v>1780</v>
      </c>
      <c r="D2605" s="60"/>
      <c r="E2605" s="60"/>
      <c r="F2605" s="60"/>
      <c r="G2605" s="61"/>
      <c r="H2605" s="71" t="s">
        <v>1857</v>
      </c>
      <c r="I2605" s="62" t="s">
        <v>35</v>
      </c>
      <c r="J2605" s="62">
        <v>0</v>
      </c>
      <c r="K2605" s="44"/>
      <c r="L2605" s="63">
        <v>58.47</v>
      </c>
      <c r="M2605" s="70"/>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72</v>
      </c>
      <c r="C2606" s="59">
        <v>0</v>
      </c>
      <c r="D2606" s="60"/>
      <c r="E2606" s="60"/>
      <c r="F2606" s="60"/>
      <c r="G2606" s="61"/>
      <c r="H2606" s="71">
        <v>0</v>
      </c>
      <c r="I2606" s="62">
        <v>0</v>
      </c>
      <c r="J2606" s="62">
        <v>0</v>
      </c>
      <c r="K2606" s="44"/>
      <c r="L2606" s="63"/>
      <c r="M2606" s="70"/>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73</v>
      </c>
      <c r="C2607" s="59" t="s">
        <v>1781</v>
      </c>
      <c r="D2607" s="60"/>
      <c r="E2607" s="60"/>
      <c r="F2607" s="60"/>
      <c r="G2607" s="61"/>
      <c r="H2607" s="71">
        <v>0</v>
      </c>
      <c r="I2607" s="62">
        <v>0</v>
      </c>
      <c r="J2607" s="62">
        <v>0</v>
      </c>
      <c r="K2607" s="44"/>
      <c r="L2607" s="63"/>
      <c r="M2607" s="70"/>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74</v>
      </c>
      <c r="C2608" s="59" t="s">
        <v>1782</v>
      </c>
      <c r="D2608" s="60"/>
      <c r="E2608" s="60"/>
      <c r="F2608" s="60"/>
      <c r="G2608" s="61"/>
      <c r="H2608" s="71" t="s">
        <v>1857</v>
      </c>
      <c r="I2608" s="62" t="s">
        <v>35</v>
      </c>
      <c r="J2608" s="62">
        <v>0</v>
      </c>
      <c r="K2608" s="44"/>
      <c r="L2608" s="63">
        <v>3741.33</v>
      </c>
      <c r="M2608" s="70"/>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75</v>
      </c>
      <c r="C2609" s="59">
        <v>0</v>
      </c>
      <c r="D2609" s="60"/>
      <c r="E2609" s="60"/>
      <c r="F2609" s="60"/>
      <c r="G2609" s="61"/>
      <c r="H2609" s="71">
        <v>0</v>
      </c>
      <c r="I2609" s="62">
        <v>0</v>
      </c>
      <c r="J2609" s="62">
        <v>0</v>
      </c>
      <c r="K2609" s="44"/>
      <c r="L2609" s="63"/>
      <c r="M2609" s="70"/>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76</v>
      </c>
      <c r="C2610" s="59" t="s">
        <v>1783</v>
      </c>
      <c r="D2610" s="60"/>
      <c r="E2610" s="60"/>
      <c r="F2610" s="60"/>
      <c r="G2610" s="61"/>
      <c r="H2610" s="71">
        <v>0</v>
      </c>
      <c r="I2610" s="62">
        <v>0</v>
      </c>
      <c r="J2610" s="62">
        <v>0</v>
      </c>
      <c r="K2610" s="44"/>
      <c r="L2610" s="63"/>
      <c r="M2610" s="70"/>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77</v>
      </c>
      <c r="C2611" s="59" t="s">
        <v>1784</v>
      </c>
      <c r="D2611" s="60"/>
      <c r="E2611" s="60"/>
      <c r="F2611" s="60"/>
      <c r="G2611" s="61"/>
      <c r="H2611" s="71" t="s">
        <v>1857</v>
      </c>
      <c r="I2611" s="62" t="s">
        <v>35</v>
      </c>
      <c r="J2611" s="62">
        <v>0</v>
      </c>
      <c r="K2611" s="44"/>
      <c r="L2611" s="63">
        <v>467.67</v>
      </c>
      <c r="M2611" s="70"/>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78</v>
      </c>
      <c r="C2612" s="59" t="s">
        <v>1785</v>
      </c>
      <c r="D2612" s="60"/>
      <c r="E2612" s="60"/>
      <c r="F2612" s="60"/>
      <c r="G2612" s="61"/>
      <c r="H2612" s="71" t="s">
        <v>1857</v>
      </c>
      <c r="I2612" s="62" t="s">
        <v>35</v>
      </c>
      <c r="J2612" s="62">
        <v>0</v>
      </c>
      <c r="K2612" s="44"/>
      <c r="L2612" s="63">
        <v>818.42</v>
      </c>
      <c r="M2612" s="70"/>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79</v>
      </c>
      <c r="C2613" s="59" t="s">
        <v>1786</v>
      </c>
      <c r="D2613" s="60"/>
      <c r="E2613" s="60"/>
      <c r="F2613" s="60"/>
      <c r="G2613" s="61"/>
      <c r="H2613" s="71" t="s">
        <v>1857</v>
      </c>
      <c r="I2613" s="62" t="s">
        <v>35</v>
      </c>
      <c r="J2613" s="62">
        <v>0</v>
      </c>
      <c r="K2613" s="44"/>
      <c r="L2613" s="63">
        <v>1052.25</v>
      </c>
      <c r="M2613" s="70"/>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80</v>
      </c>
      <c r="C2614" s="59">
        <v>0</v>
      </c>
      <c r="D2614" s="60"/>
      <c r="E2614" s="60"/>
      <c r="F2614" s="60"/>
      <c r="G2614" s="61"/>
      <c r="H2614" s="71">
        <v>0</v>
      </c>
      <c r="I2614" s="62">
        <v>0</v>
      </c>
      <c r="J2614" s="62">
        <v>0</v>
      </c>
      <c r="K2614" s="44"/>
      <c r="L2614" s="63"/>
      <c r="M2614" s="70"/>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81</v>
      </c>
      <c r="C2615" s="59" t="s">
        <v>1787</v>
      </c>
      <c r="D2615" s="60"/>
      <c r="E2615" s="60"/>
      <c r="F2615" s="60"/>
      <c r="G2615" s="61"/>
      <c r="H2615" s="71">
        <v>0</v>
      </c>
      <c r="I2615" s="62">
        <v>0</v>
      </c>
      <c r="J2615" s="62">
        <v>0</v>
      </c>
      <c r="K2615" s="44"/>
      <c r="L2615" s="63"/>
      <c r="M2615" s="70"/>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82</v>
      </c>
      <c r="C2616" s="59" t="s">
        <v>1788</v>
      </c>
      <c r="D2616" s="60"/>
      <c r="E2616" s="60"/>
      <c r="F2616" s="60"/>
      <c r="G2616" s="61"/>
      <c r="H2616" s="71" t="s">
        <v>1857</v>
      </c>
      <c r="I2616" s="62" t="s">
        <v>35</v>
      </c>
      <c r="J2616" s="62">
        <v>0</v>
      </c>
      <c r="K2616" s="44"/>
      <c r="L2616" s="63">
        <v>324.85000000000002</v>
      </c>
      <c r="M2616" s="70"/>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83</v>
      </c>
      <c r="C2617" s="59" t="s">
        <v>1789</v>
      </c>
      <c r="D2617" s="60"/>
      <c r="E2617" s="60"/>
      <c r="F2617" s="60"/>
      <c r="G2617" s="61"/>
      <c r="H2617" s="71" t="s">
        <v>1857</v>
      </c>
      <c r="I2617" s="62" t="s">
        <v>35</v>
      </c>
      <c r="J2617" s="62">
        <v>0</v>
      </c>
      <c r="K2617" s="44"/>
      <c r="L2617" s="63">
        <v>2729.06</v>
      </c>
      <c r="M2617" s="70"/>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84</v>
      </c>
      <c r="C2618" s="59">
        <v>0</v>
      </c>
      <c r="D2618" s="60"/>
      <c r="E2618" s="60"/>
      <c r="F2618" s="60"/>
      <c r="G2618" s="61"/>
      <c r="H2618" s="71">
        <v>0</v>
      </c>
      <c r="I2618" s="62">
        <v>0</v>
      </c>
      <c r="J2618" s="62">
        <v>0</v>
      </c>
      <c r="K2618" s="44"/>
      <c r="L2618" s="63"/>
      <c r="M2618" s="70"/>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85</v>
      </c>
      <c r="C2619" s="59" t="s">
        <v>1790</v>
      </c>
      <c r="D2619" s="60"/>
      <c r="E2619" s="60"/>
      <c r="F2619" s="60"/>
      <c r="G2619" s="61"/>
      <c r="H2619" s="71" t="s">
        <v>1857</v>
      </c>
      <c r="I2619" s="62" t="s">
        <v>35</v>
      </c>
      <c r="J2619" s="62">
        <v>0</v>
      </c>
      <c r="K2619" s="44"/>
      <c r="L2619" s="63">
        <v>656.37</v>
      </c>
      <c r="M2619" s="70"/>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86</v>
      </c>
      <c r="C2620" s="59">
        <v>0</v>
      </c>
      <c r="D2620" s="60"/>
      <c r="E2620" s="60"/>
      <c r="F2620" s="60"/>
      <c r="G2620" s="61"/>
      <c r="H2620" s="71">
        <v>0</v>
      </c>
      <c r="I2620" s="62">
        <v>0</v>
      </c>
      <c r="J2620" s="62">
        <v>0</v>
      </c>
      <c r="K2620" s="44"/>
      <c r="L2620" s="63"/>
      <c r="M2620" s="70"/>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87</v>
      </c>
      <c r="C2621" s="59" t="s">
        <v>1791</v>
      </c>
      <c r="D2621" s="60"/>
      <c r="E2621" s="60"/>
      <c r="F2621" s="60"/>
      <c r="G2621" s="61"/>
      <c r="H2621" s="71">
        <v>0</v>
      </c>
      <c r="I2621" s="62">
        <v>0</v>
      </c>
      <c r="J2621" s="62">
        <v>0</v>
      </c>
      <c r="K2621" s="44"/>
      <c r="L2621" s="63"/>
      <c r="M2621" s="70"/>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88</v>
      </c>
      <c r="C2622" s="59" t="s">
        <v>1792</v>
      </c>
      <c r="D2622" s="60"/>
      <c r="E2622" s="60"/>
      <c r="F2622" s="60"/>
      <c r="G2622" s="61"/>
      <c r="H2622" s="71" t="s">
        <v>1857</v>
      </c>
      <c r="I2622" s="62" t="s">
        <v>35</v>
      </c>
      <c r="J2622" s="62">
        <v>0</v>
      </c>
      <c r="K2622" s="44"/>
      <c r="L2622" s="63">
        <v>617.91</v>
      </c>
      <c r="M2622" s="70"/>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89</v>
      </c>
      <c r="C2623" s="59" t="s">
        <v>1169</v>
      </c>
      <c r="D2623" s="60"/>
      <c r="E2623" s="60"/>
      <c r="F2623" s="60"/>
      <c r="G2623" s="61"/>
      <c r="H2623" s="71" t="s">
        <v>1857</v>
      </c>
      <c r="I2623" s="62" t="s">
        <v>35</v>
      </c>
      <c r="J2623" s="62">
        <v>0</v>
      </c>
      <c r="K2623" s="44"/>
      <c r="L2623" s="63">
        <v>162.81</v>
      </c>
      <c r="M2623" s="70"/>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90</v>
      </c>
      <c r="C2624" s="59">
        <v>0</v>
      </c>
      <c r="D2624" s="60"/>
      <c r="E2624" s="60"/>
      <c r="F2624" s="60"/>
      <c r="G2624" s="61"/>
      <c r="H2624" s="71">
        <v>0</v>
      </c>
      <c r="I2624" s="62">
        <v>0</v>
      </c>
      <c r="J2624" s="62">
        <v>0</v>
      </c>
      <c r="K2624" s="44"/>
      <c r="L2624" s="63"/>
      <c r="M2624" s="70"/>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91</v>
      </c>
      <c r="C2625" s="59" t="s">
        <v>1793</v>
      </c>
      <c r="D2625" s="60"/>
      <c r="E2625" s="60"/>
      <c r="F2625" s="60"/>
      <c r="G2625" s="61"/>
      <c r="H2625" s="71">
        <v>0</v>
      </c>
      <c r="I2625" s="62">
        <v>0</v>
      </c>
      <c r="J2625" s="62">
        <v>0</v>
      </c>
      <c r="K2625" s="44"/>
      <c r="L2625" s="63"/>
      <c r="M2625" s="70"/>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92</v>
      </c>
      <c r="C2626" s="59" t="s">
        <v>1794</v>
      </c>
      <c r="D2626" s="60"/>
      <c r="E2626" s="60"/>
      <c r="F2626" s="60"/>
      <c r="G2626" s="61"/>
      <c r="H2626" s="71" t="s">
        <v>1857</v>
      </c>
      <c r="I2626" s="62" t="s">
        <v>35</v>
      </c>
      <c r="J2626" s="62">
        <v>0</v>
      </c>
      <c r="K2626" s="44"/>
      <c r="L2626" s="63">
        <v>520.22</v>
      </c>
      <c r="M2626" s="70"/>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93</v>
      </c>
      <c r="C2627" s="59" t="s">
        <v>1795</v>
      </c>
      <c r="D2627" s="60"/>
      <c r="E2627" s="60"/>
      <c r="F2627" s="60"/>
      <c r="G2627" s="61"/>
      <c r="H2627" s="71" t="s">
        <v>1857</v>
      </c>
      <c r="I2627" s="62" t="s">
        <v>35</v>
      </c>
      <c r="J2627" s="62">
        <v>0</v>
      </c>
      <c r="K2627" s="44"/>
      <c r="L2627" s="63">
        <v>65.13</v>
      </c>
      <c r="M2627" s="70"/>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94</v>
      </c>
      <c r="C2628" s="59">
        <v>0</v>
      </c>
      <c r="D2628" s="60"/>
      <c r="E2628" s="60"/>
      <c r="F2628" s="60"/>
      <c r="G2628" s="61"/>
      <c r="H2628" s="71">
        <v>0</v>
      </c>
      <c r="I2628" s="62">
        <v>0</v>
      </c>
      <c r="J2628" s="62">
        <v>0</v>
      </c>
      <c r="K2628" s="44"/>
      <c r="L2628" s="63"/>
      <c r="M2628" s="70"/>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95</v>
      </c>
      <c r="C2629" s="59" t="s">
        <v>1796</v>
      </c>
      <c r="D2629" s="60"/>
      <c r="E2629" s="60"/>
      <c r="F2629" s="60"/>
      <c r="G2629" s="61"/>
      <c r="H2629" s="71">
        <v>0</v>
      </c>
      <c r="I2629" s="62">
        <v>0</v>
      </c>
      <c r="J2629" s="62">
        <v>0</v>
      </c>
      <c r="K2629" s="44"/>
      <c r="L2629" s="63"/>
      <c r="M2629" s="70"/>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96</v>
      </c>
      <c r="C2630" s="59" t="s">
        <v>1797</v>
      </c>
      <c r="D2630" s="60"/>
      <c r="E2630" s="60"/>
      <c r="F2630" s="60"/>
      <c r="G2630" s="61"/>
      <c r="H2630" s="71" t="s">
        <v>1857</v>
      </c>
      <c r="I2630" s="62" t="s">
        <v>35</v>
      </c>
      <c r="J2630" s="62">
        <v>0</v>
      </c>
      <c r="K2630" s="44"/>
      <c r="L2630" s="63">
        <v>28.43</v>
      </c>
      <c r="M2630" s="70"/>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97</v>
      </c>
      <c r="C2631" s="59" t="s">
        <v>1798</v>
      </c>
      <c r="D2631" s="60"/>
      <c r="E2631" s="60"/>
      <c r="F2631" s="60"/>
      <c r="G2631" s="61"/>
      <c r="H2631" s="71" t="s">
        <v>1857</v>
      </c>
      <c r="I2631" s="62" t="s">
        <v>35</v>
      </c>
      <c r="J2631" s="62">
        <v>0</v>
      </c>
      <c r="K2631" s="44"/>
      <c r="L2631" s="63">
        <v>39.729999999999997</v>
      </c>
      <c r="M2631" s="70"/>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98</v>
      </c>
      <c r="C2632" s="59" t="s">
        <v>1799</v>
      </c>
      <c r="D2632" s="60"/>
      <c r="E2632" s="60"/>
      <c r="F2632" s="60"/>
      <c r="G2632" s="61"/>
      <c r="H2632" s="71" t="s">
        <v>1857</v>
      </c>
      <c r="I2632" s="62" t="s">
        <v>35</v>
      </c>
      <c r="J2632" s="62">
        <v>0</v>
      </c>
      <c r="K2632" s="44"/>
      <c r="L2632" s="63">
        <v>82.13</v>
      </c>
      <c r="M2632" s="70"/>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99</v>
      </c>
      <c r="C2633" s="59" t="s">
        <v>1800</v>
      </c>
      <c r="D2633" s="60"/>
      <c r="E2633" s="60"/>
      <c r="F2633" s="60"/>
      <c r="G2633" s="61"/>
      <c r="H2633" s="71" t="s">
        <v>1857</v>
      </c>
      <c r="I2633" s="62" t="s">
        <v>35</v>
      </c>
      <c r="J2633" s="62">
        <v>0</v>
      </c>
      <c r="K2633" s="44"/>
      <c r="L2633" s="63">
        <v>24.75</v>
      </c>
      <c r="M2633" s="70"/>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100</v>
      </c>
      <c r="C2634" s="59" t="s">
        <v>1801</v>
      </c>
      <c r="D2634" s="60"/>
      <c r="E2634" s="60"/>
      <c r="F2634" s="60"/>
      <c r="G2634" s="61"/>
      <c r="H2634" s="71" t="s">
        <v>1857</v>
      </c>
      <c r="I2634" s="62" t="s">
        <v>35</v>
      </c>
      <c r="J2634" s="62">
        <v>0</v>
      </c>
      <c r="K2634" s="44"/>
      <c r="L2634" s="63">
        <v>1053.55</v>
      </c>
      <c r="M2634" s="70"/>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101</v>
      </c>
      <c r="C2635" s="59" t="s">
        <v>1802</v>
      </c>
      <c r="D2635" s="60"/>
      <c r="E2635" s="60"/>
      <c r="F2635" s="60"/>
      <c r="G2635" s="61"/>
      <c r="H2635" s="71" t="s">
        <v>1857</v>
      </c>
      <c r="I2635" s="62" t="s">
        <v>35</v>
      </c>
      <c r="J2635" s="62">
        <v>0</v>
      </c>
      <c r="K2635" s="44"/>
      <c r="L2635" s="63">
        <v>8.25</v>
      </c>
      <c r="M2635" s="70"/>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102</v>
      </c>
      <c r="C2636" s="59" t="s">
        <v>1803</v>
      </c>
      <c r="D2636" s="60"/>
      <c r="E2636" s="60"/>
      <c r="F2636" s="60"/>
      <c r="G2636" s="61"/>
      <c r="H2636" s="71" t="s">
        <v>1857</v>
      </c>
      <c r="I2636" s="62" t="s">
        <v>35</v>
      </c>
      <c r="J2636" s="62">
        <v>0</v>
      </c>
      <c r="K2636" s="44"/>
      <c r="L2636" s="63">
        <v>23.54</v>
      </c>
      <c r="M2636" s="70"/>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103</v>
      </c>
      <c r="C2637" s="59" t="s">
        <v>1804</v>
      </c>
      <c r="D2637" s="60"/>
      <c r="E2637" s="60"/>
      <c r="F2637" s="60"/>
      <c r="G2637" s="61"/>
      <c r="H2637" s="71" t="s">
        <v>1857</v>
      </c>
      <c r="I2637" s="62" t="s">
        <v>35</v>
      </c>
      <c r="J2637" s="62">
        <v>0</v>
      </c>
      <c r="K2637" s="44"/>
      <c r="L2637" s="63">
        <v>986.35</v>
      </c>
      <c r="M2637" s="70"/>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104</v>
      </c>
      <c r="C2638" s="59" t="s">
        <v>1805</v>
      </c>
      <c r="D2638" s="60"/>
      <c r="E2638" s="60"/>
      <c r="F2638" s="60"/>
      <c r="G2638" s="61"/>
      <c r="H2638" s="71" t="s">
        <v>1857</v>
      </c>
      <c r="I2638" s="62" t="s">
        <v>35</v>
      </c>
      <c r="J2638" s="62">
        <v>0</v>
      </c>
      <c r="K2638" s="44"/>
      <c r="L2638" s="63">
        <v>13.46</v>
      </c>
      <c r="M2638" s="70"/>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105</v>
      </c>
      <c r="C2639" s="59" t="s">
        <v>1806</v>
      </c>
      <c r="D2639" s="60"/>
      <c r="E2639" s="60"/>
      <c r="F2639" s="60"/>
      <c r="G2639" s="61"/>
      <c r="H2639" s="71" t="s">
        <v>1857</v>
      </c>
      <c r="I2639" s="62" t="s">
        <v>35</v>
      </c>
      <c r="J2639" s="62">
        <v>0</v>
      </c>
      <c r="K2639" s="44"/>
      <c r="L2639" s="63">
        <v>26.7</v>
      </c>
      <c r="M2639" s="70"/>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106</v>
      </c>
      <c r="C2640" s="59" t="s">
        <v>1807</v>
      </c>
      <c r="D2640" s="60"/>
      <c r="E2640" s="60"/>
      <c r="F2640" s="60"/>
      <c r="G2640" s="61"/>
      <c r="H2640" s="71" t="s">
        <v>1857</v>
      </c>
      <c r="I2640" s="62" t="s">
        <v>35</v>
      </c>
      <c r="J2640" s="62">
        <v>0</v>
      </c>
      <c r="K2640" s="44"/>
      <c r="L2640" s="63">
        <v>1161.1099999999999</v>
      </c>
      <c r="M2640" s="70"/>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107</v>
      </c>
      <c r="C2641" s="59" t="s">
        <v>1808</v>
      </c>
      <c r="D2641" s="60"/>
      <c r="E2641" s="60"/>
      <c r="F2641" s="60"/>
      <c r="G2641" s="61"/>
      <c r="H2641" s="71" t="s">
        <v>1857</v>
      </c>
      <c r="I2641" s="62" t="s">
        <v>35</v>
      </c>
      <c r="J2641" s="62">
        <v>0</v>
      </c>
      <c r="K2641" s="44"/>
      <c r="L2641" s="63">
        <v>19.920000000000002</v>
      </c>
      <c r="M2641" s="70"/>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108</v>
      </c>
      <c r="C2642" s="59" t="s">
        <v>1809</v>
      </c>
      <c r="D2642" s="60"/>
      <c r="E2642" s="60"/>
      <c r="F2642" s="60"/>
      <c r="G2642" s="61"/>
      <c r="H2642" s="71" t="s">
        <v>1857</v>
      </c>
      <c r="I2642" s="62" t="s">
        <v>35</v>
      </c>
      <c r="J2642" s="62">
        <v>0</v>
      </c>
      <c r="K2642" s="44"/>
      <c r="L2642" s="63">
        <v>34.07</v>
      </c>
      <c r="M2642" s="70"/>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109</v>
      </c>
      <c r="C2643" s="59" t="s">
        <v>1810</v>
      </c>
      <c r="D2643" s="60"/>
      <c r="E2643" s="60"/>
      <c r="F2643" s="60"/>
      <c r="G2643" s="61"/>
      <c r="H2643" s="71" t="s">
        <v>1857</v>
      </c>
      <c r="I2643" s="62" t="s">
        <v>35</v>
      </c>
      <c r="J2643" s="62">
        <v>0</v>
      </c>
      <c r="K2643" s="44"/>
      <c r="L2643" s="63">
        <v>1568.34</v>
      </c>
      <c r="M2643" s="70"/>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110</v>
      </c>
      <c r="C2644" s="59" t="s">
        <v>1811</v>
      </c>
      <c r="D2644" s="60"/>
      <c r="E2644" s="60"/>
      <c r="F2644" s="60"/>
      <c r="G2644" s="61"/>
      <c r="H2644" s="71" t="s">
        <v>1857</v>
      </c>
      <c r="I2644" s="62" t="s">
        <v>35</v>
      </c>
      <c r="J2644" s="62">
        <v>0</v>
      </c>
      <c r="K2644" s="44"/>
      <c r="L2644" s="63">
        <v>30.92</v>
      </c>
      <c r="M2644" s="70"/>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111</v>
      </c>
      <c r="C2645" s="59" t="s">
        <v>1812</v>
      </c>
      <c r="D2645" s="60"/>
      <c r="E2645" s="60"/>
      <c r="F2645" s="60"/>
      <c r="G2645" s="61"/>
      <c r="H2645" s="71" t="s">
        <v>1857</v>
      </c>
      <c r="I2645" s="62" t="s">
        <v>35</v>
      </c>
      <c r="J2645" s="62">
        <v>0</v>
      </c>
      <c r="K2645" s="44"/>
      <c r="L2645" s="63">
        <v>51.85</v>
      </c>
      <c r="M2645" s="70"/>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112</v>
      </c>
      <c r="C2646" s="59" t="s">
        <v>1813</v>
      </c>
      <c r="D2646" s="60"/>
      <c r="E2646" s="60"/>
      <c r="F2646" s="60"/>
      <c r="G2646" s="61"/>
      <c r="H2646" s="71" t="s">
        <v>1857</v>
      </c>
      <c r="I2646" s="62" t="s">
        <v>35</v>
      </c>
      <c r="J2646" s="62">
        <v>0</v>
      </c>
      <c r="K2646" s="44"/>
      <c r="L2646" s="63">
        <v>2549.88</v>
      </c>
      <c r="M2646" s="70"/>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113</v>
      </c>
      <c r="C2647" s="59" t="s">
        <v>1814</v>
      </c>
      <c r="D2647" s="60"/>
      <c r="E2647" s="60"/>
      <c r="F2647" s="60"/>
      <c r="G2647" s="61"/>
      <c r="H2647" s="71" t="s">
        <v>1857</v>
      </c>
      <c r="I2647" s="62" t="s">
        <v>35</v>
      </c>
      <c r="J2647" s="62">
        <v>0</v>
      </c>
      <c r="K2647" s="44"/>
      <c r="L2647" s="63">
        <v>37.909999999999997</v>
      </c>
      <c r="M2647" s="70"/>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114</v>
      </c>
      <c r="C2648" s="59" t="s">
        <v>1815</v>
      </c>
      <c r="D2648" s="60"/>
      <c r="E2648" s="60"/>
      <c r="F2648" s="60"/>
      <c r="G2648" s="61"/>
      <c r="H2648" s="71" t="s">
        <v>1857</v>
      </c>
      <c r="I2648" s="62" t="s">
        <v>35</v>
      </c>
      <c r="J2648" s="62">
        <v>0</v>
      </c>
      <c r="K2648" s="44"/>
      <c r="L2648" s="63">
        <v>526.77</v>
      </c>
      <c r="M2648" s="70"/>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115</v>
      </c>
      <c r="C2649" s="59" t="s">
        <v>1816</v>
      </c>
      <c r="D2649" s="60"/>
      <c r="E2649" s="60"/>
      <c r="F2649" s="60"/>
      <c r="G2649" s="61"/>
      <c r="H2649" s="71" t="s">
        <v>1857</v>
      </c>
      <c r="I2649" s="62" t="s">
        <v>35</v>
      </c>
      <c r="J2649" s="62">
        <v>0</v>
      </c>
      <c r="K2649" s="44"/>
      <c r="L2649" s="63">
        <v>493.18</v>
      </c>
      <c r="M2649" s="70"/>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116</v>
      </c>
      <c r="C2650" s="59" t="s">
        <v>1817</v>
      </c>
      <c r="D2650" s="60"/>
      <c r="E2650" s="60"/>
      <c r="F2650" s="60"/>
      <c r="G2650" s="61"/>
      <c r="H2650" s="71" t="s">
        <v>1857</v>
      </c>
      <c r="I2650" s="62" t="s">
        <v>35</v>
      </c>
      <c r="J2650" s="62">
        <v>0</v>
      </c>
      <c r="K2650" s="44"/>
      <c r="L2650" s="63">
        <v>580.54999999999995</v>
      </c>
      <c r="M2650" s="70"/>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117</v>
      </c>
      <c r="C2651" s="59" t="s">
        <v>1818</v>
      </c>
      <c r="D2651" s="60"/>
      <c r="E2651" s="60"/>
      <c r="F2651" s="60"/>
      <c r="G2651" s="61"/>
      <c r="H2651" s="71" t="s">
        <v>1857</v>
      </c>
      <c r="I2651" s="62" t="s">
        <v>35</v>
      </c>
      <c r="J2651" s="62">
        <v>0</v>
      </c>
      <c r="K2651" s="44"/>
      <c r="L2651" s="63">
        <v>784.16</v>
      </c>
      <c r="M2651" s="70"/>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118</v>
      </c>
      <c r="C2652" s="59" t="s">
        <v>1819</v>
      </c>
      <c r="D2652" s="60"/>
      <c r="E2652" s="60"/>
      <c r="F2652" s="60"/>
      <c r="G2652" s="61"/>
      <c r="H2652" s="71" t="s">
        <v>1857</v>
      </c>
      <c r="I2652" s="62" t="s">
        <v>35</v>
      </c>
      <c r="J2652" s="62">
        <v>0</v>
      </c>
      <c r="K2652" s="44"/>
      <c r="L2652" s="63">
        <v>1274.93</v>
      </c>
      <c r="M2652" s="70"/>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119</v>
      </c>
      <c r="C2653" s="59">
        <v>0</v>
      </c>
      <c r="D2653" s="60"/>
      <c r="E2653" s="60"/>
      <c r="F2653" s="60"/>
      <c r="G2653" s="61"/>
      <c r="H2653" s="71">
        <v>0</v>
      </c>
      <c r="I2653" s="62">
        <v>0</v>
      </c>
      <c r="J2653" s="62">
        <v>0</v>
      </c>
      <c r="K2653" s="44"/>
      <c r="L2653" s="63"/>
      <c r="M2653" s="70"/>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120</v>
      </c>
      <c r="C2654" s="59" t="s">
        <v>1820</v>
      </c>
      <c r="D2654" s="60"/>
      <c r="E2654" s="60"/>
      <c r="F2654" s="60"/>
      <c r="G2654" s="61"/>
      <c r="H2654" s="71">
        <v>0</v>
      </c>
      <c r="I2654" s="62">
        <v>0</v>
      </c>
      <c r="J2654" s="62">
        <v>0</v>
      </c>
      <c r="K2654" s="44"/>
      <c r="L2654" s="63"/>
      <c r="M2654" s="70"/>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121</v>
      </c>
      <c r="C2655" s="59" t="s">
        <v>1821</v>
      </c>
      <c r="D2655" s="60"/>
      <c r="E2655" s="60"/>
      <c r="F2655" s="60"/>
      <c r="G2655" s="61"/>
      <c r="H2655" s="71" t="s">
        <v>1857</v>
      </c>
      <c r="I2655" s="62" t="s">
        <v>35</v>
      </c>
      <c r="J2655" s="62">
        <v>0</v>
      </c>
      <c r="K2655" s="44"/>
      <c r="L2655" s="63">
        <v>621.54999999999995</v>
      </c>
      <c r="M2655" s="70"/>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122</v>
      </c>
      <c r="C2656" s="59">
        <v>0</v>
      </c>
      <c r="D2656" s="60"/>
      <c r="E2656" s="60"/>
      <c r="F2656" s="60"/>
      <c r="G2656" s="61"/>
      <c r="H2656" s="71">
        <v>0</v>
      </c>
      <c r="I2656" s="62">
        <v>0</v>
      </c>
      <c r="J2656" s="62">
        <v>0</v>
      </c>
      <c r="K2656" s="44"/>
      <c r="L2656" s="63"/>
      <c r="M2656" s="70"/>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123</v>
      </c>
      <c r="C2657" s="59" t="s">
        <v>1822</v>
      </c>
      <c r="D2657" s="60"/>
      <c r="E2657" s="60"/>
      <c r="F2657" s="60"/>
      <c r="G2657" s="61"/>
      <c r="H2657" s="71" t="s">
        <v>1857</v>
      </c>
      <c r="I2657" s="62" t="s">
        <v>35</v>
      </c>
      <c r="J2657" s="62">
        <v>0</v>
      </c>
      <c r="K2657" s="44"/>
      <c r="L2657" s="63">
        <v>32.549999999999997</v>
      </c>
      <c r="M2657" s="70"/>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124</v>
      </c>
      <c r="C2658" s="59">
        <v>0</v>
      </c>
      <c r="D2658" s="60"/>
      <c r="E2658" s="60"/>
      <c r="F2658" s="60"/>
      <c r="G2658" s="61"/>
      <c r="H2658" s="71">
        <v>0</v>
      </c>
      <c r="I2658" s="62">
        <v>0</v>
      </c>
      <c r="J2658" s="62">
        <v>0</v>
      </c>
      <c r="K2658" s="44"/>
      <c r="L2658" s="63"/>
      <c r="M2658" s="70"/>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125</v>
      </c>
      <c r="C2659" s="59" t="s">
        <v>1823</v>
      </c>
      <c r="D2659" s="60"/>
      <c r="E2659" s="60"/>
      <c r="F2659" s="60"/>
      <c r="G2659" s="61"/>
      <c r="H2659" s="71">
        <v>0</v>
      </c>
      <c r="I2659" s="62">
        <v>0</v>
      </c>
      <c r="J2659" s="62">
        <v>0</v>
      </c>
      <c r="K2659" s="44"/>
      <c r="L2659" s="63"/>
      <c r="M2659" s="70"/>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126</v>
      </c>
      <c r="C2660" s="59" t="s">
        <v>1824</v>
      </c>
      <c r="D2660" s="60"/>
      <c r="E2660" s="60"/>
      <c r="F2660" s="60"/>
      <c r="G2660" s="61"/>
      <c r="H2660" s="71" t="s">
        <v>1857</v>
      </c>
      <c r="I2660" s="62" t="s">
        <v>35</v>
      </c>
      <c r="J2660" s="62">
        <v>0</v>
      </c>
      <c r="K2660" s="44"/>
      <c r="L2660" s="63">
        <v>48.33</v>
      </c>
      <c r="M2660" s="70"/>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127</v>
      </c>
      <c r="C2661" s="59" t="s">
        <v>1825</v>
      </c>
      <c r="D2661" s="60"/>
      <c r="E2661" s="60"/>
      <c r="F2661" s="60"/>
      <c r="G2661" s="61"/>
      <c r="H2661" s="71" t="s">
        <v>1857</v>
      </c>
      <c r="I2661" s="62" t="s">
        <v>35</v>
      </c>
      <c r="J2661" s="62">
        <v>0</v>
      </c>
      <c r="K2661" s="44"/>
      <c r="L2661" s="63">
        <v>256.23</v>
      </c>
      <c r="M2661" s="70"/>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128</v>
      </c>
      <c r="C2662" s="59" t="s">
        <v>1826</v>
      </c>
      <c r="D2662" s="60"/>
      <c r="E2662" s="60"/>
      <c r="F2662" s="60"/>
      <c r="G2662" s="61"/>
      <c r="H2662" s="71" t="s">
        <v>1857</v>
      </c>
      <c r="I2662" s="62" t="s">
        <v>35</v>
      </c>
      <c r="J2662" s="62">
        <v>0</v>
      </c>
      <c r="K2662" s="44"/>
      <c r="L2662" s="63">
        <v>31.18</v>
      </c>
      <c r="M2662" s="70"/>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129</v>
      </c>
      <c r="C2663" s="59">
        <v>0</v>
      </c>
      <c r="D2663" s="60"/>
      <c r="E2663" s="60"/>
      <c r="F2663" s="60"/>
      <c r="G2663" s="61"/>
      <c r="H2663" s="71">
        <v>0</v>
      </c>
      <c r="I2663" s="62">
        <v>0</v>
      </c>
      <c r="J2663" s="62">
        <v>0</v>
      </c>
      <c r="K2663" s="44"/>
      <c r="L2663" s="63"/>
      <c r="M2663" s="70"/>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130</v>
      </c>
      <c r="C2664" s="59" t="s">
        <v>1827</v>
      </c>
      <c r="D2664" s="60"/>
      <c r="E2664" s="60"/>
      <c r="F2664" s="60"/>
      <c r="G2664" s="61"/>
      <c r="H2664" s="71">
        <v>0</v>
      </c>
      <c r="I2664" s="62">
        <v>0</v>
      </c>
      <c r="J2664" s="62">
        <v>0</v>
      </c>
      <c r="K2664" s="44"/>
      <c r="L2664" s="63"/>
      <c r="M2664" s="70"/>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131</v>
      </c>
      <c r="C2665" s="59" t="s">
        <v>1828</v>
      </c>
      <c r="D2665" s="60"/>
      <c r="E2665" s="60"/>
      <c r="F2665" s="60"/>
      <c r="G2665" s="61"/>
      <c r="H2665" s="71" t="s">
        <v>1857</v>
      </c>
      <c r="I2665" s="62" t="s">
        <v>35</v>
      </c>
      <c r="J2665" s="62">
        <v>0</v>
      </c>
      <c r="K2665" s="44"/>
      <c r="L2665" s="63">
        <v>130.24</v>
      </c>
      <c r="M2665" s="70"/>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132</v>
      </c>
      <c r="C2666" s="59" t="s">
        <v>1829</v>
      </c>
      <c r="D2666" s="60"/>
      <c r="E2666" s="60"/>
      <c r="F2666" s="60"/>
      <c r="G2666" s="61"/>
      <c r="H2666" s="71" t="s">
        <v>1857</v>
      </c>
      <c r="I2666" s="62" t="s">
        <v>35</v>
      </c>
      <c r="J2666" s="62">
        <v>0</v>
      </c>
      <c r="K2666" s="44"/>
      <c r="L2666" s="63">
        <v>130.24</v>
      </c>
      <c r="M2666" s="70"/>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133</v>
      </c>
      <c r="C2667" s="59">
        <v>0</v>
      </c>
      <c r="D2667" s="60"/>
      <c r="E2667" s="60"/>
      <c r="F2667" s="60"/>
      <c r="G2667" s="61"/>
      <c r="H2667" s="71">
        <v>0</v>
      </c>
      <c r="I2667" s="62">
        <v>0</v>
      </c>
      <c r="J2667" s="62">
        <v>0</v>
      </c>
      <c r="K2667" s="44"/>
      <c r="L2667" s="63"/>
      <c r="M2667" s="70"/>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134</v>
      </c>
      <c r="C2668" s="59" t="s">
        <v>1830</v>
      </c>
      <c r="D2668" s="60"/>
      <c r="E2668" s="60"/>
      <c r="F2668" s="60"/>
      <c r="G2668" s="61"/>
      <c r="H2668" s="71">
        <v>0</v>
      </c>
      <c r="I2668" s="62">
        <v>0</v>
      </c>
      <c r="J2668" s="62">
        <v>0</v>
      </c>
      <c r="K2668" s="44"/>
      <c r="L2668" s="63"/>
      <c r="M2668" s="70"/>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135</v>
      </c>
      <c r="C2669" s="59" t="s">
        <v>1831</v>
      </c>
      <c r="D2669" s="60"/>
      <c r="E2669" s="60"/>
      <c r="F2669" s="60"/>
      <c r="G2669" s="61"/>
      <c r="H2669" s="71" t="s">
        <v>1857</v>
      </c>
      <c r="I2669" s="62" t="s">
        <v>35</v>
      </c>
      <c r="J2669" s="62">
        <v>0</v>
      </c>
      <c r="K2669" s="44"/>
      <c r="L2669" s="63">
        <v>80</v>
      </c>
      <c r="M2669" s="70"/>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136</v>
      </c>
      <c r="C2670" s="59" t="s">
        <v>1832</v>
      </c>
      <c r="D2670" s="60"/>
      <c r="E2670" s="60"/>
      <c r="F2670" s="60"/>
      <c r="G2670" s="61"/>
      <c r="H2670" s="71" t="s">
        <v>1857</v>
      </c>
      <c r="I2670" s="62" t="s">
        <v>35</v>
      </c>
      <c r="J2670" s="62">
        <v>0</v>
      </c>
      <c r="K2670" s="44"/>
      <c r="L2670" s="63">
        <v>84.14</v>
      </c>
      <c r="M2670" s="70"/>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137</v>
      </c>
      <c r="C2671" s="59" t="s">
        <v>1833</v>
      </c>
      <c r="D2671" s="60"/>
      <c r="E2671" s="60"/>
      <c r="F2671" s="60"/>
      <c r="G2671" s="61"/>
      <c r="H2671" s="71" t="s">
        <v>1857</v>
      </c>
      <c r="I2671" s="62" t="s">
        <v>35</v>
      </c>
      <c r="J2671" s="62">
        <v>0</v>
      </c>
      <c r="K2671" s="44"/>
      <c r="L2671" s="63">
        <v>80</v>
      </c>
      <c r="M2671" s="70"/>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138</v>
      </c>
      <c r="C2672" s="59" t="s">
        <v>1834</v>
      </c>
      <c r="D2672" s="60"/>
      <c r="E2672" s="60"/>
      <c r="F2672" s="60"/>
      <c r="G2672" s="61"/>
      <c r="H2672" s="71" t="s">
        <v>1857</v>
      </c>
      <c r="I2672" s="62" t="s">
        <v>35</v>
      </c>
      <c r="J2672" s="62">
        <v>0</v>
      </c>
      <c r="K2672" s="44"/>
      <c r="L2672" s="63">
        <v>372.72</v>
      </c>
      <c r="M2672" s="70"/>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139</v>
      </c>
      <c r="C2673" s="59" t="s">
        <v>1835</v>
      </c>
      <c r="D2673" s="60"/>
      <c r="E2673" s="60"/>
      <c r="F2673" s="60"/>
      <c r="G2673" s="61"/>
      <c r="H2673" s="71" t="s">
        <v>1857</v>
      </c>
      <c r="I2673" s="62" t="s">
        <v>35</v>
      </c>
      <c r="J2673" s="62">
        <v>0</v>
      </c>
      <c r="K2673" s="44"/>
      <c r="L2673" s="63">
        <v>372.72</v>
      </c>
      <c r="M2673" s="70"/>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140</v>
      </c>
      <c r="C2674" s="59" t="s">
        <v>1836</v>
      </c>
      <c r="D2674" s="60"/>
      <c r="E2674" s="60"/>
      <c r="F2674" s="60"/>
      <c r="G2674" s="61"/>
      <c r="H2674" s="71" t="s">
        <v>1857</v>
      </c>
      <c r="I2674" s="62" t="s">
        <v>35</v>
      </c>
      <c r="J2674" s="62">
        <v>0</v>
      </c>
      <c r="K2674" s="44"/>
      <c r="L2674" s="63">
        <v>92.19</v>
      </c>
      <c r="M2674" s="70"/>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141</v>
      </c>
      <c r="C2675" s="59" t="s">
        <v>1837</v>
      </c>
      <c r="D2675" s="60"/>
      <c r="E2675" s="60"/>
      <c r="F2675" s="60"/>
      <c r="G2675" s="61"/>
      <c r="H2675" s="71" t="s">
        <v>1857</v>
      </c>
      <c r="I2675" s="62" t="s">
        <v>35</v>
      </c>
      <c r="J2675" s="62">
        <v>0</v>
      </c>
      <c r="K2675" s="44"/>
      <c r="L2675" s="63">
        <v>84.14</v>
      </c>
      <c r="M2675" s="70"/>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142</v>
      </c>
      <c r="C2676" s="59" t="s">
        <v>1838</v>
      </c>
      <c r="D2676" s="60"/>
      <c r="E2676" s="60"/>
      <c r="F2676" s="60"/>
      <c r="G2676" s="61"/>
      <c r="H2676" s="71" t="s">
        <v>1857</v>
      </c>
      <c r="I2676" s="62" t="s">
        <v>35</v>
      </c>
      <c r="J2676" s="62">
        <v>0</v>
      </c>
      <c r="K2676" s="44"/>
      <c r="L2676" s="63">
        <v>92.19</v>
      </c>
      <c r="M2676" s="70"/>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143</v>
      </c>
      <c r="C2677" s="59" t="s">
        <v>1839</v>
      </c>
      <c r="D2677" s="60"/>
      <c r="E2677" s="60"/>
      <c r="F2677" s="60"/>
      <c r="G2677" s="61"/>
      <c r="H2677" s="71" t="s">
        <v>1857</v>
      </c>
      <c r="I2677" s="62" t="s">
        <v>35</v>
      </c>
      <c r="J2677" s="62">
        <v>0</v>
      </c>
      <c r="K2677" s="44"/>
      <c r="L2677" s="63">
        <v>84.14</v>
      </c>
      <c r="M2677" s="70"/>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144</v>
      </c>
      <c r="C2678" s="59" t="s">
        <v>1840</v>
      </c>
      <c r="D2678" s="60"/>
      <c r="E2678" s="60"/>
      <c r="F2678" s="60"/>
      <c r="G2678" s="61"/>
      <c r="H2678" s="71" t="s">
        <v>1857</v>
      </c>
      <c r="I2678" s="62" t="s">
        <v>35</v>
      </c>
      <c r="J2678" s="62">
        <v>0</v>
      </c>
      <c r="K2678" s="44"/>
      <c r="L2678" s="63">
        <v>212.98</v>
      </c>
      <c r="M2678" s="70"/>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145</v>
      </c>
      <c r="C2679" s="59">
        <v>0</v>
      </c>
      <c r="D2679" s="60"/>
      <c r="E2679" s="60"/>
      <c r="F2679" s="60"/>
      <c r="G2679" s="61"/>
      <c r="H2679" s="71">
        <v>0</v>
      </c>
      <c r="I2679" s="62">
        <v>0</v>
      </c>
      <c r="J2679" s="62">
        <v>0</v>
      </c>
      <c r="K2679" s="44"/>
      <c r="L2679" s="63"/>
      <c r="M2679" s="70"/>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146</v>
      </c>
      <c r="C2680" s="59" t="s">
        <v>1841</v>
      </c>
      <c r="D2680" s="60"/>
      <c r="E2680" s="60"/>
      <c r="F2680" s="60"/>
      <c r="G2680" s="61"/>
      <c r="H2680" s="71" t="s">
        <v>1857</v>
      </c>
      <c r="I2680" s="62" t="s">
        <v>35</v>
      </c>
      <c r="J2680" s="62">
        <v>0</v>
      </c>
      <c r="K2680" s="44"/>
      <c r="L2680" s="63">
        <v>39.299999999999997</v>
      </c>
      <c r="M2680" s="70"/>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147</v>
      </c>
      <c r="C2681" s="59" t="s">
        <v>1842</v>
      </c>
      <c r="D2681" s="60"/>
      <c r="E2681" s="60"/>
      <c r="F2681" s="60"/>
      <c r="G2681" s="61"/>
      <c r="H2681" s="71" t="s">
        <v>1857</v>
      </c>
      <c r="I2681" s="62" t="s">
        <v>35</v>
      </c>
      <c r="J2681" s="62">
        <v>0</v>
      </c>
      <c r="K2681" s="44"/>
      <c r="L2681" s="63">
        <v>39.299999999999997</v>
      </c>
      <c r="M2681" s="70"/>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148</v>
      </c>
      <c r="C2682" s="59" t="s">
        <v>1843</v>
      </c>
      <c r="D2682" s="60"/>
      <c r="E2682" s="60"/>
      <c r="F2682" s="60"/>
      <c r="G2682" s="61"/>
      <c r="H2682" s="71" t="s">
        <v>1857</v>
      </c>
      <c r="I2682" s="62" t="s">
        <v>35</v>
      </c>
      <c r="J2682" s="62">
        <v>0</v>
      </c>
      <c r="K2682" s="44"/>
      <c r="L2682" s="63">
        <v>1045.8399999999999</v>
      </c>
      <c r="M2682" s="70"/>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149</v>
      </c>
      <c r="C2683" s="59" t="s">
        <v>1844</v>
      </c>
      <c r="D2683" s="60"/>
      <c r="E2683" s="60"/>
      <c r="F2683" s="60"/>
      <c r="G2683" s="61"/>
      <c r="H2683" s="71" t="s">
        <v>1857</v>
      </c>
      <c r="I2683" s="62" t="s">
        <v>35</v>
      </c>
      <c r="J2683" s="62">
        <v>0</v>
      </c>
      <c r="K2683" s="44"/>
      <c r="L2683" s="63">
        <v>500.23</v>
      </c>
      <c r="M2683" s="70"/>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150</v>
      </c>
      <c r="C2684" s="59" t="s">
        <v>1845</v>
      </c>
      <c r="D2684" s="60"/>
      <c r="E2684" s="60"/>
      <c r="F2684" s="60"/>
      <c r="G2684" s="61"/>
      <c r="H2684" s="71" t="s">
        <v>1857</v>
      </c>
      <c r="I2684" s="62" t="s">
        <v>35</v>
      </c>
      <c r="J2684" s="62">
        <v>0</v>
      </c>
      <c r="K2684" s="44"/>
      <c r="L2684" s="63">
        <v>928.92</v>
      </c>
      <c r="M2684" s="70"/>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151</v>
      </c>
      <c r="C2685" s="59" t="s">
        <v>1846</v>
      </c>
      <c r="D2685" s="60"/>
      <c r="E2685" s="60"/>
      <c r="F2685" s="60"/>
      <c r="G2685" s="61"/>
      <c r="H2685" s="71" t="s">
        <v>1857</v>
      </c>
      <c r="I2685" s="62" t="s">
        <v>35</v>
      </c>
      <c r="J2685" s="62">
        <v>0</v>
      </c>
      <c r="K2685" s="44"/>
      <c r="L2685" s="63">
        <v>531.6</v>
      </c>
      <c r="M2685" s="70"/>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152</v>
      </c>
      <c r="C2686" s="59" t="s">
        <v>1846</v>
      </c>
      <c r="D2686" s="60"/>
      <c r="E2686" s="60"/>
      <c r="F2686" s="60"/>
      <c r="G2686" s="61"/>
      <c r="H2686" s="71" t="s">
        <v>1858</v>
      </c>
      <c r="I2686" s="62" t="s">
        <v>35</v>
      </c>
      <c r="J2686" s="62">
        <v>0</v>
      </c>
      <c r="K2686" s="44"/>
      <c r="L2686" s="63">
        <v>714.63</v>
      </c>
      <c r="M2686" s="70"/>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153</v>
      </c>
      <c r="C2687" s="59" t="s">
        <v>1847</v>
      </c>
      <c r="D2687" s="60"/>
      <c r="E2687" s="60"/>
      <c r="F2687" s="60"/>
      <c r="G2687" s="61"/>
      <c r="H2687" s="71" t="s">
        <v>1857</v>
      </c>
      <c r="I2687" s="62" t="s">
        <v>35</v>
      </c>
      <c r="J2687" s="62">
        <v>0</v>
      </c>
      <c r="K2687" s="44"/>
      <c r="L2687" s="63">
        <v>531.6</v>
      </c>
      <c r="M2687" s="70"/>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154</v>
      </c>
      <c r="C2688" s="59" t="s">
        <v>1847</v>
      </c>
      <c r="D2688" s="60"/>
      <c r="E2688" s="60"/>
      <c r="F2688" s="60"/>
      <c r="G2688" s="61"/>
      <c r="H2688" s="71" t="s">
        <v>1858</v>
      </c>
      <c r="I2688" s="62" t="s">
        <v>35</v>
      </c>
      <c r="J2688" s="62">
        <v>0</v>
      </c>
      <c r="K2688" s="44"/>
      <c r="L2688" s="63">
        <v>714.63</v>
      </c>
      <c r="M2688" s="70"/>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155</v>
      </c>
      <c r="C2689" s="59" t="s">
        <v>1848</v>
      </c>
      <c r="D2689" s="60"/>
      <c r="E2689" s="60"/>
      <c r="F2689" s="60"/>
      <c r="G2689" s="61"/>
      <c r="H2689" s="71" t="s">
        <v>1857</v>
      </c>
      <c r="I2689" s="62" t="s">
        <v>35</v>
      </c>
      <c r="J2689" s="62">
        <v>0</v>
      </c>
      <c r="K2689" s="44"/>
      <c r="L2689" s="63">
        <v>442.45</v>
      </c>
      <c r="M2689" s="70"/>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156</v>
      </c>
      <c r="C2690" s="59" t="s">
        <v>1848</v>
      </c>
      <c r="D2690" s="60"/>
      <c r="E2690" s="60"/>
      <c r="F2690" s="60"/>
      <c r="G2690" s="61"/>
      <c r="H2690" s="71" t="s">
        <v>1858</v>
      </c>
      <c r="I2690" s="62" t="s">
        <v>35</v>
      </c>
      <c r="J2690" s="62">
        <v>0</v>
      </c>
      <c r="K2690" s="44"/>
      <c r="L2690" s="63">
        <v>586.24</v>
      </c>
      <c r="M2690" s="70"/>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157</v>
      </c>
      <c r="C2691" s="59" t="s">
        <v>1849</v>
      </c>
      <c r="D2691" s="60"/>
      <c r="E2691" s="60"/>
      <c r="F2691" s="60"/>
      <c r="G2691" s="61"/>
      <c r="H2691" s="71" t="s">
        <v>1857</v>
      </c>
      <c r="I2691" s="62" t="s">
        <v>35</v>
      </c>
      <c r="J2691" s="62">
        <v>0</v>
      </c>
      <c r="K2691" s="44"/>
      <c r="L2691" s="63">
        <v>442.45</v>
      </c>
      <c r="M2691" s="70"/>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158</v>
      </c>
      <c r="C2692" s="59" t="s">
        <v>1849</v>
      </c>
      <c r="D2692" s="60"/>
      <c r="E2692" s="60"/>
      <c r="F2692" s="60"/>
      <c r="G2692" s="61"/>
      <c r="H2692" s="71" t="s">
        <v>1858</v>
      </c>
      <c r="I2692" s="62" t="s">
        <v>35</v>
      </c>
      <c r="J2692" s="62">
        <v>0</v>
      </c>
      <c r="K2692" s="44"/>
      <c r="L2692" s="63">
        <v>586.24</v>
      </c>
      <c r="M2692" s="70"/>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159</v>
      </c>
      <c r="C2693" s="59" t="s">
        <v>1850</v>
      </c>
      <c r="D2693" s="60"/>
      <c r="E2693" s="60"/>
      <c r="F2693" s="60"/>
      <c r="G2693" s="61"/>
      <c r="H2693" s="71" t="s">
        <v>1857</v>
      </c>
      <c r="I2693" s="62" t="s">
        <v>35</v>
      </c>
      <c r="J2693" s="62">
        <v>0</v>
      </c>
      <c r="K2693" s="44"/>
      <c r="L2693" s="63">
        <v>32.549999999999997</v>
      </c>
      <c r="M2693" s="70"/>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160</v>
      </c>
      <c r="C2694" s="59" t="s">
        <v>1851</v>
      </c>
      <c r="D2694" s="60"/>
      <c r="E2694" s="60"/>
      <c r="F2694" s="60"/>
      <c r="G2694" s="61"/>
      <c r="H2694" s="71" t="s">
        <v>1857</v>
      </c>
      <c r="I2694" s="62" t="s">
        <v>35</v>
      </c>
      <c r="J2694" s="62">
        <v>0</v>
      </c>
      <c r="K2694" s="44"/>
      <c r="L2694" s="63">
        <v>630.14</v>
      </c>
      <c r="M2694" s="70"/>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161</v>
      </c>
      <c r="C2695" s="59" t="s">
        <v>1852</v>
      </c>
      <c r="D2695" s="60"/>
      <c r="E2695" s="60"/>
      <c r="F2695" s="60"/>
      <c r="G2695" s="61"/>
      <c r="H2695" s="71" t="s">
        <v>1857</v>
      </c>
      <c r="I2695" s="62" t="s">
        <v>35</v>
      </c>
      <c r="J2695" s="62">
        <v>0</v>
      </c>
      <c r="K2695" s="44"/>
      <c r="L2695" s="63">
        <v>551.22</v>
      </c>
      <c r="M2695" s="70"/>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162</v>
      </c>
      <c r="C2696" s="59" t="s">
        <v>1852</v>
      </c>
      <c r="D2696" s="60"/>
      <c r="E2696" s="60"/>
      <c r="F2696" s="60"/>
      <c r="G2696" s="61"/>
      <c r="H2696" s="71" t="s">
        <v>1858</v>
      </c>
      <c r="I2696" s="62" t="s">
        <v>35</v>
      </c>
      <c r="J2696" s="62">
        <v>0</v>
      </c>
      <c r="K2696" s="44"/>
      <c r="L2696" s="63">
        <v>734.23</v>
      </c>
      <c r="M2696" s="70"/>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163</v>
      </c>
      <c r="C2697" s="59" t="s">
        <v>1853</v>
      </c>
      <c r="D2697" s="60"/>
      <c r="E2697" s="60"/>
      <c r="F2697" s="60"/>
      <c r="G2697" s="61"/>
      <c r="H2697" s="71" t="s">
        <v>1857</v>
      </c>
      <c r="I2697" s="62" t="s">
        <v>35</v>
      </c>
      <c r="J2697" s="62">
        <v>0</v>
      </c>
      <c r="K2697" s="44"/>
      <c r="L2697" s="63">
        <v>472.31</v>
      </c>
      <c r="M2697" s="70"/>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164</v>
      </c>
      <c r="C2698" s="59" t="s">
        <v>1853</v>
      </c>
      <c r="D2698" s="60"/>
      <c r="E2698" s="60"/>
      <c r="F2698" s="60"/>
      <c r="G2698" s="61"/>
      <c r="H2698" s="71" t="s">
        <v>1858</v>
      </c>
      <c r="I2698" s="62" t="s">
        <v>35</v>
      </c>
      <c r="J2698" s="62">
        <v>0</v>
      </c>
      <c r="K2698" s="44"/>
      <c r="L2698" s="63">
        <v>642.24</v>
      </c>
      <c r="M2698" s="70"/>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165</v>
      </c>
      <c r="C2699" s="59" t="s">
        <v>1854</v>
      </c>
      <c r="D2699" s="60"/>
      <c r="E2699" s="60"/>
      <c r="F2699" s="60"/>
      <c r="G2699" s="61"/>
      <c r="H2699" s="71" t="s">
        <v>1857</v>
      </c>
      <c r="I2699" s="62" t="s">
        <v>35</v>
      </c>
      <c r="J2699" s="62">
        <v>0</v>
      </c>
      <c r="K2699" s="44"/>
      <c r="L2699" s="63">
        <v>64.09</v>
      </c>
      <c r="M2699" s="70"/>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166</v>
      </c>
      <c r="C2700" s="59" t="s">
        <v>1855</v>
      </c>
      <c r="D2700" s="60"/>
      <c r="E2700" s="60"/>
      <c r="F2700" s="60"/>
      <c r="G2700" s="61"/>
      <c r="H2700" s="71" t="s">
        <v>1857</v>
      </c>
      <c r="I2700" s="62" t="s">
        <v>35</v>
      </c>
      <c r="J2700" s="62">
        <v>0</v>
      </c>
      <c r="K2700" s="44"/>
      <c r="L2700" s="63">
        <v>436.81</v>
      </c>
      <c r="M2700" s="70"/>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167</v>
      </c>
      <c r="C2701" s="59" t="s">
        <v>1855</v>
      </c>
      <c r="D2701" s="60"/>
      <c r="E2701" s="60"/>
      <c r="F2701" s="60"/>
      <c r="G2701" s="61"/>
      <c r="H2701" s="71" t="s">
        <v>1858</v>
      </c>
      <c r="I2701" s="62" t="s">
        <v>35</v>
      </c>
      <c r="J2701" s="62">
        <v>0</v>
      </c>
      <c r="K2701" s="44"/>
      <c r="L2701" s="63">
        <v>593.67999999999995</v>
      </c>
      <c r="M2701" s="70"/>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168</v>
      </c>
      <c r="C2702" s="59" t="s">
        <v>1856</v>
      </c>
      <c r="D2702" s="60"/>
      <c r="E2702" s="60"/>
      <c r="F2702" s="60"/>
      <c r="G2702" s="61"/>
      <c r="H2702" s="71" t="s">
        <v>1857</v>
      </c>
      <c r="I2702" s="62" t="s">
        <v>35</v>
      </c>
      <c r="J2702" s="62">
        <v>0</v>
      </c>
      <c r="K2702" s="44"/>
      <c r="L2702" s="63">
        <v>141.99</v>
      </c>
      <c r="M2702" s="70"/>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169</v>
      </c>
      <c r="C2703" s="59">
        <v>0</v>
      </c>
      <c r="D2703" s="60"/>
      <c r="E2703" s="60"/>
      <c r="F2703" s="60"/>
      <c r="G2703" s="61"/>
      <c r="H2703" s="71">
        <v>0</v>
      </c>
      <c r="I2703" s="62">
        <v>0</v>
      </c>
      <c r="J2703" s="62">
        <v>0</v>
      </c>
      <c r="K2703" s="44"/>
      <c r="L2703" s="63"/>
      <c r="M2703" s="70"/>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x14ac:dyDescent="0.2">
      <c r="A2704" s="15"/>
      <c r="B2704" s="15">
        <v>170</v>
      </c>
      <c r="C2704" s="59">
        <v>0</v>
      </c>
      <c r="D2704" s="60"/>
      <c r="E2704" s="60"/>
      <c r="F2704" s="60"/>
      <c r="G2704" s="61"/>
      <c r="H2704" s="71">
        <v>0</v>
      </c>
      <c r="I2704" s="62">
        <v>0</v>
      </c>
      <c r="J2704" s="62">
        <v>0</v>
      </c>
      <c r="K2704" s="44"/>
      <c r="L2704" s="63">
        <v>0</v>
      </c>
      <c r="M2704" s="70"/>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x14ac:dyDescent="0.2">
      <c r="A2705" s="15"/>
      <c r="B2705" s="15">
        <v>171</v>
      </c>
      <c r="C2705" s="59">
        <v>0</v>
      </c>
      <c r="D2705" s="60"/>
      <c r="E2705" s="60"/>
      <c r="F2705" s="60"/>
      <c r="G2705" s="61"/>
      <c r="H2705" s="71">
        <v>0</v>
      </c>
      <c r="I2705" s="62">
        <v>0</v>
      </c>
      <c r="J2705" s="62">
        <v>0</v>
      </c>
      <c r="K2705" s="44"/>
      <c r="L2705" s="63">
        <v>0</v>
      </c>
      <c r="M2705" s="70"/>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x14ac:dyDescent="0.2">
      <c r="A2706" s="15"/>
      <c r="B2706" s="15">
        <v>172</v>
      </c>
      <c r="C2706" s="59">
        <v>0</v>
      </c>
      <c r="D2706" s="60"/>
      <c r="E2706" s="60"/>
      <c r="F2706" s="60"/>
      <c r="G2706" s="61"/>
      <c r="H2706" s="71">
        <v>0</v>
      </c>
      <c r="I2706" s="62">
        <v>0</v>
      </c>
      <c r="J2706" s="62">
        <v>0</v>
      </c>
      <c r="K2706" s="44"/>
      <c r="L2706" s="63">
        <v>0</v>
      </c>
      <c r="M2706" s="70"/>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x14ac:dyDescent="0.2">
      <c r="A2707" s="15"/>
      <c r="B2707" s="15">
        <v>173</v>
      </c>
      <c r="C2707" s="59">
        <v>0</v>
      </c>
      <c r="D2707" s="60"/>
      <c r="E2707" s="60"/>
      <c r="F2707" s="60"/>
      <c r="G2707" s="61"/>
      <c r="H2707" s="71">
        <v>0</v>
      </c>
      <c r="I2707" s="62">
        <v>0</v>
      </c>
      <c r="J2707" s="62">
        <v>0</v>
      </c>
      <c r="K2707" s="44"/>
      <c r="L2707" s="63">
        <v>0</v>
      </c>
      <c r="M2707" s="70"/>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x14ac:dyDescent="0.2">
      <c r="A2708" s="15"/>
      <c r="B2708" s="15">
        <v>174</v>
      </c>
      <c r="C2708" s="59">
        <v>0</v>
      </c>
      <c r="D2708" s="60"/>
      <c r="E2708" s="60"/>
      <c r="F2708" s="60"/>
      <c r="G2708" s="61"/>
      <c r="H2708" s="71">
        <v>0</v>
      </c>
      <c r="I2708" s="62">
        <v>0</v>
      </c>
      <c r="J2708" s="62">
        <v>0</v>
      </c>
      <c r="K2708" s="44"/>
      <c r="L2708" s="63">
        <v>0</v>
      </c>
      <c r="M2708" s="70"/>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x14ac:dyDescent="0.2">
      <c r="A2709" s="15"/>
      <c r="B2709" s="15">
        <v>175</v>
      </c>
      <c r="C2709" s="59">
        <v>0</v>
      </c>
      <c r="D2709" s="60"/>
      <c r="E2709" s="60"/>
      <c r="F2709" s="60"/>
      <c r="G2709" s="61"/>
      <c r="H2709" s="71">
        <v>0</v>
      </c>
      <c r="I2709" s="62">
        <v>0</v>
      </c>
      <c r="J2709" s="62">
        <v>0</v>
      </c>
      <c r="K2709" s="44"/>
      <c r="L2709" s="63">
        <v>0</v>
      </c>
      <c r="M2709" s="70"/>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x14ac:dyDescent="0.2">
      <c r="A2710" s="15"/>
      <c r="B2710" s="15">
        <v>176</v>
      </c>
      <c r="C2710" s="59">
        <v>0</v>
      </c>
      <c r="D2710" s="60"/>
      <c r="E2710" s="60"/>
      <c r="F2710" s="60"/>
      <c r="G2710" s="61"/>
      <c r="H2710" s="71">
        <v>0</v>
      </c>
      <c r="I2710" s="62">
        <v>0</v>
      </c>
      <c r="J2710" s="62">
        <v>0</v>
      </c>
      <c r="K2710" s="44"/>
      <c r="L2710" s="63">
        <v>0</v>
      </c>
      <c r="M2710" s="70"/>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x14ac:dyDescent="0.2">
      <c r="A2711" s="15"/>
      <c r="B2711" s="15">
        <v>177</v>
      </c>
      <c r="C2711" s="59">
        <v>0</v>
      </c>
      <c r="D2711" s="60"/>
      <c r="E2711" s="60"/>
      <c r="F2711" s="60"/>
      <c r="G2711" s="61"/>
      <c r="H2711" s="71">
        <v>0</v>
      </c>
      <c r="I2711" s="62">
        <v>0</v>
      </c>
      <c r="J2711" s="62">
        <v>0</v>
      </c>
      <c r="K2711" s="44"/>
      <c r="L2711" s="63">
        <v>0</v>
      </c>
      <c r="M2711" s="70"/>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x14ac:dyDescent="0.2">
      <c r="A2712" s="15"/>
      <c r="B2712" s="15">
        <v>178</v>
      </c>
      <c r="C2712" s="59">
        <v>0</v>
      </c>
      <c r="D2712" s="60"/>
      <c r="E2712" s="60"/>
      <c r="F2712" s="60"/>
      <c r="G2712" s="61"/>
      <c r="H2712" s="71">
        <v>0</v>
      </c>
      <c r="I2712" s="62">
        <v>0</v>
      </c>
      <c r="J2712" s="62">
        <v>0</v>
      </c>
      <c r="K2712" s="44"/>
      <c r="L2712" s="63">
        <v>0</v>
      </c>
      <c r="M2712" s="70"/>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x14ac:dyDescent="0.2">
      <c r="A2713" s="15"/>
      <c r="B2713" s="15">
        <v>179</v>
      </c>
      <c r="C2713" s="59">
        <v>0</v>
      </c>
      <c r="D2713" s="60"/>
      <c r="E2713" s="60"/>
      <c r="F2713" s="60"/>
      <c r="G2713" s="61"/>
      <c r="H2713" s="71">
        <v>0</v>
      </c>
      <c r="I2713" s="62">
        <v>0</v>
      </c>
      <c r="J2713" s="62">
        <v>0</v>
      </c>
      <c r="K2713" s="44"/>
      <c r="L2713" s="63">
        <v>0</v>
      </c>
      <c r="M2713" s="70"/>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x14ac:dyDescent="0.2">
      <c r="A2714" s="15"/>
      <c r="B2714" s="15">
        <v>180</v>
      </c>
      <c r="C2714" s="59">
        <v>0</v>
      </c>
      <c r="D2714" s="60"/>
      <c r="E2714" s="60"/>
      <c r="F2714" s="60"/>
      <c r="G2714" s="61"/>
      <c r="H2714" s="71">
        <v>0</v>
      </c>
      <c r="I2714" s="62">
        <v>0</v>
      </c>
      <c r="J2714" s="62">
        <v>0</v>
      </c>
      <c r="K2714" s="44"/>
      <c r="L2714" s="63">
        <v>0</v>
      </c>
      <c r="M2714" s="70"/>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x14ac:dyDescent="0.2">
      <c r="A2715" s="15"/>
      <c r="B2715" s="15">
        <v>181</v>
      </c>
      <c r="C2715" s="59">
        <v>0</v>
      </c>
      <c r="D2715" s="60"/>
      <c r="E2715" s="60"/>
      <c r="F2715" s="60"/>
      <c r="G2715" s="61"/>
      <c r="H2715" s="71">
        <v>0</v>
      </c>
      <c r="I2715" s="62">
        <v>0</v>
      </c>
      <c r="J2715" s="62">
        <v>0</v>
      </c>
      <c r="K2715" s="44"/>
      <c r="L2715" s="63">
        <v>0</v>
      </c>
      <c r="M2715" s="70"/>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x14ac:dyDescent="0.2">
      <c r="A2716" s="15"/>
      <c r="B2716" s="15">
        <v>182</v>
      </c>
      <c r="C2716" s="59">
        <v>0</v>
      </c>
      <c r="D2716" s="60"/>
      <c r="E2716" s="60"/>
      <c r="F2716" s="60"/>
      <c r="G2716" s="61"/>
      <c r="H2716" s="71">
        <v>0</v>
      </c>
      <c r="I2716" s="62">
        <v>0</v>
      </c>
      <c r="J2716" s="62">
        <v>0</v>
      </c>
      <c r="K2716" s="44"/>
      <c r="L2716" s="63">
        <v>0</v>
      </c>
      <c r="M2716" s="70"/>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x14ac:dyDescent="0.2">
      <c r="A2717" s="15"/>
      <c r="B2717" s="15">
        <v>183</v>
      </c>
      <c r="C2717" s="59">
        <v>0</v>
      </c>
      <c r="D2717" s="60"/>
      <c r="E2717" s="60"/>
      <c r="F2717" s="60"/>
      <c r="G2717" s="61"/>
      <c r="H2717" s="71">
        <v>0</v>
      </c>
      <c r="I2717" s="62">
        <v>0</v>
      </c>
      <c r="J2717" s="62">
        <v>0</v>
      </c>
      <c r="K2717" s="44"/>
      <c r="L2717" s="63">
        <v>0</v>
      </c>
      <c r="M2717" s="70"/>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x14ac:dyDescent="0.2">
      <c r="A2718" s="15"/>
      <c r="B2718" s="15">
        <v>184</v>
      </c>
      <c r="C2718" s="59">
        <v>0</v>
      </c>
      <c r="D2718" s="60"/>
      <c r="E2718" s="60"/>
      <c r="F2718" s="60"/>
      <c r="G2718" s="61"/>
      <c r="H2718" s="71">
        <v>0</v>
      </c>
      <c r="I2718" s="62">
        <v>0</v>
      </c>
      <c r="J2718" s="62">
        <v>0</v>
      </c>
      <c r="K2718" s="44"/>
      <c r="L2718" s="63">
        <v>0</v>
      </c>
      <c r="M2718" s="70"/>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x14ac:dyDescent="0.2">
      <c r="A2719" s="15"/>
      <c r="B2719" s="15">
        <v>185</v>
      </c>
      <c r="C2719" s="59">
        <v>0</v>
      </c>
      <c r="D2719" s="60"/>
      <c r="E2719" s="60"/>
      <c r="F2719" s="60"/>
      <c r="G2719" s="61"/>
      <c r="H2719" s="71">
        <v>0</v>
      </c>
      <c r="I2719" s="62">
        <v>0</v>
      </c>
      <c r="J2719" s="62">
        <v>0</v>
      </c>
      <c r="K2719" s="44"/>
      <c r="L2719" s="63">
        <v>0</v>
      </c>
      <c r="M2719" s="70"/>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x14ac:dyDescent="0.2">
      <c r="A2720" s="15"/>
      <c r="B2720" s="15">
        <v>186</v>
      </c>
      <c r="C2720" s="59">
        <v>0</v>
      </c>
      <c r="D2720" s="60"/>
      <c r="E2720" s="60"/>
      <c r="F2720" s="60"/>
      <c r="G2720" s="61"/>
      <c r="H2720" s="71">
        <v>0</v>
      </c>
      <c r="I2720" s="62">
        <v>0</v>
      </c>
      <c r="J2720" s="62">
        <v>0</v>
      </c>
      <c r="K2720" s="44"/>
      <c r="L2720" s="63">
        <v>0</v>
      </c>
      <c r="M2720" s="70"/>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x14ac:dyDescent="0.2">
      <c r="A2721" s="15"/>
      <c r="B2721" s="15">
        <v>187</v>
      </c>
      <c r="C2721" s="59">
        <v>0</v>
      </c>
      <c r="D2721" s="60"/>
      <c r="E2721" s="60"/>
      <c r="F2721" s="60"/>
      <c r="G2721" s="61"/>
      <c r="H2721" s="71">
        <v>0</v>
      </c>
      <c r="I2721" s="62">
        <v>0</v>
      </c>
      <c r="J2721" s="62">
        <v>0</v>
      </c>
      <c r="K2721" s="44"/>
      <c r="L2721" s="63">
        <v>0</v>
      </c>
      <c r="M2721" s="70"/>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x14ac:dyDescent="0.2">
      <c r="A2722" s="15"/>
      <c r="B2722" s="15">
        <v>188</v>
      </c>
      <c r="C2722" s="59">
        <v>0</v>
      </c>
      <c r="D2722" s="60"/>
      <c r="E2722" s="60"/>
      <c r="F2722" s="60"/>
      <c r="G2722" s="61"/>
      <c r="H2722" s="71">
        <v>0</v>
      </c>
      <c r="I2722" s="62">
        <v>0</v>
      </c>
      <c r="J2722" s="62">
        <v>0</v>
      </c>
      <c r="K2722" s="44"/>
      <c r="L2722" s="63">
        <v>0</v>
      </c>
      <c r="M2722" s="70"/>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x14ac:dyDescent="0.2">
      <c r="A2723" s="15"/>
      <c r="B2723" s="15">
        <v>189</v>
      </c>
      <c r="C2723" s="59">
        <v>0</v>
      </c>
      <c r="D2723" s="60"/>
      <c r="E2723" s="60"/>
      <c r="F2723" s="60"/>
      <c r="G2723" s="61"/>
      <c r="H2723" s="71">
        <v>0</v>
      </c>
      <c r="I2723" s="62">
        <v>0</v>
      </c>
      <c r="J2723" s="62">
        <v>0</v>
      </c>
      <c r="K2723" s="44"/>
      <c r="L2723" s="63">
        <v>0</v>
      </c>
      <c r="M2723" s="70"/>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x14ac:dyDescent="0.2">
      <c r="A2724" s="15"/>
      <c r="B2724" s="15">
        <v>190</v>
      </c>
      <c r="C2724" s="59">
        <v>0</v>
      </c>
      <c r="D2724" s="60"/>
      <c r="E2724" s="60"/>
      <c r="F2724" s="60"/>
      <c r="G2724" s="61"/>
      <c r="H2724" s="71">
        <v>0</v>
      </c>
      <c r="I2724" s="62">
        <v>0</v>
      </c>
      <c r="J2724" s="62">
        <v>0</v>
      </c>
      <c r="K2724" s="44"/>
      <c r="L2724" s="63">
        <v>0</v>
      </c>
      <c r="M2724" s="70"/>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x14ac:dyDescent="0.2">
      <c r="A2725" s="15"/>
      <c r="B2725" s="15">
        <v>191</v>
      </c>
      <c r="C2725" s="59">
        <v>0</v>
      </c>
      <c r="D2725" s="60"/>
      <c r="E2725" s="60"/>
      <c r="F2725" s="60"/>
      <c r="G2725" s="61"/>
      <c r="H2725" s="71">
        <v>0</v>
      </c>
      <c r="I2725" s="62">
        <v>0</v>
      </c>
      <c r="J2725" s="62">
        <v>0</v>
      </c>
      <c r="K2725" s="44"/>
      <c r="L2725" s="63">
        <v>0</v>
      </c>
      <c r="M2725" s="70"/>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x14ac:dyDescent="0.2">
      <c r="A2726" s="15"/>
      <c r="B2726" s="15">
        <v>192</v>
      </c>
      <c r="C2726" s="59">
        <v>0</v>
      </c>
      <c r="D2726" s="60"/>
      <c r="E2726" s="60"/>
      <c r="F2726" s="60"/>
      <c r="G2726" s="61"/>
      <c r="H2726" s="71">
        <v>0</v>
      </c>
      <c r="I2726" s="62">
        <v>0</v>
      </c>
      <c r="J2726" s="62">
        <v>0</v>
      </c>
      <c r="K2726" s="44"/>
      <c r="L2726" s="63">
        <v>0</v>
      </c>
      <c r="M2726" s="70"/>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x14ac:dyDescent="0.2">
      <c r="A2727" s="15"/>
      <c r="B2727" s="15">
        <v>193</v>
      </c>
      <c r="C2727" s="59">
        <v>0</v>
      </c>
      <c r="D2727" s="60"/>
      <c r="E2727" s="60"/>
      <c r="F2727" s="60"/>
      <c r="G2727" s="61"/>
      <c r="H2727" s="71">
        <v>0</v>
      </c>
      <c r="I2727" s="62">
        <v>0</v>
      </c>
      <c r="J2727" s="62">
        <v>0</v>
      </c>
      <c r="K2727" s="44"/>
      <c r="L2727" s="63">
        <v>0</v>
      </c>
      <c r="M2727" s="70"/>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x14ac:dyDescent="0.2">
      <c r="A2728" s="15"/>
      <c r="B2728" s="15">
        <v>194</v>
      </c>
      <c r="C2728" s="59">
        <v>0</v>
      </c>
      <c r="D2728" s="60"/>
      <c r="E2728" s="60"/>
      <c r="F2728" s="60"/>
      <c r="G2728" s="61"/>
      <c r="H2728" s="71">
        <v>0</v>
      </c>
      <c r="I2728" s="62">
        <v>0</v>
      </c>
      <c r="J2728" s="62">
        <v>0</v>
      </c>
      <c r="K2728" s="44"/>
      <c r="L2728" s="63">
        <v>0</v>
      </c>
      <c r="M2728" s="70"/>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x14ac:dyDescent="0.2">
      <c r="A2729" s="15"/>
      <c r="B2729" s="15">
        <v>195</v>
      </c>
      <c r="C2729" s="59">
        <v>0</v>
      </c>
      <c r="D2729" s="60"/>
      <c r="E2729" s="60"/>
      <c r="F2729" s="60"/>
      <c r="G2729" s="61"/>
      <c r="H2729" s="71">
        <v>0</v>
      </c>
      <c r="I2729" s="62">
        <v>0</v>
      </c>
      <c r="J2729" s="62">
        <v>0</v>
      </c>
      <c r="K2729" s="44"/>
      <c r="L2729" s="63">
        <v>0</v>
      </c>
      <c r="M2729" s="70"/>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x14ac:dyDescent="0.2">
      <c r="A2730" s="15"/>
      <c r="B2730" s="15">
        <v>196</v>
      </c>
      <c r="C2730" s="59">
        <v>0</v>
      </c>
      <c r="D2730" s="60"/>
      <c r="E2730" s="60"/>
      <c r="F2730" s="60"/>
      <c r="G2730" s="61"/>
      <c r="H2730" s="71">
        <v>0</v>
      </c>
      <c r="I2730" s="62">
        <v>0</v>
      </c>
      <c r="J2730" s="62">
        <v>0</v>
      </c>
      <c r="K2730" s="44"/>
      <c r="L2730" s="63">
        <v>0</v>
      </c>
      <c r="M2730" s="70"/>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x14ac:dyDescent="0.2">
      <c r="A2731" s="15"/>
      <c r="B2731" s="15">
        <v>197</v>
      </c>
      <c r="C2731" s="59">
        <v>0</v>
      </c>
      <c r="D2731" s="60"/>
      <c r="E2731" s="60"/>
      <c r="F2731" s="60"/>
      <c r="G2731" s="61"/>
      <c r="H2731" s="71">
        <v>0</v>
      </c>
      <c r="I2731" s="62">
        <v>0</v>
      </c>
      <c r="J2731" s="62">
        <v>0</v>
      </c>
      <c r="K2731" s="44"/>
      <c r="L2731" s="63">
        <v>0</v>
      </c>
      <c r="M2731" s="70"/>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x14ac:dyDescent="0.2">
      <c r="A2732" s="15"/>
      <c r="B2732" s="15">
        <v>198</v>
      </c>
      <c r="C2732" s="59">
        <v>0</v>
      </c>
      <c r="D2732" s="60"/>
      <c r="E2732" s="60"/>
      <c r="F2732" s="60"/>
      <c r="G2732" s="61"/>
      <c r="H2732" s="71">
        <v>0</v>
      </c>
      <c r="I2732" s="62">
        <v>0</v>
      </c>
      <c r="J2732" s="62">
        <v>0</v>
      </c>
      <c r="K2732" s="44"/>
      <c r="L2732" s="63">
        <v>0</v>
      </c>
      <c r="M2732" s="70"/>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x14ac:dyDescent="0.2">
      <c r="A2733" s="15"/>
      <c r="B2733" s="15">
        <v>199</v>
      </c>
      <c r="C2733" s="59">
        <v>0</v>
      </c>
      <c r="D2733" s="60"/>
      <c r="E2733" s="60"/>
      <c r="F2733" s="60"/>
      <c r="G2733" s="61"/>
      <c r="H2733" s="71">
        <v>0</v>
      </c>
      <c r="I2733" s="62">
        <v>0</v>
      </c>
      <c r="J2733" s="62">
        <v>0</v>
      </c>
      <c r="K2733" s="44"/>
      <c r="L2733" s="63">
        <v>0</v>
      </c>
      <c r="M2733" s="70"/>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x14ac:dyDescent="0.2">
      <c r="A2734" s="15"/>
      <c r="B2734" s="15">
        <v>200</v>
      </c>
      <c r="C2734" s="59">
        <v>0</v>
      </c>
      <c r="D2734" s="60"/>
      <c r="E2734" s="60"/>
      <c r="F2734" s="60"/>
      <c r="G2734" s="61"/>
      <c r="H2734" s="71">
        <v>0</v>
      </c>
      <c r="I2734" s="62">
        <v>0</v>
      </c>
      <c r="J2734" s="62">
        <v>0</v>
      </c>
      <c r="K2734" s="44"/>
      <c r="L2734" s="63">
        <v>0</v>
      </c>
      <c r="M2734" s="70"/>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x14ac:dyDescent="0.2">
      <c r="A2735" s="15"/>
      <c r="B2735" s="15">
        <v>201</v>
      </c>
      <c r="C2735" s="59">
        <v>0</v>
      </c>
      <c r="D2735" s="60"/>
      <c r="E2735" s="60"/>
      <c r="F2735" s="60"/>
      <c r="G2735" s="61"/>
      <c r="H2735" s="71">
        <v>0</v>
      </c>
      <c r="I2735" s="62">
        <v>0</v>
      </c>
      <c r="J2735" s="62">
        <v>0</v>
      </c>
      <c r="K2735" s="44"/>
      <c r="L2735" s="63">
        <v>0</v>
      </c>
      <c r="M2735" s="70"/>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x14ac:dyDescent="0.2">
      <c r="A2736" s="15"/>
      <c r="B2736" s="15">
        <v>202</v>
      </c>
      <c r="C2736" s="59">
        <v>0</v>
      </c>
      <c r="D2736" s="60"/>
      <c r="E2736" s="60"/>
      <c r="F2736" s="60"/>
      <c r="G2736" s="61"/>
      <c r="H2736" s="71">
        <v>0</v>
      </c>
      <c r="I2736" s="62">
        <v>0</v>
      </c>
      <c r="J2736" s="62">
        <v>0</v>
      </c>
      <c r="K2736" s="44"/>
      <c r="L2736" s="63">
        <v>0</v>
      </c>
      <c r="M2736" s="70"/>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x14ac:dyDescent="0.2">
      <c r="A2737" s="15"/>
      <c r="B2737" s="15">
        <v>203</v>
      </c>
      <c r="C2737" s="59">
        <v>0</v>
      </c>
      <c r="D2737" s="60"/>
      <c r="E2737" s="60"/>
      <c r="F2737" s="60"/>
      <c r="G2737" s="61"/>
      <c r="H2737" s="71">
        <v>0</v>
      </c>
      <c r="I2737" s="62">
        <v>0</v>
      </c>
      <c r="J2737" s="62">
        <v>0</v>
      </c>
      <c r="K2737" s="44"/>
      <c r="L2737" s="63">
        <v>0</v>
      </c>
      <c r="M2737" s="70"/>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x14ac:dyDescent="0.2">
      <c r="A2738" s="15"/>
      <c r="B2738" s="15">
        <v>204</v>
      </c>
      <c r="C2738" s="59">
        <v>0</v>
      </c>
      <c r="D2738" s="60"/>
      <c r="E2738" s="60"/>
      <c r="F2738" s="60"/>
      <c r="G2738" s="61"/>
      <c r="H2738" s="71">
        <v>0</v>
      </c>
      <c r="I2738" s="62">
        <v>0</v>
      </c>
      <c r="J2738" s="62">
        <v>0</v>
      </c>
      <c r="K2738" s="44"/>
      <c r="L2738" s="63">
        <v>0</v>
      </c>
      <c r="M2738" s="70"/>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x14ac:dyDescent="0.2">
      <c r="A2739" s="15"/>
      <c r="B2739" s="15">
        <v>205</v>
      </c>
      <c r="C2739" s="59">
        <v>0</v>
      </c>
      <c r="D2739" s="60"/>
      <c r="E2739" s="60"/>
      <c r="F2739" s="60"/>
      <c r="G2739" s="61"/>
      <c r="H2739" s="71">
        <v>0</v>
      </c>
      <c r="I2739" s="62">
        <v>0</v>
      </c>
      <c r="J2739" s="62">
        <v>0</v>
      </c>
      <c r="K2739" s="44"/>
      <c r="L2739" s="63">
        <v>0</v>
      </c>
      <c r="M2739" s="70"/>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x14ac:dyDescent="0.2">
      <c r="A2740" s="15"/>
      <c r="B2740" s="15">
        <v>206</v>
      </c>
      <c r="C2740" s="59">
        <v>0</v>
      </c>
      <c r="D2740" s="60"/>
      <c r="E2740" s="60"/>
      <c r="F2740" s="60"/>
      <c r="G2740" s="61"/>
      <c r="H2740" s="71">
        <v>0</v>
      </c>
      <c r="I2740" s="62">
        <v>0</v>
      </c>
      <c r="J2740" s="62">
        <v>0</v>
      </c>
      <c r="K2740" s="44"/>
      <c r="L2740" s="63">
        <v>0</v>
      </c>
      <c r="M2740" s="70"/>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x14ac:dyDescent="0.2">
      <c r="A2741" s="15"/>
      <c r="B2741" s="15">
        <v>207</v>
      </c>
      <c r="C2741" s="59">
        <v>0</v>
      </c>
      <c r="D2741" s="60"/>
      <c r="E2741" s="60"/>
      <c r="F2741" s="60"/>
      <c r="G2741" s="61"/>
      <c r="H2741" s="71">
        <v>0</v>
      </c>
      <c r="I2741" s="62">
        <v>0</v>
      </c>
      <c r="J2741" s="62">
        <v>0</v>
      </c>
      <c r="K2741" s="44"/>
      <c r="L2741" s="63">
        <v>0</v>
      </c>
      <c r="M2741" s="70"/>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x14ac:dyDescent="0.2">
      <c r="A2742" s="15"/>
      <c r="B2742" s="15">
        <v>208</v>
      </c>
      <c r="C2742" s="59">
        <v>0</v>
      </c>
      <c r="D2742" s="60"/>
      <c r="E2742" s="60"/>
      <c r="F2742" s="60"/>
      <c r="G2742" s="61"/>
      <c r="H2742" s="71">
        <v>0</v>
      </c>
      <c r="I2742" s="62">
        <v>0</v>
      </c>
      <c r="J2742" s="62">
        <v>0</v>
      </c>
      <c r="K2742" s="44"/>
      <c r="L2742" s="63">
        <v>0</v>
      </c>
      <c r="M2742" s="70"/>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x14ac:dyDescent="0.2">
      <c r="A2743" s="15"/>
      <c r="B2743" s="15">
        <v>209</v>
      </c>
      <c r="C2743" s="59">
        <v>0</v>
      </c>
      <c r="D2743" s="60"/>
      <c r="E2743" s="60"/>
      <c r="F2743" s="60"/>
      <c r="G2743" s="61"/>
      <c r="H2743" s="71">
        <v>0</v>
      </c>
      <c r="I2743" s="62">
        <v>0</v>
      </c>
      <c r="J2743" s="62">
        <v>0</v>
      </c>
      <c r="K2743" s="44"/>
      <c r="L2743" s="63">
        <v>0</v>
      </c>
      <c r="M2743" s="70"/>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x14ac:dyDescent="0.2">
      <c r="A2744" s="15"/>
      <c r="B2744" s="15">
        <v>210</v>
      </c>
      <c r="C2744" s="59">
        <v>0</v>
      </c>
      <c r="D2744" s="60"/>
      <c r="E2744" s="60"/>
      <c r="F2744" s="60"/>
      <c r="G2744" s="61"/>
      <c r="H2744" s="71">
        <v>0</v>
      </c>
      <c r="I2744" s="62">
        <v>0</v>
      </c>
      <c r="J2744" s="62">
        <v>0</v>
      </c>
      <c r="K2744" s="44"/>
      <c r="L2744" s="63">
        <v>0</v>
      </c>
      <c r="M2744" s="70"/>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x14ac:dyDescent="0.2">
      <c r="A2745" s="15"/>
      <c r="B2745" s="15">
        <v>211</v>
      </c>
      <c r="C2745" s="59">
        <v>0</v>
      </c>
      <c r="D2745" s="60"/>
      <c r="E2745" s="60"/>
      <c r="F2745" s="60"/>
      <c r="G2745" s="61"/>
      <c r="H2745" s="71">
        <v>0</v>
      </c>
      <c r="I2745" s="62">
        <v>0</v>
      </c>
      <c r="J2745" s="62">
        <v>0</v>
      </c>
      <c r="K2745" s="44"/>
      <c r="L2745" s="63">
        <v>0</v>
      </c>
      <c r="M2745" s="70"/>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x14ac:dyDescent="0.2">
      <c r="A2746" s="15"/>
      <c r="B2746" s="15">
        <v>212</v>
      </c>
      <c r="C2746" s="59">
        <v>0</v>
      </c>
      <c r="D2746" s="60"/>
      <c r="E2746" s="60"/>
      <c r="F2746" s="60"/>
      <c r="G2746" s="61"/>
      <c r="H2746" s="71">
        <v>0</v>
      </c>
      <c r="I2746" s="62">
        <v>0</v>
      </c>
      <c r="J2746" s="62">
        <v>0</v>
      </c>
      <c r="K2746" s="44"/>
      <c r="L2746" s="63">
        <v>0</v>
      </c>
      <c r="M2746" s="70"/>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x14ac:dyDescent="0.2">
      <c r="A2747" s="15"/>
      <c r="B2747" s="15">
        <v>213</v>
      </c>
      <c r="C2747" s="59">
        <v>0</v>
      </c>
      <c r="D2747" s="60"/>
      <c r="E2747" s="60"/>
      <c r="F2747" s="60"/>
      <c r="G2747" s="61"/>
      <c r="H2747" s="71">
        <v>0</v>
      </c>
      <c r="I2747" s="62">
        <v>0</v>
      </c>
      <c r="J2747" s="62">
        <v>0</v>
      </c>
      <c r="K2747" s="44"/>
      <c r="L2747" s="63">
        <v>0</v>
      </c>
      <c r="M2747" s="70"/>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x14ac:dyDescent="0.2">
      <c r="A2748" s="15"/>
      <c r="B2748" s="15">
        <v>214</v>
      </c>
      <c r="C2748" s="59">
        <v>0</v>
      </c>
      <c r="D2748" s="60"/>
      <c r="E2748" s="60"/>
      <c r="F2748" s="60"/>
      <c r="G2748" s="61"/>
      <c r="H2748" s="71">
        <v>0</v>
      </c>
      <c r="I2748" s="62">
        <v>0</v>
      </c>
      <c r="J2748" s="62">
        <v>0</v>
      </c>
      <c r="K2748" s="44"/>
      <c r="L2748" s="63">
        <v>0</v>
      </c>
      <c r="M2748" s="70"/>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x14ac:dyDescent="0.2">
      <c r="A2749" s="15"/>
      <c r="B2749" s="15">
        <v>215</v>
      </c>
      <c r="C2749" s="59">
        <v>0</v>
      </c>
      <c r="D2749" s="60"/>
      <c r="E2749" s="60"/>
      <c r="F2749" s="60"/>
      <c r="G2749" s="61"/>
      <c r="H2749" s="71">
        <v>0</v>
      </c>
      <c r="I2749" s="62">
        <v>0</v>
      </c>
      <c r="J2749" s="62">
        <v>0</v>
      </c>
      <c r="K2749" s="44"/>
      <c r="L2749" s="63">
        <v>0</v>
      </c>
      <c r="M2749" s="70"/>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x14ac:dyDescent="0.2">
      <c r="A2750" s="15"/>
      <c r="B2750" s="15">
        <v>216</v>
      </c>
      <c r="C2750" s="59">
        <v>0</v>
      </c>
      <c r="D2750" s="60"/>
      <c r="E2750" s="60"/>
      <c r="F2750" s="60"/>
      <c r="G2750" s="61"/>
      <c r="H2750" s="71">
        <v>0</v>
      </c>
      <c r="I2750" s="62">
        <v>0</v>
      </c>
      <c r="J2750" s="62">
        <v>0</v>
      </c>
      <c r="K2750" s="44"/>
      <c r="L2750" s="63">
        <v>0</v>
      </c>
      <c r="M2750" s="70"/>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x14ac:dyDescent="0.2">
      <c r="A2751" s="15"/>
      <c r="B2751" s="15">
        <v>217</v>
      </c>
      <c r="C2751" s="59">
        <v>0</v>
      </c>
      <c r="D2751" s="60"/>
      <c r="E2751" s="60"/>
      <c r="F2751" s="60"/>
      <c r="G2751" s="61"/>
      <c r="H2751" s="71">
        <v>0</v>
      </c>
      <c r="I2751" s="62">
        <v>0</v>
      </c>
      <c r="J2751" s="62">
        <v>0</v>
      </c>
      <c r="K2751" s="44"/>
      <c r="L2751" s="63">
        <v>0</v>
      </c>
      <c r="M2751" s="70"/>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x14ac:dyDescent="0.2">
      <c r="A2752" s="15"/>
      <c r="B2752" s="15">
        <v>218</v>
      </c>
      <c r="C2752" s="59">
        <v>0</v>
      </c>
      <c r="D2752" s="60"/>
      <c r="E2752" s="60"/>
      <c r="F2752" s="60"/>
      <c r="G2752" s="61"/>
      <c r="H2752" s="71">
        <v>0</v>
      </c>
      <c r="I2752" s="62">
        <v>0</v>
      </c>
      <c r="J2752" s="62">
        <v>0</v>
      </c>
      <c r="K2752" s="44"/>
      <c r="L2752" s="63">
        <v>0</v>
      </c>
      <c r="M2752" s="70"/>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x14ac:dyDescent="0.2">
      <c r="A2753" s="15"/>
      <c r="B2753" s="15">
        <v>219</v>
      </c>
      <c r="C2753" s="59">
        <v>0</v>
      </c>
      <c r="D2753" s="60"/>
      <c r="E2753" s="60"/>
      <c r="F2753" s="60"/>
      <c r="G2753" s="61"/>
      <c r="H2753" s="71">
        <v>0</v>
      </c>
      <c r="I2753" s="62">
        <v>0</v>
      </c>
      <c r="J2753" s="62">
        <v>0</v>
      </c>
      <c r="K2753" s="44"/>
      <c r="L2753" s="63">
        <v>0</v>
      </c>
      <c r="M2753" s="70"/>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x14ac:dyDescent="0.2">
      <c r="A2754" s="15"/>
      <c r="B2754" s="15">
        <v>220</v>
      </c>
      <c r="C2754" s="59">
        <v>0</v>
      </c>
      <c r="D2754" s="60"/>
      <c r="E2754" s="60"/>
      <c r="F2754" s="60"/>
      <c r="G2754" s="61"/>
      <c r="H2754" s="71">
        <v>0</v>
      </c>
      <c r="I2754" s="62">
        <v>0</v>
      </c>
      <c r="J2754" s="62">
        <v>0</v>
      </c>
      <c r="K2754" s="44"/>
      <c r="L2754" s="63">
        <v>0</v>
      </c>
      <c r="M2754" s="70"/>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x14ac:dyDescent="0.2">
      <c r="A2755" s="15"/>
      <c r="B2755" s="15">
        <v>221</v>
      </c>
      <c r="C2755" s="59">
        <v>0</v>
      </c>
      <c r="D2755" s="60"/>
      <c r="E2755" s="60"/>
      <c r="F2755" s="60"/>
      <c r="G2755" s="61"/>
      <c r="H2755" s="71">
        <v>0</v>
      </c>
      <c r="I2755" s="62">
        <v>0</v>
      </c>
      <c r="J2755" s="62">
        <v>0</v>
      </c>
      <c r="K2755" s="44"/>
      <c r="L2755" s="63">
        <v>0</v>
      </c>
      <c r="M2755" s="70"/>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x14ac:dyDescent="0.2">
      <c r="A2756" s="15"/>
      <c r="B2756" s="15">
        <v>222</v>
      </c>
      <c r="C2756" s="59">
        <v>0</v>
      </c>
      <c r="D2756" s="60"/>
      <c r="E2756" s="60"/>
      <c r="F2756" s="60"/>
      <c r="G2756" s="61"/>
      <c r="H2756" s="71">
        <v>0</v>
      </c>
      <c r="I2756" s="62">
        <v>0</v>
      </c>
      <c r="J2756" s="62">
        <v>0</v>
      </c>
      <c r="K2756" s="44"/>
      <c r="L2756" s="63">
        <v>0</v>
      </c>
      <c r="M2756" s="70"/>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x14ac:dyDescent="0.2">
      <c r="A2757" s="15"/>
      <c r="B2757" s="15">
        <v>223</v>
      </c>
      <c r="C2757" s="59">
        <v>0</v>
      </c>
      <c r="D2757" s="60"/>
      <c r="E2757" s="60"/>
      <c r="F2757" s="60"/>
      <c r="G2757" s="61"/>
      <c r="H2757" s="71">
        <v>0</v>
      </c>
      <c r="I2757" s="62">
        <v>0</v>
      </c>
      <c r="J2757" s="62">
        <v>0</v>
      </c>
      <c r="K2757" s="44"/>
      <c r="L2757" s="63">
        <v>0</v>
      </c>
      <c r="M2757" s="70"/>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x14ac:dyDescent="0.2">
      <c r="A2758" s="15"/>
      <c r="B2758" s="15">
        <v>224</v>
      </c>
      <c r="C2758" s="59">
        <v>0</v>
      </c>
      <c r="D2758" s="60"/>
      <c r="E2758" s="60"/>
      <c r="F2758" s="60"/>
      <c r="G2758" s="61"/>
      <c r="H2758" s="71">
        <v>0</v>
      </c>
      <c r="I2758" s="62">
        <v>0</v>
      </c>
      <c r="J2758" s="62">
        <v>0</v>
      </c>
      <c r="K2758" s="44"/>
      <c r="L2758" s="63">
        <v>0</v>
      </c>
      <c r="M2758" s="70"/>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x14ac:dyDescent="0.2">
      <c r="A2759" s="15"/>
      <c r="B2759" s="15">
        <v>225</v>
      </c>
      <c r="C2759" s="59">
        <v>0</v>
      </c>
      <c r="D2759" s="60"/>
      <c r="E2759" s="60"/>
      <c r="F2759" s="60"/>
      <c r="G2759" s="61"/>
      <c r="H2759" s="71">
        <v>0</v>
      </c>
      <c r="I2759" s="62">
        <v>0</v>
      </c>
      <c r="J2759" s="62">
        <v>0</v>
      </c>
      <c r="K2759" s="44"/>
      <c r="L2759" s="63">
        <v>0</v>
      </c>
      <c r="M2759" s="70"/>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x14ac:dyDescent="0.2">
      <c r="A2760" s="15"/>
      <c r="B2760" s="15">
        <v>226</v>
      </c>
      <c r="C2760" s="59">
        <v>0</v>
      </c>
      <c r="D2760" s="60"/>
      <c r="E2760" s="60"/>
      <c r="F2760" s="60"/>
      <c r="G2760" s="61"/>
      <c r="H2760" s="71">
        <v>0</v>
      </c>
      <c r="I2760" s="62">
        <v>0</v>
      </c>
      <c r="J2760" s="62">
        <v>0</v>
      </c>
      <c r="K2760" s="44"/>
      <c r="L2760" s="63">
        <v>0</v>
      </c>
      <c r="M2760" s="70"/>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x14ac:dyDescent="0.2">
      <c r="A2761" s="15"/>
      <c r="B2761" s="15">
        <v>227</v>
      </c>
      <c r="C2761" s="59">
        <v>0</v>
      </c>
      <c r="D2761" s="60"/>
      <c r="E2761" s="60"/>
      <c r="F2761" s="60"/>
      <c r="G2761" s="61"/>
      <c r="H2761" s="71">
        <v>0</v>
      </c>
      <c r="I2761" s="62">
        <v>0</v>
      </c>
      <c r="J2761" s="62">
        <v>0</v>
      </c>
      <c r="K2761" s="44"/>
      <c r="L2761" s="63">
        <v>0</v>
      </c>
      <c r="M2761" s="70"/>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x14ac:dyDescent="0.2">
      <c r="A2762" s="15"/>
      <c r="B2762" s="15">
        <v>228</v>
      </c>
      <c r="C2762" s="59">
        <v>0</v>
      </c>
      <c r="D2762" s="60"/>
      <c r="E2762" s="60"/>
      <c r="F2762" s="60"/>
      <c r="G2762" s="61"/>
      <c r="H2762" s="71">
        <v>0</v>
      </c>
      <c r="I2762" s="62">
        <v>0</v>
      </c>
      <c r="J2762" s="62">
        <v>0</v>
      </c>
      <c r="K2762" s="44"/>
      <c r="L2762" s="63">
        <v>0</v>
      </c>
      <c r="M2762" s="70"/>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x14ac:dyDescent="0.2">
      <c r="A2763" s="15"/>
      <c r="B2763" s="15">
        <v>229</v>
      </c>
      <c r="C2763" s="59">
        <v>0</v>
      </c>
      <c r="D2763" s="60"/>
      <c r="E2763" s="60"/>
      <c r="F2763" s="60"/>
      <c r="G2763" s="61"/>
      <c r="H2763" s="71">
        <v>0</v>
      </c>
      <c r="I2763" s="62">
        <v>0</v>
      </c>
      <c r="J2763" s="62">
        <v>0</v>
      </c>
      <c r="K2763" s="44"/>
      <c r="L2763" s="63">
        <v>0</v>
      </c>
      <c r="M2763" s="70"/>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x14ac:dyDescent="0.2">
      <c r="A2764" s="15"/>
      <c r="B2764" s="15">
        <v>230</v>
      </c>
      <c r="C2764" s="59">
        <v>0</v>
      </c>
      <c r="D2764" s="60"/>
      <c r="E2764" s="60"/>
      <c r="F2764" s="60"/>
      <c r="G2764" s="61"/>
      <c r="H2764" s="71">
        <v>0</v>
      </c>
      <c r="I2764" s="62">
        <v>0</v>
      </c>
      <c r="J2764" s="62">
        <v>0</v>
      </c>
      <c r="K2764" s="44"/>
      <c r="L2764" s="63">
        <v>0</v>
      </c>
      <c r="M2764" s="70"/>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x14ac:dyDescent="0.2">
      <c r="A2765" s="15"/>
      <c r="B2765" s="15">
        <v>231</v>
      </c>
      <c r="C2765" s="59">
        <v>0</v>
      </c>
      <c r="D2765" s="60"/>
      <c r="E2765" s="60"/>
      <c r="F2765" s="60"/>
      <c r="G2765" s="61"/>
      <c r="H2765" s="71">
        <v>0</v>
      </c>
      <c r="I2765" s="62">
        <v>0</v>
      </c>
      <c r="J2765" s="62">
        <v>0</v>
      </c>
      <c r="K2765" s="44"/>
      <c r="L2765" s="63">
        <v>0</v>
      </c>
      <c r="M2765" s="70"/>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x14ac:dyDescent="0.2">
      <c r="A2766" s="15"/>
      <c r="B2766" s="15">
        <v>232</v>
      </c>
      <c r="C2766" s="59">
        <v>0</v>
      </c>
      <c r="D2766" s="60"/>
      <c r="E2766" s="60"/>
      <c r="F2766" s="60"/>
      <c r="G2766" s="61"/>
      <c r="H2766" s="71">
        <v>0</v>
      </c>
      <c r="I2766" s="62">
        <v>0</v>
      </c>
      <c r="J2766" s="62">
        <v>0</v>
      </c>
      <c r="K2766" s="44"/>
      <c r="L2766" s="63">
        <v>0</v>
      </c>
      <c r="M2766" s="70"/>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x14ac:dyDescent="0.2">
      <c r="A2767" s="15"/>
      <c r="B2767" s="15">
        <v>233</v>
      </c>
      <c r="C2767" s="59">
        <v>0</v>
      </c>
      <c r="D2767" s="60"/>
      <c r="E2767" s="60"/>
      <c r="F2767" s="60"/>
      <c r="G2767" s="61"/>
      <c r="H2767" s="71">
        <v>0</v>
      </c>
      <c r="I2767" s="62">
        <v>0</v>
      </c>
      <c r="J2767" s="62">
        <v>0</v>
      </c>
      <c r="K2767" s="44"/>
      <c r="L2767" s="63">
        <v>0</v>
      </c>
      <c r="M2767" s="70"/>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x14ac:dyDescent="0.2">
      <c r="A2768" s="15"/>
      <c r="B2768" s="15">
        <v>234</v>
      </c>
      <c r="C2768" s="59">
        <v>0</v>
      </c>
      <c r="D2768" s="60"/>
      <c r="E2768" s="60"/>
      <c r="F2768" s="60"/>
      <c r="G2768" s="61"/>
      <c r="H2768" s="71">
        <v>0</v>
      </c>
      <c r="I2768" s="62">
        <v>0</v>
      </c>
      <c r="J2768" s="62">
        <v>0</v>
      </c>
      <c r="K2768" s="44"/>
      <c r="L2768" s="63">
        <v>0</v>
      </c>
      <c r="M2768" s="70"/>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x14ac:dyDescent="0.2">
      <c r="A2769" s="15"/>
      <c r="B2769" s="15">
        <v>235</v>
      </c>
      <c r="C2769" s="59">
        <v>0</v>
      </c>
      <c r="D2769" s="60"/>
      <c r="E2769" s="60"/>
      <c r="F2769" s="60"/>
      <c r="G2769" s="61"/>
      <c r="H2769" s="71">
        <v>0</v>
      </c>
      <c r="I2769" s="62">
        <v>0</v>
      </c>
      <c r="J2769" s="62">
        <v>0</v>
      </c>
      <c r="K2769" s="44"/>
      <c r="L2769" s="63">
        <v>0</v>
      </c>
      <c r="M2769" s="70"/>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x14ac:dyDescent="0.2">
      <c r="A2770" s="15"/>
      <c r="B2770" s="15">
        <v>236</v>
      </c>
      <c r="C2770" s="59">
        <v>0</v>
      </c>
      <c r="D2770" s="60"/>
      <c r="E2770" s="60"/>
      <c r="F2770" s="60"/>
      <c r="G2770" s="61"/>
      <c r="H2770" s="71">
        <v>0</v>
      </c>
      <c r="I2770" s="62">
        <v>0</v>
      </c>
      <c r="J2770" s="62">
        <v>0</v>
      </c>
      <c r="K2770" s="44"/>
      <c r="L2770" s="63">
        <v>0</v>
      </c>
      <c r="M2770" s="70"/>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x14ac:dyDescent="0.2">
      <c r="A2771" s="15"/>
      <c r="B2771" s="15">
        <v>237</v>
      </c>
      <c r="C2771" s="59">
        <v>0</v>
      </c>
      <c r="D2771" s="60"/>
      <c r="E2771" s="60"/>
      <c r="F2771" s="60"/>
      <c r="G2771" s="61"/>
      <c r="H2771" s="71">
        <v>0</v>
      </c>
      <c r="I2771" s="62">
        <v>0</v>
      </c>
      <c r="J2771" s="62">
        <v>0</v>
      </c>
      <c r="K2771" s="44"/>
      <c r="L2771" s="63">
        <v>0</v>
      </c>
      <c r="M2771" s="70"/>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x14ac:dyDescent="0.2">
      <c r="A2772" s="15"/>
      <c r="B2772" s="15">
        <v>238</v>
      </c>
      <c r="C2772" s="59">
        <v>0</v>
      </c>
      <c r="D2772" s="60"/>
      <c r="E2772" s="60"/>
      <c r="F2772" s="60"/>
      <c r="G2772" s="61"/>
      <c r="H2772" s="71">
        <v>0</v>
      </c>
      <c r="I2772" s="62">
        <v>0</v>
      </c>
      <c r="J2772" s="62">
        <v>0</v>
      </c>
      <c r="K2772" s="44"/>
      <c r="L2772" s="63">
        <v>0</v>
      </c>
      <c r="M2772" s="70"/>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x14ac:dyDescent="0.2">
      <c r="A2773" s="15"/>
      <c r="B2773" s="15">
        <v>239</v>
      </c>
      <c r="C2773" s="59">
        <v>0</v>
      </c>
      <c r="D2773" s="60"/>
      <c r="E2773" s="60"/>
      <c r="F2773" s="60"/>
      <c r="G2773" s="61"/>
      <c r="H2773" s="71">
        <v>0</v>
      </c>
      <c r="I2773" s="62">
        <v>0</v>
      </c>
      <c r="J2773" s="62">
        <v>0</v>
      </c>
      <c r="K2773" s="44"/>
      <c r="L2773" s="63">
        <v>0</v>
      </c>
      <c r="M2773" s="70"/>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x14ac:dyDescent="0.2">
      <c r="A2774" s="15"/>
      <c r="B2774" s="15">
        <v>240</v>
      </c>
      <c r="C2774" s="59">
        <v>0</v>
      </c>
      <c r="D2774" s="60"/>
      <c r="E2774" s="60"/>
      <c r="F2774" s="60"/>
      <c r="G2774" s="61"/>
      <c r="H2774" s="71">
        <v>0</v>
      </c>
      <c r="I2774" s="62">
        <v>0</v>
      </c>
      <c r="J2774" s="62">
        <v>0</v>
      </c>
      <c r="K2774" s="44"/>
      <c r="L2774" s="63">
        <v>0</v>
      </c>
      <c r="M2774" s="70"/>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x14ac:dyDescent="0.2">
      <c r="A2775" s="15"/>
      <c r="B2775" s="15">
        <v>241</v>
      </c>
      <c r="C2775" s="59">
        <v>0</v>
      </c>
      <c r="D2775" s="60"/>
      <c r="E2775" s="60"/>
      <c r="F2775" s="60"/>
      <c r="G2775" s="61"/>
      <c r="H2775" s="71">
        <v>0</v>
      </c>
      <c r="I2775" s="62">
        <v>0</v>
      </c>
      <c r="J2775" s="62">
        <v>0</v>
      </c>
      <c r="K2775" s="44"/>
      <c r="L2775" s="63">
        <v>0</v>
      </c>
      <c r="M2775" s="70"/>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v>242</v>
      </c>
      <c r="C2776" s="59">
        <v>0</v>
      </c>
      <c r="D2776" s="60"/>
      <c r="E2776" s="60"/>
      <c r="F2776" s="60"/>
      <c r="G2776" s="61"/>
      <c r="H2776" s="71">
        <v>0</v>
      </c>
      <c r="I2776" s="62">
        <v>0</v>
      </c>
      <c r="J2776" s="62">
        <v>0</v>
      </c>
      <c r="K2776" s="44"/>
      <c r="L2776" s="63">
        <v>0</v>
      </c>
      <c r="M2776" s="70"/>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v>243</v>
      </c>
      <c r="C2777" s="59">
        <v>0</v>
      </c>
      <c r="D2777" s="60"/>
      <c r="E2777" s="60"/>
      <c r="F2777" s="60"/>
      <c r="G2777" s="61"/>
      <c r="H2777" s="71">
        <v>0</v>
      </c>
      <c r="I2777" s="62">
        <v>0</v>
      </c>
      <c r="J2777" s="62">
        <v>0</v>
      </c>
      <c r="K2777" s="44"/>
      <c r="L2777" s="63">
        <v>0</v>
      </c>
      <c r="M2777" s="70"/>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v>244</v>
      </c>
      <c r="C2778" s="59">
        <v>0</v>
      </c>
      <c r="D2778" s="60"/>
      <c r="E2778" s="60"/>
      <c r="F2778" s="60"/>
      <c r="G2778" s="61"/>
      <c r="H2778" s="71">
        <v>0</v>
      </c>
      <c r="I2778" s="62">
        <v>0</v>
      </c>
      <c r="J2778" s="62">
        <v>0</v>
      </c>
      <c r="K2778" s="44"/>
      <c r="L2778" s="63">
        <v>0</v>
      </c>
      <c r="M2778" s="70"/>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v>245</v>
      </c>
      <c r="C2779" s="59">
        <v>0</v>
      </c>
      <c r="D2779" s="60"/>
      <c r="E2779" s="60"/>
      <c r="F2779" s="60"/>
      <c r="G2779" s="61"/>
      <c r="H2779" s="71">
        <v>0</v>
      </c>
      <c r="I2779" s="62">
        <v>0</v>
      </c>
      <c r="J2779" s="62">
        <v>0</v>
      </c>
      <c r="K2779" s="44"/>
      <c r="L2779" s="63">
        <v>0</v>
      </c>
      <c r="M2779" s="70"/>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v>246</v>
      </c>
      <c r="C2780" s="59">
        <v>0</v>
      </c>
      <c r="D2780" s="60"/>
      <c r="E2780" s="60"/>
      <c r="F2780" s="60"/>
      <c r="G2780" s="61"/>
      <c r="H2780" s="71">
        <v>0</v>
      </c>
      <c r="I2780" s="62">
        <v>0</v>
      </c>
      <c r="J2780" s="62">
        <v>0</v>
      </c>
      <c r="K2780" s="44"/>
      <c r="L2780" s="63">
        <v>0</v>
      </c>
      <c r="M2780" s="70"/>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v>247</v>
      </c>
      <c r="C2781" s="59">
        <v>0</v>
      </c>
      <c r="D2781" s="60"/>
      <c r="E2781" s="60"/>
      <c r="F2781" s="60"/>
      <c r="G2781" s="61"/>
      <c r="H2781" s="71">
        <v>0</v>
      </c>
      <c r="I2781" s="62">
        <v>0</v>
      </c>
      <c r="J2781" s="62">
        <v>0</v>
      </c>
      <c r="K2781" s="44"/>
      <c r="L2781" s="63">
        <v>0</v>
      </c>
      <c r="M2781" s="70"/>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v>248</v>
      </c>
      <c r="C2782" s="59">
        <v>0</v>
      </c>
      <c r="D2782" s="60"/>
      <c r="E2782" s="60"/>
      <c r="F2782" s="60"/>
      <c r="G2782" s="61"/>
      <c r="H2782" s="71">
        <v>0</v>
      </c>
      <c r="I2782" s="62">
        <v>0</v>
      </c>
      <c r="J2782" s="62">
        <v>0</v>
      </c>
      <c r="K2782" s="44"/>
      <c r="L2782" s="63">
        <v>0</v>
      </c>
      <c r="M2782" s="70"/>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v>249</v>
      </c>
      <c r="C2783" s="59">
        <v>0</v>
      </c>
      <c r="D2783" s="60"/>
      <c r="E2783" s="60"/>
      <c r="F2783" s="60"/>
      <c r="G2783" s="61"/>
      <c r="H2783" s="71">
        <v>0</v>
      </c>
      <c r="I2783" s="62">
        <v>0</v>
      </c>
      <c r="J2783" s="62">
        <v>0</v>
      </c>
      <c r="K2783" s="44"/>
      <c r="L2783" s="63">
        <v>0</v>
      </c>
      <c r="M2783" s="70"/>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v>250</v>
      </c>
      <c r="C2784" s="59">
        <v>0</v>
      </c>
      <c r="D2784" s="60"/>
      <c r="E2784" s="60"/>
      <c r="F2784" s="60"/>
      <c r="G2784" s="61"/>
      <c r="H2784" s="71">
        <v>0</v>
      </c>
      <c r="I2784" s="62">
        <v>0</v>
      </c>
      <c r="J2784" s="62">
        <v>0</v>
      </c>
      <c r="K2784" s="44"/>
      <c r="L2784" s="63">
        <v>0</v>
      </c>
      <c r="M2784" s="70"/>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v>251</v>
      </c>
      <c r="C2785" s="59">
        <v>0</v>
      </c>
      <c r="D2785" s="60"/>
      <c r="E2785" s="60"/>
      <c r="F2785" s="60"/>
      <c r="G2785" s="61"/>
      <c r="H2785" s="71">
        <v>0</v>
      </c>
      <c r="I2785" s="62">
        <v>0</v>
      </c>
      <c r="J2785" s="62">
        <v>0</v>
      </c>
      <c r="K2785" s="44"/>
      <c r="L2785" s="63">
        <v>0</v>
      </c>
      <c r="M2785" s="70"/>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v>252</v>
      </c>
      <c r="C2786" s="59">
        <v>0</v>
      </c>
      <c r="D2786" s="60"/>
      <c r="E2786" s="60"/>
      <c r="F2786" s="60"/>
      <c r="G2786" s="61"/>
      <c r="H2786" s="71">
        <v>0</v>
      </c>
      <c r="I2786" s="62">
        <v>0</v>
      </c>
      <c r="J2786" s="62">
        <v>0</v>
      </c>
      <c r="K2786" s="44"/>
      <c r="L2786" s="63">
        <v>0</v>
      </c>
      <c r="M2786" s="70"/>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v>253</v>
      </c>
      <c r="C2787" s="59">
        <v>0</v>
      </c>
      <c r="D2787" s="60"/>
      <c r="E2787" s="60"/>
      <c r="F2787" s="60"/>
      <c r="G2787" s="61"/>
      <c r="H2787" s="71">
        <v>0</v>
      </c>
      <c r="I2787" s="62">
        <v>0</v>
      </c>
      <c r="J2787" s="62">
        <v>0</v>
      </c>
      <c r="K2787" s="44"/>
      <c r="L2787" s="63">
        <v>0</v>
      </c>
      <c r="M2787" s="70"/>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v>254</v>
      </c>
      <c r="C2788" s="59">
        <v>0</v>
      </c>
      <c r="D2788" s="60"/>
      <c r="E2788" s="60"/>
      <c r="F2788" s="60"/>
      <c r="G2788" s="61"/>
      <c r="H2788" s="71">
        <v>0</v>
      </c>
      <c r="I2788" s="62">
        <v>0</v>
      </c>
      <c r="J2788" s="62">
        <v>0</v>
      </c>
      <c r="K2788" s="44"/>
      <c r="L2788" s="63">
        <v>0</v>
      </c>
      <c r="M2788" s="70"/>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v>255</v>
      </c>
      <c r="C2789" s="59">
        <v>0</v>
      </c>
      <c r="D2789" s="60"/>
      <c r="E2789" s="60"/>
      <c r="F2789" s="60"/>
      <c r="G2789" s="61"/>
      <c r="H2789" s="71">
        <v>0</v>
      </c>
      <c r="I2789" s="62">
        <v>0</v>
      </c>
      <c r="J2789" s="62">
        <v>0</v>
      </c>
      <c r="K2789" s="44"/>
      <c r="L2789" s="63">
        <v>0</v>
      </c>
      <c r="M2789" s="70"/>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v>256</v>
      </c>
      <c r="C2790" s="59">
        <v>0</v>
      </c>
      <c r="D2790" s="60"/>
      <c r="E2790" s="60"/>
      <c r="F2790" s="60"/>
      <c r="G2790" s="61"/>
      <c r="H2790" s="71">
        <v>0</v>
      </c>
      <c r="I2790" s="62">
        <v>0</v>
      </c>
      <c r="J2790" s="62">
        <v>0</v>
      </c>
      <c r="K2790" s="44"/>
      <c r="L2790" s="63">
        <v>0</v>
      </c>
      <c r="M2790" s="70"/>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v>257</v>
      </c>
      <c r="C2791" s="59">
        <v>0</v>
      </c>
      <c r="D2791" s="60"/>
      <c r="E2791" s="60"/>
      <c r="F2791" s="60"/>
      <c r="G2791" s="61"/>
      <c r="H2791" s="71">
        <v>0</v>
      </c>
      <c r="I2791" s="62">
        <v>0</v>
      </c>
      <c r="J2791" s="62">
        <v>0</v>
      </c>
      <c r="K2791" s="44"/>
      <c r="L2791" s="63">
        <v>0</v>
      </c>
      <c r="M2791" s="70"/>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v>258</v>
      </c>
      <c r="C2792" s="59">
        <v>0</v>
      </c>
      <c r="D2792" s="60"/>
      <c r="E2792" s="60"/>
      <c r="F2792" s="60"/>
      <c r="G2792" s="61"/>
      <c r="H2792" s="71">
        <v>0</v>
      </c>
      <c r="I2792" s="62">
        <v>0</v>
      </c>
      <c r="J2792" s="62">
        <v>0</v>
      </c>
      <c r="K2792" s="44"/>
      <c r="L2792" s="63">
        <v>0</v>
      </c>
      <c r="M2792" s="70"/>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v>259</v>
      </c>
      <c r="C2793" s="59">
        <v>0</v>
      </c>
      <c r="D2793" s="60"/>
      <c r="E2793" s="60"/>
      <c r="F2793" s="60"/>
      <c r="G2793" s="61"/>
      <c r="H2793" s="71">
        <v>0</v>
      </c>
      <c r="I2793" s="62">
        <v>0</v>
      </c>
      <c r="J2793" s="62">
        <v>0</v>
      </c>
      <c r="K2793" s="44"/>
      <c r="L2793" s="63">
        <v>0</v>
      </c>
      <c r="M2793" s="70"/>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v>260</v>
      </c>
      <c r="C2794" s="59">
        <v>0</v>
      </c>
      <c r="D2794" s="60"/>
      <c r="E2794" s="60"/>
      <c r="F2794" s="60"/>
      <c r="G2794" s="61"/>
      <c r="H2794" s="71">
        <v>0</v>
      </c>
      <c r="I2794" s="62">
        <v>0</v>
      </c>
      <c r="J2794" s="62">
        <v>0</v>
      </c>
      <c r="K2794" s="44"/>
      <c r="L2794" s="63">
        <v>0</v>
      </c>
      <c r="M2794" s="70"/>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v>261</v>
      </c>
      <c r="C2795" s="59">
        <v>0</v>
      </c>
      <c r="D2795" s="60"/>
      <c r="E2795" s="60"/>
      <c r="F2795" s="60"/>
      <c r="G2795" s="61"/>
      <c r="H2795" s="71">
        <v>0</v>
      </c>
      <c r="I2795" s="62">
        <v>0</v>
      </c>
      <c r="J2795" s="62">
        <v>0</v>
      </c>
      <c r="K2795" s="44"/>
      <c r="L2795" s="63">
        <v>0</v>
      </c>
      <c r="M2795" s="70"/>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v>262</v>
      </c>
      <c r="C2796" s="59">
        <v>0</v>
      </c>
      <c r="D2796" s="60"/>
      <c r="E2796" s="60"/>
      <c r="F2796" s="60"/>
      <c r="G2796" s="61"/>
      <c r="H2796" s="71">
        <v>0</v>
      </c>
      <c r="I2796" s="62">
        <v>0</v>
      </c>
      <c r="J2796" s="62">
        <v>0</v>
      </c>
      <c r="K2796" s="44"/>
      <c r="L2796" s="63">
        <v>0</v>
      </c>
      <c r="M2796" s="70"/>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v>263</v>
      </c>
      <c r="C2797" s="59">
        <v>0</v>
      </c>
      <c r="D2797" s="60"/>
      <c r="E2797" s="60"/>
      <c r="F2797" s="60"/>
      <c r="G2797" s="61"/>
      <c r="H2797" s="71">
        <v>0</v>
      </c>
      <c r="I2797" s="62">
        <v>0</v>
      </c>
      <c r="J2797" s="62">
        <v>0</v>
      </c>
      <c r="K2797" s="44"/>
      <c r="L2797" s="63">
        <v>0</v>
      </c>
      <c r="M2797" s="70"/>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v>264</v>
      </c>
      <c r="C2798" s="59">
        <v>0</v>
      </c>
      <c r="D2798" s="60"/>
      <c r="E2798" s="60"/>
      <c r="F2798" s="60"/>
      <c r="G2798" s="61"/>
      <c r="H2798" s="71">
        <v>0</v>
      </c>
      <c r="I2798" s="62">
        <v>0</v>
      </c>
      <c r="J2798" s="62">
        <v>0</v>
      </c>
      <c r="K2798" s="44"/>
      <c r="L2798" s="63">
        <v>0</v>
      </c>
      <c r="M2798" s="70"/>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v>265</v>
      </c>
      <c r="C2799" s="59">
        <v>0</v>
      </c>
      <c r="D2799" s="60"/>
      <c r="E2799" s="60"/>
      <c r="F2799" s="60"/>
      <c r="G2799" s="61"/>
      <c r="H2799" s="71">
        <v>0</v>
      </c>
      <c r="I2799" s="62">
        <v>0</v>
      </c>
      <c r="J2799" s="62">
        <v>0</v>
      </c>
      <c r="K2799" s="44"/>
      <c r="L2799" s="63">
        <v>0</v>
      </c>
      <c r="M2799" s="70"/>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v>266</v>
      </c>
      <c r="C2800" s="59">
        <v>0</v>
      </c>
      <c r="D2800" s="60"/>
      <c r="E2800" s="60"/>
      <c r="F2800" s="60"/>
      <c r="G2800" s="61"/>
      <c r="H2800" s="71">
        <v>0</v>
      </c>
      <c r="I2800" s="62">
        <v>0</v>
      </c>
      <c r="J2800" s="62">
        <v>0</v>
      </c>
      <c r="K2800" s="44"/>
      <c r="L2800" s="63">
        <v>0</v>
      </c>
      <c r="M2800" s="70"/>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v>267</v>
      </c>
      <c r="C2801" s="59">
        <v>0</v>
      </c>
      <c r="D2801" s="60"/>
      <c r="E2801" s="60"/>
      <c r="F2801" s="60"/>
      <c r="G2801" s="61"/>
      <c r="H2801" s="71">
        <v>0</v>
      </c>
      <c r="I2801" s="62">
        <v>0</v>
      </c>
      <c r="J2801" s="62">
        <v>0</v>
      </c>
      <c r="K2801" s="44"/>
      <c r="L2801" s="63">
        <v>0</v>
      </c>
      <c r="M2801" s="70"/>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v>268</v>
      </c>
      <c r="C2802" s="59">
        <v>0</v>
      </c>
      <c r="D2802" s="60"/>
      <c r="E2802" s="60"/>
      <c r="F2802" s="60"/>
      <c r="G2802" s="61"/>
      <c r="H2802" s="71">
        <v>0</v>
      </c>
      <c r="I2802" s="62">
        <v>0</v>
      </c>
      <c r="J2802" s="62">
        <v>0</v>
      </c>
      <c r="K2802" s="44"/>
      <c r="L2802" s="63">
        <v>0</v>
      </c>
      <c r="M2802" s="70"/>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v>269</v>
      </c>
      <c r="C2803" s="59">
        <v>0</v>
      </c>
      <c r="D2803" s="60"/>
      <c r="E2803" s="60"/>
      <c r="F2803" s="60"/>
      <c r="G2803" s="61"/>
      <c r="H2803" s="71">
        <v>0</v>
      </c>
      <c r="I2803" s="62">
        <v>0</v>
      </c>
      <c r="J2803" s="62">
        <v>0</v>
      </c>
      <c r="K2803" s="44"/>
      <c r="L2803" s="63">
        <v>0</v>
      </c>
      <c r="M2803" s="70"/>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v>270</v>
      </c>
      <c r="C2804" s="59">
        <v>0</v>
      </c>
      <c r="D2804" s="60"/>
      <c r="E2804" s="60"/>
      <c r="F2804" s="60"/>
      <c r="G2804" s="61"/>
      <c r="H2804" s="71">
        <v>0</v>
      </c>
      <c r="I2804" s="62">
        <v>0</v>
      </c>
      <c r="J2804" s="62">
        <v>0</v>
      </c>
      <c r="K2804" s="44"/>
      <c r="L2804" s="63">
        <v>0</v>
      </c>
      <c r="M2804" s="70"/>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v>271</v>
      </c>
      <c r="C2805" s="59">
        <v>0</v>
      </c>
      <c r="D2805" s="60"/>
      <c r="E2805" s="60"/>
      <c r="F2805" s="60"/>
      <c r="G2805" s="61"/>
      <c r="H2805" s="71">
        <v>0</v>
      </c>
      <c r="I2805" s="62" t="s">
        <v>35</v>
      </c>
      <c r="J2805" s="62">
        <v>0</v>
      </c>
      <c r="K2805" s="44"/>
      <c r="L2805" s="63">
        <v>0</v>
      </c>
      <c r="M2805" s="70"/>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v>272</v>
      </c>
      <c r="C2806" s="59">
        <v>0</v>
      </c>
      <c r="D2806" s="60"/>
      <c r="E2806" s="60"/>
      <c r="F2806" s="60"/>
      <c r="G2806" s="61"/>
      <c r="H2806" s="71">
        <v>0</v>
      </c>
      <c r="I2806" s="62" t="s">
        <v>35</v>
      </c>
      <c r="J2806" s="62">
        <v>0</v>
      </c>
      <c r="K2806" s="44"/>
      <c r="L2806" s="63">
        <v>0</v>
      </c>
      <c r="M2806" s="70"/>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v>273</v>
      </c>
      <c r="C2807" s="59">
        <v>0</v>
      </c>
      <c r="D2807" s="60"/>
      <c r="E2807" s="60"/>
      <c r="F2807" s="60"/>
      <c r="G2807" s="61"/>
      <c r="H2807" s="71">
        <v>0</v>
      </c>
      <c r="I2807" s="62" t="s">
        <v>35</v>
      </c>
      <c r="J2807" s="62">
        <v>0</v>
      </c>
      <c r="K2807" s="44"/>
      <c r="L2807" s="63">
        <v>0</v>
      </c>
      <c r="M2807" s="70"/>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v>274</v>
      </c>
      <c r="C2808" s="59">
        <v>0</v>
      </c>
      <c r="D2808" s="60"/>
      <c r="E2808" s="60"/>
      <c r="F2808" s="60"/>
      <c r="G2808" s="61"/>
      <c r="H2808" s="71">
        <v>0</v>
      </c>
      <c r="I2808" s="62" t="s">
        <v>35</v>
      </c>
      <c r="J2808" s="62">
        <v>0</v>
      </c>
      <c r="K2808" s="44"/>
      <c r="L2808" s="63">
        <v>0</v>
      </c>
      <c r="M2808" s="70"/>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v>275</v>
      </c>
      <c r="C2809" s="59">
        <v>0</v>
      </c>
      <c r="D2809" s="60"/>
      <c r="E2809" s="60"/>
      <c r="F2809" s="60"/>
      <c r="G2809" s="61"/>
      <c r="H2809" s="71">
        <v>0</v>
      </c>
      <c r="I2809" s="62" t="s">
        <v>35</v>
      </c>
      <c r="J2809" s="62">
        <v>0</v>
      </c>
      <c r="K2809" s="44"/>
      <c r="L2809" s="63">
        <v>0</v>
      </c>
      <c r="M2809" s="70"/>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v>276</v>
      </c>
      <c r="C2810" s="59">
        <v>0</v>
      </c>
      <c r="D2810" s="60"/>
      <c r="E2810" s="60"/>
      <c r="F2810" s="60"/>
      <c r="G2810" s="61"/>
      <c r="H2810" s="71">
        <v>0</v>
      </c>
      <c r="I2810" s="62" t="s">
        <v>35</v>
      </c>
      <c r="J2810" s="62">
        <v>0</v>
      </c>
      <c r="K2810" s="44"/>
      <c r="L2810" s="63">
        <v>0</v>
      </c>
      <c r="M2810" s="70"/>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v>277</v>
      </c>
      <c r="C2811" s="59">
        <v>0</v>
      </c>
      <c r="D2811" s="60"/>
      <c r="E2811" s="60"/>
      <c r="F2811" s="60"/>
      <c r="G2811" s="61"/>
      <c r="H2811" s="71">
        <v>0</v>
      </c>
      <c r="I2811" s="62" t="s">
        <v>35</v>
      </c>
      <c r="J2811" s="62">
        <v>0</v>
      </c>
      <c r="K2811" s="44"/>
      <c r="L2811" s="63">
        <v>0</v>
      </c>
      <c r="M2811" s="70"/>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v>278</v>
      </c>
      <c r="C2812" s="59">
        <v>0</v>
      </c>
      <c r="D2812" s="60"/>
      <c r="E2812" s="60"/>
      <c r="F2812" s="60"/>
      <c r="G2812" s="61"/>
      <c r="H2812" s="71">
        <v>0</v>
      </c>
      <c r="I2812" s="62" t="s">
        <v>35</v>
      </c>
      <c r="J2812" s="62">
        <v>0</v>
      </c>
      <c r="K2812" s="44"/>
      <c r="L2812" s="63">
        <v>0</v>
      </c>
      <c r="M2812" s="70"/>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v>279</v>
      </c>
      <c r="C2813" s="59">
        <v>0</v>
      </c>
      <c r="D2813" s="60"/>
      <c r="E2813" s="60"/>
      <c r="F2813" s="60"/>
      <c r="G2813" s="61"/>
      <c r="H2813" s="71">
        <v>0</v>
      </c>
      <c r="I2813" s="62" t="s">
        <v>35</v>
      </c>
      <c r="J2813" s="62">
        <v>0</v>
      </c>
      <c r="K2813" s="44"/>
      <c r="L2813" s="63">
        <v>0</v>
      </c>
      <c r="M2813" s="70"/>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v>280</v>
      </c>
      <c r="C2814" s="59">
        <v>0</v>
      </c>
      <c r="D2814" s="60"/>
      <c r="E2814" s="60"/>
      <c r="F2814" s="60"/>
      <c r="G2814" s="61"/>
      <c r="H2814" s="71">
        <v>0</v>
      </c>
      <c r="I2814" s="62" t="s">
        <v>35</v>
      </c>
      <c r="J2814" s="62">
        <v>0</v>
      </c>
      <c r="K2814" s="44"/>
      <c r="L2814" s="63">
        <v>0</v>
      </c>
      <c r="M2814" s="70"/>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v>281</v>
      </c>
      <c r="C2815" s="59">
        <v>0</v>
      </c>
      <c r="D2815" s="60"/>
      <c r="E2815" s="60"/>
      <c r="F2815" s="60"/>
      <c r="G2815" s="61"/>
      <c r="H2815" s="71">
        <v>0</v>
      </c>
      <c r="I2815" s="62" t="s">
        <v>35</v>
      </c>
      <c r="J2815" s="62">
        <v>0</v>
      </c>
      <c r="K2815" s="44"/>
      <c r="L2815" s="63">
        <v>0</v>
      </c>
      <c r="M2815" s="70"/>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v>282</v>
      </c>
      <c r="C2816" s="59">
        <v>0</v>
      </c>
      <c r="D2816" s="60"/>
      <c r="E2816" s="60"/>
      <c r="F2816" s="60"/>
      <c r="G2816" s="61"/>
      <c r="H2816" s="71">
        <v>0</v>
      </c>
      <c r="I2816" s="62" t="s">
        <v>35</v>
      </c>
      <c r="J2816" s="62">
        <v>0</v>
      </c>
      <c r="K2816" s="44"/>
      <c r="L2816" s="63">
        <v>0</v>
      </c>
      <c r="M2816" s="70"/>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v>283</v>
      </c>
      <c r="C2817" s="59">
        <v>0</v>
      </c>
      <c r="D2817" s="60"/>
      <c r="E2817" s="60"/>
      <c r="F2817" s="60"/>
      <c r="G2817" s="61"/>
      <c r="H2817" s="71">
        <v>0</v>
      </c>
      <c r="I2817" s="62" t="s">
        <v>35</v>
      </c>
      <c r="J2817" s="62">
        <v>0</v>
      </c>
      <c r="K2817" s="44"/>
      <c r="L2817" s="63">
        <v>0</v>
      </c>
      <c r="M2817" s="70"/>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v>284</v>
      </c>
      <c r="C2818" s="59">
        <v>0</v>
      </c>
      <c r="D2818" s="60"/>
      <c r="E2818" s="60"/>
      <c r="F2818" s="60"/>
      <c r="G2818" s="61"/>
      <c r="H2818" s="71">
        <v>0</v>
      </c>
      <c r="I2818" s="62" t="s">
        <v>35</v>
      </c>
      <c r="J2818" s="62">
        <v>0</v>
      </c>
      <c r="K2818" s="44"/>
      <c r="L2818" s="63">
        <v>0</v>
      </c>
      <c r="M2818" s="70"/>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v>285</v>
      </c>
      <c r="C2819" s="59">
        <v>0</v>
      </c>
      <c r="D2819" s="60"/>
      <c r="E2819" s="60"/>
      <c r="F2819" s="60"/>
      <c r="G2819" s="61"/>
      <c r="H2819" s="71">
        <v>0</v>
      </c>
      <c r="I2819" s="62" t="s">
        <v>35</v>
      </c>
      <c r="J2819" s="62">
        <v>0</v>
      </c>
      <c r="K2819" s="44"/>
      <c r="L2819" s="63">
        <v>0</v>
      </c>
      <c r="M2819" s="70"/>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v>286</v>
      </c>
      <c r="C2820" s="59">
        <v>0</v>
      </c>
      <c r="D2820" s="60"/>
      <c r="E2820" s="60"/>
      <c r="F2820" s="60"/>
      <c r="G2820" s="61"/>
      <c r="H2820" s="71">
        <v>0</v>
      </c>
      <c r="I2820" s="62" t="s">
        <v>35</v>
      </c>
      <c r="J2820" s="62">
        <v>0</v>
      </c>
      <c r="K2820" s="44"/>
      <c r="L2820" s="63">
        <v>0</v>
      </c>
      <c r="M2820" s="70"/>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v>287</v>
      </c>
      <c r="C2821" s="59">
        <v>0</v>
      </c>
      <c r="D2821" s="60"/>
      <c r="E2821" s="60"/>
      <c r="F2821" s="60"/>
      <c r="G2821" s="61"/>
      <c r="H2821" s="71">
        <v>0</v>
      </c>
      <c r="I2821" s="62" t="s">
        <v>35</v>
      </c>
      <c r="J2821" s="62">
        <v>0</v>
      </c>
      <c r="K2821" s="44"/>
      <c r="L2821" s="63">
        <v>0</v>
      </c>
      <c r="M2821" s="70"/>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v>288</v>
      </c>
      <c r="C2822" s="59">
        <v>0</v>
      </c>
      <c r="D2822" s="60"/>
      <c r="E2822" s="60"/>
      <c r="F2822" s="60"/>
      <c r="G2822" s="61"/>
      <c r="H2822" s="71">
        <v>0</v>
      </c>
      <c r="I2822" s="62" t="s">
        <v>35</v>
      </c>
      <c r="J2822" s="62">
        <v>0</v>
      </c>
      <c r="K2822" s="44"/>
      <c r="L2822" s="63">
        <v>0</v>
      </c>
      <c r="M2822" s="70"/>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v>289</v>
      </c>
      <c r="C2823" s="59">
        <v>0</v>
      </c>
      <c r="D2823" s="60"/>
      <c r="E2823" s="60"/>
      <c r="F2823" s="60"/>
      <c r="G2823" s="61"/>
      <c r="H2823" s="71">
        <v>0</v>
      </c>
      <c r="I2823" s="62" t="s">
        <v>35</v>
      </c>
      <c r="J2823" s="62">
        <v>0</v>
      </c>
      <c r="K2823" s="44"/>
      <c r="L2823" s="63">
        <v>0</v>
      </c>
      <c r="M2823" s="70"/>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v>290</v>
      </c>
      <c r="C2824" s="59">
        <v>0</v>
      </c>
      <c r="D2824" s="60"/>
      <c r="E2824" s="60"/>
      <c r="F2824" s="60"/>
      <c r="G2824" s="61"/>
      <c r="H2824" s="71">
        <v>0</v>
      </c>
      <c r="I2824" s="62" t="s">
        <v>35</v>
      </c>
      <c r="J2824" s="62">
        <v>0</v>
      </c>
      <c r="K2824" s="44"/>
      <c r="L2824" s="63">
        <v>0</v>
      </c>
      <c r="M2824" s="70"/>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v>291</v>
      </c>
      <c r="C2825" s="59">
        <v>0</v>
      </c>
      <c r="D2825" s="60"/>
      <c r="E2825" s="60"/>
      <c r="F2825" s="60"/>
      <c r="G2825" s="61"/>
      <c r="H2825" s="71">
        <v>0</v>
      </c>
      <c r="I2825" s="62" t="s">
        <v>35</v>
      </c>
      <c r="J2825" s="62">
        <v>0</v>
      </c>
      <c r="K2825" s="44"/>
      <c r="L2825" s="63">
        <v>0</v>
      </c>
      <c r="M2825" s="70"/>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x14ac:dyDescent="0.2">
      <c r="A2826" s="15"/>
      <c r="B2826" s="15">
        <v>292</v>
      </c>
      <c r="C2826" s="59">
        <v>0</v>
      </c>
      <c r="D2826" s="60"/>
      <c r="E2826" s="60"/>
      <c r="F2826" s="60"/>
      <c r="G2826" s="61"/>
      <c r="H2826" s="71">
        <v>0</v>
      </c>
      <c r="I2826" s="62" t="s">
        <v>35</v>
      </c>
      <c r="J2826" s="62">
        <v>0</v>
      </c>
      <c r="K2826" s="44"/>
      <c r="L2826" s="63">
        <v>0</v>
      </c>
      <c r="M2826" s="70"/>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x14ac:dyDescent="0.2">
      <c r="A2827" s="15"/>
      <c r="B2827" s="15">
        <v>293</v>
      </c>
      <c r="C2827" s="59">
        <v>0</v>
      </c>
      <c r="D2827" s="60"/>
      <c r="E2827" s="60"/>
      <c r="F2827" s="60"/>
      <c r="G2827" s="61"/>
      <c r="H2827" s="71">
        <v>0</v>
      </c>
      <c r="I2827" s="62" t="s">
        <v>35</v>
      </c>
      <c r="J2827" s="62">
        <v>0</v>
      </c>
      <c r="K2827" s="44"/>
      <c r="L2827" s="63">
        <v>0</v>
      </c>
      <c r="M2827" s="70"/>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x14ac:dyDescent="0.2">
      <c r="A2828" s="15"/>
      <c r="B2828" s="15">
        <v>294</v>
      </c>
      <c r="C2828" s="59">
        <v>0</v>
      </c>
      <c r="D2828" s="60"/>
      <c r="E2828" s="60"/>
      <c r="F2828" s="60"/>
      <c r="G2828" s="61"/>
      <c r="H2828" s="71">
        <v>0</v>
      </c>
      <c r="I2828" s="62" t="s">
        <v>35</v>
      </c>
      <c r="J2828" s="62">
        <v>0</v>
      </c>
      <c r="K2828" s="44"/>
      <c r="L2828" s="63">
        <v>0</v>
      </c>
      <c r="M2828" s="70"/>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x14ac:dyDescent="0.2">
      <c r="A2829" s="15"/>
      <c r="B2829" s="15">
        <v>295</v>
      </c>
      <c r="C2829" s="59">
        <v>0</v>
      </c>
      <c r="D2829" s="60"/>
      <c r="E2829" s="60"/>
      <c r="F2829" s="60"/>
      <c r="G2829" s="61"/>
      <c r="H2829" s="71">
        <v>0</v>
      </c>
      <c r="I2829" s="62" t="s">
        <v>35</v>
      </c>
      <c r="J2829" s="62">
        <v>0</v>
      </c>
      <c r="K2829" s="44"/>
      <c r="L2829" s="63">
        <v>0</v>
      </c>
      <c r="M2829" s="70"/>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v>296</v>
      </c>
      <c r="C2830" s="59">
        <v>0</v>
      </c>
      <c r="D2830" s="60"/>
      <c r="E2830" s="60"/>
      <c r="F2830" s="60"/>
      <c r="G2830" s="61"/>
      <c r="H2830" s="71">
        <v>0</v>
      </c>
      <c r="I2830" s="62" t="s">
        <v>35</v>
      </c>
      <c r="J2830" s="62">
        <v>0</v>
      </c>
      <c r="K2830" s="44"/>
      <c r="L2830" s="63">
        <v>0</v>
      </c>
      <c r="M2830" s="70"/>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v>297</v>
      </c>
      <c r="C2831" s="59">
        <v>0</v>
      </c>
      <c r="D2831" s="60"/>
      <c r="E2831" s="60"/>
      <c r="F2831" s="60"/>
      <c r="G2831" s="61"/>
      <c r="H2831" s="71">
        <v>0</v>
      </c>
      <c r="I2831" s="62" t="s">
        <v>35</v>
      </c>
      <c r="J2831" s="62">
        <v>0</v>
      </c>
      <c r="K2831" s="44"/>
      <c r="L2831" s="63">
        <v>0</v>
      </c>
      <c r="M2831" s="70"/>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298</v>
      </c>
      <c r="C2832" s="59">
        <v>0</v>
      </c>
      <c r="D2832" s="60"/>
      <c r="E2832" s="60"/>
      <c r="F2832" s="60"/>
      <c r="G2832" s="61"/>
      <c r="H2832" s="71">
        <v>0</v>
      </c>
      <c r="I2832" s="62" t="s">
        <v>35</v>
      </c>
      <c r="J2832" s="62">
        <v>0</v>
      </c>
      <c r="K2832" s="44"/>
      <c r="L2832" s="63">
        <v>0</v>
      </c>
      <c r="M2832" s="70"/>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299</v>
      </c>
      <c r="C2833" s="59">
        <v>0</v>
      </c>
      <c r="D2833" s="60"/>
      <c r="E2833" s="60"/>
      <c r="F2833" s="60"/>
      <c r="G2833" s="61"/>
      <c r="H2833" s="71">
        <v>0</v>
      </c>
      <c r="I2833" s="62" t="s">
        <v>35</v>
      </c>
      <c r="J2833" s="62">
        <v>0</v>
      </c>
      <c r="K2833" s="44"/>
      <c r="L2833" s="63">
        <v>0</v>
      </c>
      <c r="M2833" s="70"/>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300</v>
      </c>
      <c r="C2834" s="59">
        <v>0</v>
      </c>
      <c r="D2834" s="60"/>
      <c r="E2834" s="60"/>
      <c r="F2834" s="60"/>
      <c r="G2834" s="61"/>
      <c r="H2834" s="71">
        <v>0</v>
      </c>
      <c r="I2834" s="62" t="s">
        <v>35</v>
      </c>
      <c r="J2834" s="62">
        <v>0</v>
      </c>
      <c r="K2834" s="44"/>
      <c r="L2834" s="63">
        <v>0</v>
      </c>
      <c r="M2834" s="70"/>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301</v>
      </c>
      <c r="C2835" s="59">
        <v>0</v>
      </c>
      <c r="D2835" s="60"/>
      <c r="E2835" s="60"/>
      <c r="F2835" s="60"/>
      <c r="G2835" s="61"/>
      <c r="H2835" s="71">
        <v>0</v>
      </c>
      <c r="I2835" s="62" t="s">
        <v>35</v>
      </c>
      <c r="J2835" s="62">
        <v>0</v>
      </c>
      <c r="K2835" s="44"/>
      <c r="L2835" s="63">
        <v>0</v>
      </c>
      <c r="M2835" s="70"/>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302</v>
      </c>
      <c r="C2836" s="59">
        <v>0</v>
      </c>
      <c r="D2836" s="60"/>
      <c r="E2836" s="60"/>
      <c r="F2836" s="60"/>
      <c r="G2836" s="61"/>
      <c r="H2836" s="71">
        <v>0</v>
      </c>
      <c r="I2836" s="62" t="s">
        <v>35</v>
      </c>
      <c r="J2836" s="62">
        <v>0</v>
      </c>
      <c r="K2836" s="44"/>
      <c r="L2836" s="63">
        <v>0</v>
      </c>
      <c r="M2836" s="70"/>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303</v>
      </c>
      <c r="C2837" s="59">
        <v>0</v>
      </c>
      <c r="D2837" s="60"/>
      <c r="E2837" s="60"/>
      <c r="F2837" s="60"/>
      <c r="G2837" s="61"/>
      <c r="H2837" s="71">
        <v>0</v>
      </c>
      <c r="I2837" s="62" t="s">
        <v>35</v>
      </c>
      <c r="J2837" s="62">
        <v>0</v>
      </c>
      <c r="K2837" s="44"/>
      <c r="L2837" s="63">
        <v>0</v>
      </c>
      <c r="M2837" s="70"/>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304</v>
      </c>
      <c r="C2838" s="59">
        <v>0</v>
      </c>
      <c r="D2838" s="60"/>
      <c r="E2838" s="60"/>
      <c r="F2838" s="60"/>
      <c r="G2838" s="61"/>
      <c r="H2838" s="71">
        <v>0</v>
      </c>
      <c r="I2838" s="62" t="s">
        <v>35</v>
      </c>
      <c r="J2838" s="62">
        <v>0</v>
      </c>
      <c r="K2838" s="44"/>
      <c r="L2838" s="63">
        <v>0</v>
      </c>
      <c r="M2838" s="70"/>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305</v>
      </c>
      <c r="C2839" s="59">
        <v>0</v>
      </c>
      <c r="D2839" s="60"/>
      <c r="E2839" s="60"/>
      <c r="F2839" s="60"/>
      <c r="G2839" s="61"/>
      <c r="H2839" s="71">
        <v>0</v>
      </c>
      <c r="I2839" s="62" t="s">
        <v>35</v>
      </c>
      <c r="J2839" s="62">
        <v>0</v>
      </c>
      <c r="K2839" s="44"/>
      <c r="L2839" s="63">
        <v>0</v>
      </c>
      <c r="M2839" s="70"/>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306</v>
      </c>
      <c r="C2840" s="59">
        <v>0</v>
      </c>
      <c r="D2840" s="60"/>
      <c r="E2840" s="60"/>
      <c r="F2840" s="60"/>
      <c r="G2840" s="61"/>
      <c r="H2840" s="71">
        <v>0</v>
      </c>
      <c r="I2840" s="62" t="s">
        <v>35</v>
      </c>
      <c r="J2840" s="62">
        <v>0</v>
      </c>
      <c r="K2840" s="44"/>
      <c r="L2840" s="63">
        <v>0</v>
      </c>
      <c r="M2840" s="70"/>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307</v>
      </c>
      <c r="C2841" s="59">
        <v>0</v>
      </c>
      <c r="D2841" s="60"/>
      <c r="E2841" s="60"/>
      <c r="F2841" s="60"/>
      <c r="G2841" s="61"/>
      <c r="H2841" s="71">
        <v>0</v>
      </c>
      <c r="I2841" s="62" t="s">
        <v>35</v>
      </c>
      <c r="J2841" s="62">
        <v>0</v>
      </c>
      <c r="K2841" s="44"/>
      <c r="L2841" s="63">
        <v>0</v>
      </c>
      <c r="M2841" s="70"/>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308</v>
      </c>
      <c r="C2842" s="59">
        <v>0</v>
      </c>
      <c r="D2842" s="60"/>
      <c r="E2842" s="60"/>
      <c r="F2842" s="60"/>
      <c r="G2842" s="61"/>
      <c r="H2842" s="71">
        <v>0</v>
      </c>
      <c r="I2842" s="62" t="s">
        <v>35</v>
      </c>
      <c r="J2842" s="62">
        <v>0</v>
      </c>
      <c r="K2842" s="44"/>
      <c r="L2842" s="63">
        <v>0</v>
      </c>
      <c r="M2842" s="70"/>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309</v>
      </c>
      <c r="C2843" s="59">
        <v>0</v>
      </c>
      <c r="D2843" s="60"/>
      <c r="E2843" s="60"/>
      <c r="F2843" s="60"/>
      <c r="G2843" s="61"/>
      <c r="H2843" s="71">
        <v>0</v>
      </c>
      <c r="I2843" s="62" t="s">
        <v>35</v>
      </c>
      <c r="J2843" s="62">
        <v>0</v>
      </c>
      <c r="K2843" s="44"/>
      <c r="L2843" s="63">
        <v>0</v>
      </c>
      <c r="M2843" s="70"/>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310</v>
      </c>
      <c r="C2844" s="59">
        <v>0</v>
      </c>
      <c r="D2844" s="60"/>
      <c r="E2844" s="60"/>
      <c r="F2844" s="60"/>
      <c r="G2844" s="61"/>
      <c r="H2844" s="71">
        <v>0</v>
      </c>
      <c r="I2844" s="62" t="s">
        <v>35</v>
      </c>
      <c r="J2844" s="62">
        <v>0</v>
      </c>
      <c r="K2844" s="44"/>
      <c r="L2844" s="63">
        <v>0</v>
      </c>
      <c r="M2844" s="70"/>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311</v>
      </c>
      <c r="C2845" s="59">
        <v>0</v>
      </c>
      <c r="D2845" s="60"/>
      <c r="E2845" s="60"/>
      <c r="F2845" s="60"/>
      <c r="G2845" s="61"/>
      <c r="H2845" s="71">
        <v>0</v>
      </c>
      <c r="I2845" s="62" t="s">
        <v>35</v>
      </c>
      <c r="J2845" s="62">
        <v>0</v>
      </c>
      <c r="K2845" s="44"/>
      <c r="L2845" s="63">
        <v>0</v>
      </c>
      <c r="M2845" s="70"/>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312</v>
      </c>
      <c r="C2846" s="59">
        <v>0</v>
      </c>
      <c r="D2846" s="60"/>
      <c r="E2846" s="60"/>
      <c r="F2846" s="60"/>
      <c r="G2846" s="61"/>
      <c r="H2846" s="71">
        <v>0</v>
      </c>
      <c r="I2846" s="62" t="s">
        <v>35</v>
      </c>
      <c r="J2846" s="62">
        <v>0</v>
      </c>
      <c r="K2846" s="44"/>
      <c r="L2846" s="63">
        <v>0</v>
      </c>
      <c r="M2846" s="70"/>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313</v>
      </c>
      <c r="C2847" s="59">
        <v>0</v>
      </c>
      <c r="D2847" s="60"/>
      <c r="E2847" s="60"/>
      <c r="F2847" s="60"/>
      <c r="G2847" s="61"/>
      <c r="H2847" s="71">
        <v>0</v>
      </c>
      <c r="I2847" s="62" t="s">
        <v>35</v>
      </c>
      <c r="J2847" s="62">
        <v>0</v>
      </c>
      <c r="K2847" s="44"/>
      <c r="L2847" s="63">
        <v>0</v>
      </c>
      <c r="M2847" s="70"/>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314</v>
      </c>
      <c r="C2848" s="59">
        <v>0</v>
      </c>
      <c r="D2848" s="60"/>
      <c r="E2848" s="60"/>
      <c r="F2848" s="60"/>
      <c r="G2848" s="61"/>
      <c r="H2848" s="71">
        <v>0</v>
      </c>
      <c r="I2848" s="62" t="s">
        <v>35</v>
      </c>
      <c r="J2848" s="62">
        <v>0</v>
      </c>
      <c r="K2848" s="44"/>
      <c r="L2848" s="63">
        <v>0</v>
      </c>
      <c r="M2848" s="70"/>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315</v>
      </c>
      <c r="C2849" s="59">
        <v>0</v>
      </c>
      <c r="D2849" s="60"/>
      <c r="E2849" s="60"/>
      <c r="F2849" s="60"/>
      <c r="G2849" s="61"/>
      <c r="H2849" s="71">
        <v>0</v>
      </c>
      <c r="I2849" s="62" t="s">
        <v>35</v>
      </c>
      <c r="J2849" s="62">
        <v>0</v>
      </c>
      <c r="K2849" s="44"/>
      <c r="L2849" s="63">
        <v>0</v>
      </c>
      <c r="M2849" s="70"/>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316</v>
      </c>
      <c r="C2850" s="59">
        <v>0</v>
      </c>
      <c r="D2850" s="60"/>
      <c r="E2850" s="60"/>
      <c r="F2850" s="60"/>
      <c r="G2850" s="61"/>
      <c r="H2850" s="71">
        <v>0</v>
      </c>
      <c r="I2850" s="62" t="s">
        <v>35</v>
      </c>
      <c r="J2850" s="62">
        <v>0</v>
      </c>
      <c r="K2850" s="44"/>
      <c r="L2850" s="63">
        <v>0</v>
      </c>
      <c r="M2850" s="70"/>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317</v>
      </c>
      <c r="C2851" s="59">
        <v>0</v>
      </c>
      <c r="D2851" s="60"/>
      <c r="E2851" s="60"/>
      <c r="F2851" s="60"/>
      <c r="G2851" s="61"/>
      <c r="H2851" s="71">
        <v>0</v>
      </c>
      <c r="I2851" s="62" t="s">
        <v>35</v>
      </c>
      <c r="J2851" s="62">
        <v>0</v>
      </c>
      <c r="K2851" s="44"/>
      <c r="L2851" s="63">
        <v>0</v>
      </c>
      <c r="M2851" s="70"/>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318</v>
      </c>
      <c r="C2852" s="59">
        <v>0</v>
      </c>
      <c r="D2852" s="60"/>
      <c r="E2852" s="60"/>
      <c r="F2852" s="60"/>
      <c r="G2852" s="61"/>
      <c r="H2852" s="71">
        <v>0</v>
      </c>
      <c r="I2852" s="62" t="s">
        <v>35</v>
      </c>
      <c r="J2852" s="62">
        <v>0</v>
      </c>
      <c r="K2852" s="44"/>
      <c r="L2852" s="63">
        <v>0</v>
      </c>
      <c r="M2852" s="70"/>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319</v>
      </c>
      <c r="C2853" s="59">
        <v>0</v>
      </c>
      <c r="D2853" s="60"/>
      <c r="E2853" s="60"/>
      <c r="F2853" s="60"/>
      <c r="G2853" s="61"/>
      <c r="H2853" s="71">
        <v>0</v>
      </c>
      <c r="I2853" s="62" t="s">
        <v>35</v>
      </c>
      <c r="J2853" s="62">
        <v>0</v>
      </c>
      <c r="K2853" s="44"/>
      <c r="L2853" s="63">
        <v>0</v>
      </c>
      <c r="M2853" s="70"/>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320</v>
      </c>
      <c r="C2854" s="59">
        <v>0</v>
      </c>
      <c r="D2854" s="60"/>
      <c r="E2854" s="60"/>
      <c r="F2854" s="60"/>
      <c r="G2854" s="61"/>
      <c r="H2854" s="71">
        <v>0</v>
      </c>
      <c r="I2854" s="62" t="s">
        <v>35</v>
      </c>
      <c r="J2854" s="62">
        <v>0</v>
      </c>
      <c r="K2854" s="44"/>
      <c r="L2854" s="63">
        <v>0</v>
      </c>
      <c r="M2854" s="70"/>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321</v>
      </c>
      <c r="C2855" s="59">
        <v>0</v>
      </c>
      <c r="D2855" s="60"/>
      <c r="E2855" s="60"/>
      <c r="F2855" s="60"/>
      <c r="G2855" s="61"/>
      <c r="H2855" s="71">
        <v>0</v>
      </c>
      <c r="I2855" s="62" t="s">
        <v>35</v>
      </c>
      <c r="J2855" s="62">
        <v>0</v>
      </c>
      <c r="K2855" s="44"/>
      <c r="L2855" s="63">
        <v>0</v>
      </c>
      <c r="M2855" s="70"/>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322</v>
      </c>
      <c r="C2856" s="59">
        <v>0</v>
      </c>
      <c r="D2856" s="60"/>
      <c r="E2856" s="60"/>
      <c r="F2856" s="60"/>
      <c r="G2856" s="61"/>
      <c r="H2856" s="71">
        <v>0</v>
      </c>
      <c r="I2856" s="62" t="s">
        <v>35</v>
      </c>
      <c r="J2856" s="62">
        <v>0</v>
      </c>
      <c r="K2856" s="44"/>
      <c r="L2856" s="63">
        <v>0</v>
      </c>
      <c r="M2856" s="70"/>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323</v>
      </c>
      <c r="C2857" s="59">
        <v>0</v>
      </c>
      <c r="D2857" s="60"/>
      <c r="E2857" s="60"/>
      <c r="F2857" s="60"/>
      <c r="G2857" s="61"/>
      <c r="H2857" s="71">
        <v>0</v>
      </c>
      <c r="I2857" s="62" t="s">
        <v>35</v>
      </c>
      <c r="J2857" s="62">
        <v>0</v>
      </c>
      <c r="K2857" s="44"/>
      <c r="L2857" s="63">
        <v>0</v>
      </c>
      <c r="M2857" s="70"/>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324</v>
      </c>
      <c r="C2858" s="59">
        <v>0</v>
      </c>
      <c r="D2858" s="60"/>
      <c r="E2858" s="60"/>
      <c r="F2858" s="60"/>
      <c r="G2858" s="61"/>
      <c r="H2858" s="71">
        <v>0</v>
      </c>
      <c r="I2858" s="62" t="s">
        <v>35</v>
      </c>
      <c r="J2858" s="62">
        <v>0</v>
      </c>
      <c r="K2858" s="44"/>
      <c r="L2858" s="63">
        <v>0</v>
      </c>
      <c r="M2858" s="70"/>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325</v>
      </c>
      <c r="C2859" s="59">
        <v>0</v>
      </c>
      <c r="D2859" s="60"/>
      <c r="E2859" s="60"/>
      <c r="F2859" s="60"/>
      <c r="G2859" s="61"/>
      <c r="H2859" s="71">
        <v>0</v>
      </c>
      <c r="I2859" s="62" t="s">
        <v>35</v>
      </c>
      <c r="J2859" s="62">
        <v>0</v>
      </c>
      <c r="K2859" s="44"/>
      <c r="L2859" s="63">
        <v>0</v>
      </c>
      <c r="M2859" s="70"/>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326</v>
      </c>
      <c r="C2860" s="59">
        <v>0</v>
      </c>
      <c r="D2860" s="60"/>
      <c r="E2860" s="60"/>
      <c r="F2860" s="60"/>
      <c r="G2860" s="61"/>
      <c r="H2860" s="71">
        <v>0</v>
      </c>
      <c r="I2860" s="62" t="s">
        <v>35</v>
      </c>
      <c r="J2860" s="62">
        <v>0</v>
      </c>
      <c r="K2860" s="44"/>
      <c r="L2860" s="63">
        <v>0</v>
      </c>
      <c r="M2860" s="70"/>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327</v>
      </c>
      <c r="C2861" s="59">
        <v>0</v>
      </c>
      <c r="D2861" s="60"/>
      <c r="E2861" s="60"/>
      <c r="F2861" s="60"/>
      <c r="G2861" s="61"/>
      <c r="H2861" s="71">
        <v>0</v>
      </c>
      <c r="I2861" s="62" t="s">
        <v>35</v>
      </c>
      <c r="J2861" s="62">
        <v>0</v>
      </c>
      <c r="K2861" s="44"/>
      <c r="L2861" s="63">
        <v>0</v>
      </c>
      <c r="M2861" s="70"/>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328</v>
      </c>
      <c r="C2862" s="59">
        <v>0</v>
      </c>
      <c r="D2862" s="60"/>
      <c r="E2862" s="60"/>
      <c r="F2862" s="60"/>
      <c r="G2862" s="61"/>
      <c r="H2862" s="71">
        <v>0</v>
      </c>
      <c r="I2862" s="62" t="s">
        <v>35</v>
      </c>
      <c r="J2862" s="62">
        <v>0</v>
      </c>
      <c r="K2862" s="44"/>
      <c r="L2862" s="63">
        <v>0</v>
      </c>
      <c r="M2862" s="70"/>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329</v>
      </c>
      <c r="C2863" s="59">
        <v>0</v>
      </c>
      <c r="D2863" s="60"/>
      <c r="E2863" s="60"/>
      <c r="F2863" s="60"/>
      <c r="G2863" s="61"/>
      <c r="H2863" s="71">
        <v>0</v>
      </c>
      <c r="I2863" s="62" t="s">
        <v>35</v>
      </c>
      <c r="J2863" s="62">
        <v>0</v>
      </c>
      <c r="K2863" s="44"/>
      <c r="L2863" s="63">
        <v>0</v>
      </c>
      <c r="M2863" s="70"/>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330</v>
      </c>
      <c r="C2864" s="59">
        <v>0</v>
      </c>
      <c r="D2864" s="60"/>
      <c r="E2864" s="60"/>
      <c r="F2864" s="60"/>
      <c r="G2864" s="61"/>
      <c r="H2864" s="71">
        <v>0</v>
      </c>
      <c r="I2864" s="62" t="s">
        <v>35</v>
      </c>
      <c r="J2864" s="62">
        <v>0</v>
      </c>
      <c r="K2864" s="44"/>
      <c r="L2864" s="63">
        <v>0</v>
      </c>
      <c r="M2864" s="70"/>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331</v>
      </c>
      <c r="C2865" s="59">
        <v>0</v>
      </c>
      <c r="D2865" s="60"/>
      <c r="E2865" s="60"/>
      <c r="F2865" s="60"/>
      <c r="G2865" s="61"/>
      <c r="H2865" s="71">
        <v>0</v>
      </c>
      <c r="I2865" s="62" t="s">
        <v>35</v>
      </c>
      <c r="J2865" s="62">
        <v>0</v>
      </c>
      <c r="K2865" s="44"/>
      <c r="L2865" s="63">
        <v>0</v>
      </c>
      <c r="M2865" s="70"/>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332</v>
      </c>
      <c r="C2866" s="59">
        <v>0</v>
      </c>
      <c r="D2866" s="60"/>
      <c r="E2866" s="60"/>
      <c r="F2866" s="60"/>
      <c r="G2866" s="61"/>
      <c r="H2866" s="71">
        <v>0</v>
      </c>
      <c r="I2866" s="62" t="s">
        <v>35</v>
      </c>
      <c r="J2866" s="62">
        <v>0</v>
      </c>
      <c r="K2866" s="44"/>
      <c r="L2866" s="63">
        <v>0</v>
      </c>
      <c r="M2866" s="70"/>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333</v>
      </c>
      <c r="C2867" s="59">
        <v>0</v>
      </c>
      <c r="D2867" s="60"/>
      <c r="E2867" s="60"/>
      <c r="F2867" s="60"/>
      <c r="G2867" s="61"/>
      <c r="H2867" s="71">
        <v>0</v>
      </c>
      <c r="I2867" s="62" t="s">
        <v>35</v>
      </c>
      <c r="J2867" s="62">
        <v>0</v>
      </c>
      <c r="K2867" s="44"/>
      <c r="L2867" s="63">
        <v>0</v>
      </c>
      <c r="M2867" s="70"/>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334</v>
      </c>
      <c r="C2868" s="59">
        <v>0</v>
      </c>
      <c r="D2868" s="60"/>
      <c r="E2868" s="60"/>
      <c r="F2868" s="60"/>
      <c r="G2868" s="61"/>
      <c r="H2868" s="71">
        <v>0</v>
      </c>
      <c r="I2868" s="62" t="s">
        <v>35</v>
      </c>
      <c r="J2868" s="62">
        <v>0</v>
      </c>
      <c r="K2868" s="44"/>
      <c r="L2868" s="63">
        <v>0</v>
      </c>
      <c r="M2868" s="70"/>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335</v>
      </c>
      <c r="C2869" s="59">
        <v>0</v>
      </c>
      <c r="D2869" s="60"/>
      <c r="E2869" s="60"/>
      <c r="F2869" s="60"/>
      <c r="G2869" s="61"/>
      <c r="H2869" s="71">
        <v>0</v>
      </c>
      <c r="I2869" s="62" t="s">
        <v>35</v>
      </c>
      <c r="J2869" s="62">
        <v>0</v>
      </c>
      <c r="K2869" s="44"/>
      <c r="L2869" s="63">
        <v>0</v>
      </c>
      <c r="M2869" s="70"/>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336</v>
      </c>
      <c r="C2870" s="59">
        <v>0</v>
      </c>
      <c r="D2870" s="60"/>
      <c r="E2870" s="60"/>
      <c r="F2870" s="60"/>
      <c r="G2870" s="61"/>
      <c r="H2870" s="71">
        <v>0</v>
      </c>
      <c r="I2870" s="62" t="s">
        <v>35</v>
      </c>
      <c r="J2870" s="62">
        <v>0</v>
      </c>
      <c r="K2870" s="44"/>
      <c r="L2870" s="63">
        <v>0</v>
      </c>
      <c r="M2870" s="70"/>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337</v>
      </c>
      <c r="C2871" s="59">
        <v>0</v>
      </c>
      <c r="D2871" s="60"/>
      <c r="E2871" s="60"/>
      <c r="F2871" s="60"/>
      <c r="G2871" s="61"/>
      <c r="H2871" s="71">
        <v>0</v>
      </c>
      <c r="I2871" s="62" t="s">
        <v>35</v>
      </c>
      <c r="J2871" s="62">
        <v>0</v>
      </c>
      <c r="K2871" s="44"/>
      <c r="L2871" s="63">
        <v>0</v>
      </c>
      <c r="M2871" s="70"/>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338</v>
      </c>
      <c r="C2872" s="59">
        <v>0</v>
      </c>
      <c r="D2872" s="60"/>
      <c r="E2872" s="60"/>
      <c r="F2872" s="60"/>
      <c r="G2872" s="61"/>
      <c r="H2872" s="71">
        <v>0</v>
      </c>
      <c r="I2872" s="62" t="s">
        <v>35</v>
      </c>
      <c r="J2872" s="62">
        <v>0</v>
      </c>
      <c r="K2872" s="44"/>
      <c r="L2872" s="63">
        <v>0</v>
      </c>
      <c r="M2872" s="70"/>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339</v>
      </c>
      <c r="C2873" s="59">
        <v>0</v>
      </c>
      <c r="D2873" s="60"/>
      <c r="E2873" s="60"/>
      <c r="F2873" s="60"/>
      <c r="G2873" s="61"/>
      <c r="H2873" s="71">
        <v>0</v>
      </c>
      <c r="I2873" s="62" t="s">
        <v>35</v>
      </c>
      <c r="J2873" s="62">
        <v>0</v>
      </c>
      <c r="K2873" s="44"/>
      <c r="L2873" s="63">
        <v>0</v>
      </c>
      <c r="M2873" s="70"/>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340</v>
      </c>
      <c r="C2874" s="59">
        <v>0</v>
      </c>
      <c r="D2874" s="60"/>
      <c r="E2874" s="60"/>
      <c r="F2874" s="60"/>
      <c r="G2874" s="61"/>
      <c r="H2874" s="71">
        <v>0</v>
      </c>
      <c r="I2874" s="62" t="s">
        <v>35</v>
      </c>
      <c r="J2874" s="62">
        <v>0</v>
      </c>
      <c r="K2874" s="44"/>
      <c r="L2874" s="63">
        <v>0</v>
      </c>
      <c r="M2874" s="70"/>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341</v>
      </c>
      <c r="C2875" s="59">
        <v>0</v>
      </c>
      <c r="D2875" s="60"/>
      <c r="E2875" s="60"/>
      <c r="F2875" s="60"/>
      <c r="G2875" s="61"/>
      <c r="H2875" s="71">
        <v>0</v>
      </c>
      <c r="I2875" s="62" t="s">
        <v>35</v>
      </c>
      <c r="J2875" s="62">
        <v>0</v>
      </c>
      <c r="K2875" s="44"/>
      <c r="L2875" s="63">
        <v>0</v>
      </c>
      <c r="M2875" s="70"/>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342</v>
      </c>
      <c r="C2876" s="59">
        <v>0</v>
      </c>
      <c r="D2876" s="60"/>
      <c r="E2876" s="60"/>
      <c r="F2876" s="60"/>
      <c r="G2876" s="61"/>
      <c r="H2876" s="71">
        <v>0</v>
      </c>
      <c r="I2876" s="62" t="s">
        <v>35</v>
      </c>
      <c r="J2876" s="62">
        <v>0</v>
      </c>
      <c r="K2876" s="44"/>
      <c r="L2876" s="63">
        <v>0</v>
      </c>
      <c r="M2876" s="70"/>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343</v>
      </c>
      <c r="C2877" s="59">
        <v>0</v>
      </c>
      <c r="D2877" s="60"/>
      <c r="E2877" s="60"/>
      <c r="F2877" s="60"/>
      <c r="G2877" s="61"/>
      <c r="H2877" s="71">
        <v>0</v>
      </c>
      <c r="I2877" s="62" t="s">
        <v>35</v>
      </c>
      <c r="J2877" s="62">
        <v>0</v>
      </c>
      <c r="K2877" s="44"/>
      <c r="L2877" s="63">
        <v>0</v>
      </c>
      <c r="M2877" s="70"/>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344</v>
      </c>
      <c r="C2878" s="59">
        <v>0</v>
      </c>
      <c r="D2878" s="60"/>
      <c r="E2878" s="60"/>
      <c r="F2878" s="60"/>
      <c r="G2878" s="61"/>
      <c r="H2878" s="71">
        <v>0</v>
      </c>
      <c r="I2878" s="62" t="s">
        <v>35</v>
      </c>
      <c r="J2878" s="62">
        <v>0</v>
      </c>
      <c r="K2878" s="44"/>
      <c r="L2878" s="63">
        <v>0</v>
      </c>
      <c r="M2878" s="70"/>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345</v>
      </c>
      <c r="C2879" s="59">
        <v>0</v>
      </c>
      <c r="D2879" s="60"/>
      <c r="E2879" s="60"/>
      <c r="F2879" s="60"/>
      <c r="G2879" s="61"/>
      <c r="H2879" s="71">
        <v>0</v>
      </c>
      <c r="I2879" s="62" t="s">
        <v>35</v>
      </c>
      <c r="J2879" s="62">
        <v>0</v>
      </c>
      <c r="K2879" s="44"/>
      <c r="L2879" s="63">
        <v>0</v>
      </c>
      <c r="M2879" s="70"/>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346</v>
      </c>
      <c r="C2880" s="59">
        <v>0</v>
      </c>
      <c r="D2880" s="60"/>
      <c r="E2880" s="60"/>
      <c r="F2880" s="60"/>
      <c r="G2880" s="61"/>
      <c r="H2880" s="71">
        <v>0</v>
      </c>
      <c r="I2880" s="62" t="s">
        <v>35</v>
      </c>
      <c r="J2880" s="62">
        <v>0</v>
      </c>
      <c r="K2880" s="44"/>
      <c r="L2880" s="63">
        <v>0</v>
      </c>
      <c r="M2880" s="70"/>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347</v>
      </c>
      <c r="C2881" s="59">
        <v>0</v>
      </c>
      <c r="D2881" s="60"/>
      <c r="E2881" s="60"/>
      <c r="F2881" s="60"/>
      <c r="G2881" s="61"/>
      <c r="H2881" s="71">
        <v>0</v>
      </c>
      <c r="I2881" s="62" t="s">
        <v>35</v>
      </c>
      <c r="J2881" s="62">
        <v>0</v>
      </c>
      <c r="K2881" s="44"/>
      <c r="L2881" s="63">
        <v>0</v>
      </c>
      <c r="M2881" s="70"/>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348</v>
      </c>
      <c r="C2882" s="59">
        <v>0</v>
      </c>
      <c r="D2882" s="60"/>
      <c r="E2882" s="60"/>
      <c r="F2882" s="60"/>
      <c r="G2882" s="61"/>
      <c r="H2882" s="71">
        <v>0</v>
      </c>
      <c r="I2882" s="62" t="s">
        <v>35</v>
      </c>
      <c r="J2882" s="62">
        <v>0</v>
      </c>
      <c r="K2882" s="44"/>
      <c r="L2882" s="63">
        <v>0</v>
      </c>
      <c r="M2882" s="70"/>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349</v>
      </c>
      <c r="C2883" s="59">
        <v>0</v>
      </c>
      <c r="D2883" s="60"/>
      <c r="E2883" s="60"/>
      <c r="F2883" s="60"/>
      <c r="G2883" s="61"/>
      <c r="H2883" s="71">
        <v>0</v>
      </c>
      <c r="I2883" s="62" t="s">
        <v>35</v>
      </c>
      <c r="J2883" s="62">
        <v>0</v>
      </c>
      <c r="K2883" s="44"/>
      <c r="L2883" s="63">
        <v>0</v>
      </c>
      <c r="M2883" s="70"/>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350</v>
      </c>
      <c r="C2884" s="59">
        <v>0</v>
      </c>
      <c r="D2884" s="60"/>
      <c r="E2884" s="60"/>
      <c r="F2884" s="60"/>
      <c r="G2884" s="61"/>
      <c r="H2884" s="71">
        <v>0</v>
      </c>
      <c r="I2884" s="62" t="s">
        <v>35</v>
      </c>
      <c r="J2884" s="62">
        <v>0</v>
      </c>
      <c r="K2884" s="44"/>
      <c r="L2884" s="63">
        <v>0</v>
      </c>
      <c r="M2884" s="70"/>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351</v>
      </c>
      <c r="C2885" s="59">
        <v>0</v>
      </c>
      <c r="D2885" s="60"/>
      <c r="E2885" s="60"/>
      <c r="F2885" s="60"/>
      <c r="G2885" s="61"/>
      <c r="H2885" s="71">
        <v>0</v>
      </c>
      <c r="I2885" s="62" t="s">
        <v>35</v>
      </c>
      <c r="J2885" s="62">
        <v>0</v>
      </c>
      <c r="K2885" s="44"/>
      <c r="L2885" s="63">
        <v>0</v>
      </c>
      <c r="M2885" s="70"/>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352</v>
      </c>
      <c r="C2886" s="59">
        <v>0</v>
      </c>
      <c r="D2886" s="60"/>
      <c r="E2886" s="60"/>
      <c r="F2886" s="60"/>
      <c r="G2886" s="61"/>
      <c r="H2886" s="71">
        <v>0</v>
      </c>
      <c r="I2886" s="62" t="s">
        <v>35</v>
      </c>
      <c r="J2886" s="62">
        <v>0</v>
      </c>
      <c r="K2886" s="44"/>
      <c r="L2886" s="63">
        <v>0</v>
      </c>
      <c r="M2886" s="70"/>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353</v>
      </c>
      <c r="C2887" s="59">
        <v>0</v>
      </c>
      <c r="D2887" s="60"/>
      <c r="E2887" s="60"/>
      <c r="F2887" s="60"/>
      <c r="G2887" s="61"/>
      <c r="H2887" s="71">
        <v>0</v>
      </c>
      <c r="I2887" s="62" t="s">
        <v>35</v>
      </c>
      <c r="J2887" s="62">
        <v>0</v>
      </c>
      <c r="K2887" s="44"/>
      <c r="L2887" s="63">
        <v>0</v>
      </c>
      <c r="M2887" s="70"/>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354</v>
      </c>
      <c r="C2888" s="59">
        <v>0</v>
      </c>
      <c r="D2888" s="60"/>
      <c r="E2888" s="60"/>
      <c r="F2888" s="60"/>
      <c r="G2888" s="61"/>
      <c r="H2888" s="71">
        <v>0</v>
      </c>
      <c r="I2888" s="62" t="s">
        <v>35</v>
      </c>
      <c r="J2888" s="62">
        <v>0</v>
      </c>
      <c r="K2888" s="44"/>
      <c r="L2888" s="63">
        <v>0</v>
      </c>
      <c r="M2888" s="70"/>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355</v>
      </c>
      <c r="C2889" s="59">
        <v>0</v>
      </c>
      <c r="D2889" s="60"/>
      <c r="E2889" s="60"/>
      <c r="F2889" s="60"/>
      <c r="G2889" s="61"/>
      <c r="H2889" s="71">
        <v>0</v>
      </c>
      <c r="I2889" s="62" t="s">
        <v>35</v>
      </c>
      <c r="J2889" s="62">
        <v>0</v>
      </c>
      <c r="K2889" s="44"/>
      <c r="L2889" s="63">
        <v>0</v>
      </c>
      <c r="M2889" s="70"/>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356</v>
      </c>
      <c r="C2890" s="59">
        <v>0</v>
      </c>
      <c r="D2890" s="60"/>
      <c r="E2890" s="60"/>
      <c r="F2890" s="60"/>
      <c r="G2890" s="61"/>
      <c r="H2890" s="71">
        <v>0</v>
      </c>
      <c r="I2890" s="62" t="s">
        <v>35</v>
      </c>
      <c r="J2890" s="62">
        <v>0</v>
      </c>
      <c r="K2890" s="44"/>
      <c r="L2890" s="63">
        <v>0</v>
      </c>
      <c r="M2890" s="70"/>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357</v>
      </c>
      <c r="C2891" s="59">
        <v>0</v>
      </c>
      <c r="D2891" s="60"/>
      <c r="E2891" s="60"/>
      <c r="F2891" s="60"/>
      <c r="G2891" s="61"/>
      <c r="H2891" s="71">
        <v>0</v>
      </c>
      <c r="I2891" s="62" t="s">
        <v>35</v>
      </c>
      <c r="J2891" s="62">
        <v>0</v>
      </c>
      <c r="K2891" s="44"/>
      <c r="L2891" s="63">
        <v>0</v>
      </c>
      <c r="M2891" s="70"/>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358</v>
      </c>
      <c r="C2892" s="59">
        <v>0</v>
      </c>
      <c r="D2892" s="60"/>
      <c r="E2892" s="60"/>
      <c r="F2892" s="60"/>
      <c r="G2892" s="61"/>
      <c r="H2892" s="71">
        <v>0</v>
      </c>
      <c r="I2892" s="62" t="s">
        <v>35</v>
      </c>
      <c r="J2892" s="62">
        <v>0</v>
      </c>
      <c r="K2892" s="44"/>
      <c r="L2892" s="63">
        <v>0</v>
      </c>
      <c r="M2892" s="70"/>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359</v>
      </c>
      <c r="C2893" s="59">
        <v>0</v>
      </c>
      <c r="D2893" s="60"/>
      <c r="E2893" s="60"/>
      <c r="F2893" s="60"/>
      <c r="G2893" s="61"/>
      <c r="H2893" s="71">
        <v>0</v>
      </c>
      <c r="I2893" s="62" t="s">
        <v>35</v>
      </c>
      <c r="J2893" s="62">
        <v>0</v>
      </c>
      <c r="K2893" s="44"/>
      <c r="L2893" s="63">
        <v>0</v>
      </c>
      <c r="M2893" s="70"/>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360</v>
      </c>
      <c r="C2894" s="59">
        <v>0</v>
      </c>
      <c r="D2894" s="60"/>
      <c r="E2894" s="60"/>
      <c r="F2894" s="60"/>
      <c r="G2894" s="61"/>
      <c r="H2894" s="71">
        <v>0</v>
      </c>
      <c r="I2894" s="62" t="s">
        <v>35</v>
      </c>
      <c r="J2894" s="62">
        <v>0</v>
      </c>
      <c r="K2894" s="44"/>
      <c r="L2894" s="63">
        <v>0</v>
      </c>
      <c r="M2894" s="70"/>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361</v>
      </c>
      <c r="C2895" s="59">
        <v>0</v>
      </c>
      <c r="D2895" s="60"/>
      <c r="E2895" s="60"/>
      <c r="F2895" s="60"/>
      <c r="G2895" s="61"/>
      <c r="H2895" s="71">
        <v>0</v>
      </c>
      <c r="I2895" s="62" t="s">
        <v>35</v>
      </c>
      <c r="J2895" s="62">
        <v>0</v>
      </c>
      <c r="K2895" s="44"/>
      <c r="L2895" s="63">
        <v>0</v>
      </c>
      <c r="M2895" s="70"/>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362</v>
      </c>
      <c r="C2896" s="59">
        <v>0</v>
      </c>
      <c r="D2896" s="60"/>
      <c r="E2896" s="60"/>
      <c r="F2896" s="60"/>
      <c r="G2896" s="61"/>
      <c r="H2896" s="71">
        <v>0</v>
      </c>
      <c r="I2896" s="62" t="s">
        <v>35</v>
      </c>
      <c r="J2896" s="62">
        <v>0</v>
      </c>
      <c r="K2896" s="44"/>
      <c r="L2896" s="63">
        <v>0</v>
      </c>
      <c r="M2896" s="70"/>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363</v>
      </c>
      <c r="C2897" s="59">
        <v>0</v>
      </c>
      <c r="D2897" s="60"/>
      <c r="E2897" s="60"/>
      <c r="F2897" s="60"/>
      <c r="G2897" s="61"/>
      <c r="H2897" s="71">
        <v>0</v>
      </c>
      <c r="I2897" s="62" t="s">
        <v>35</v>
      </c>
      <c r="J2897" s="62">
        <v>0</v>
      </c>
      <c r="K2897" s="44"/>
      <c r="L2897" s="63">
        <v>0</v>
      </c>
      <c r="M2897" s="70"/>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364</v>
      </c>
      <c r="C2898" s="59">
        <v>0</v>
      </c>
      <c r="D2898" s="60"/>
      <c r="E2898" s="60"/>
      <c r="F2898" s="60"/>
      <c r="G2898" s="61"/>
      <c r="H2898" s="71">
        <v>0</v>
      </c>
      <c r="I2898" s="62" t="s">
        <v>35</v>
      </c>
      <c r="J2898" s="62">
        <v>0</v>
      </c>
      <c r="K2898" s="44"/>
      <c r="L2898" s="63">
        <v>0</v>
      </c>
      <c r="M2898" s="70"/>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365</v>
      </c>
      <c r="C2899" s="59">
        <v>0</v>
      </c>
      <c r="D2899" s="60"/>
      <c r="E2899" s="60"/>
      <c r="F2899" s="60"/>
      <c r="G2899" s="61"/>
      <c r="H2899" s="71">
        <v>0</v>
      </c>
      <c r="I2899" s="62" t="s">
        <v>35</v>
      </c>
      <c r="J2899" s="62">
        <v>0</v>
      </c>
      <c r="K2899" s="44"/>
      <c r="L2899" s="63">
        <v>0</v>
      </c>
      <c r="M2899" s="70"/>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366</v>
      </c>
      <c r="C2900" s="59">
        <v>0</v>
      </c>
      <c r="D2900" s="60"/>
      <c r="E2900" s="60"/>
      <c r="F2900" s="60"/>
      <c r="G2900" s="61"/>
      <c r="H2900" s="71">
        <v>0</v>
      </c>
      <c r="I2900" s="62" t="s">
        <v>35</v>
      </c>
      <c r="J2900" s="62">
        <v>0</v>
      </c>
      <c r="K2900" s="44"/>
      <c r="L2900" s="63">
        <v>0</v>
      </c>
      <c r="M2900" s="70"/>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367</v>
      </c>
      <c r="C2901" s="59">
        <v>0</v>
      </c>
      <c r="D2901" s="60"/>
      <c r="E2901" s="60"/>
      <c r="F2901" s="60"/>
      <c r="G2901" s="61"/>
      <c r="H2901" s="71">
        <v>0</v>
      </c>
      <c r="I2901" s="62" t="s">
        <v>35</v>
      </c>
      <c r="J2901" s="62">
        <v>0</v>
      </c>
      <c r="K2901" s="44"/>
      <c r="L2901" s="63">
        <v>0</v>
      </c>
      <c r="M2901" s="70"/>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368</v>
      </c>
      <c r="C2902" s="59">
        <v>0</v>
      </c>
      <c r="D2902" s="60"/>
      <c r="E2902" s="60"/>
      <c r="F2902" s="60"/>
      <c r="G2902" s="61"/>
      <c r="H2902" s="71">
        <v>0</v>
      </c>
      <c r="I2902" s="62" t="s">
        <v>35</v>
      </c>
      <c r="J2902" s="62">
        <v>0</v>
      </c>
      <c r="K2902" s="44"/>
      <c r="L2902" s="63">
        <v>0</v>
      </c>
      <c r="M2902" s="70"/>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369</v>
      </c>
      <c r="C2903" s="59">
        <v>0</v>
      </c>
      <c r="D2903" s="60"/>
      <c r="E2903" s="60"/>
      <c r="F2903" s="60"/>
      <c r="G2903" s="61"/>
      <c r="H2903" s="71">
        <v>0</v>
      </c>
      <c r="I2903" s="62" t="s">
        <v>35</v>
      </c>
      <c r="J2903" s="62">
        <v>0</v>
      </c>
      <c r="K2903" s="44"/>
      <c r="L2903" s="63">
        <v>0</v>
      </c>
      <c r="M2903" s="70"/>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370</v>
      </c>
      <c r="C2904" s="59">
        <v>0</v>
      </c>
      <c r="D2904" s="60"/>
      <c r="E2904" s="60"/>
      <c r="F2904" s="60"/>
      <c r="G2904" s="61"/>
      <c r="H2904" s="71">
        <v>0</v>
      </c>
      <c r="I2904" s="62" t="s">
        <v>35</v>
      </c>
      <c r="J2904" s="62">
        <v>0</v>
      </c>
      <c r="K2904" s="44"/>
      <c r="L2904" s="63">
        <v>0</v>
      </c>
      <c r="M2904" s="70"/>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371</v>
      </c>
      <c r="C2905" s="59">
        <v>0</v>
      </c>
      <c r="D2905" s="60"/>
      <c r="E2905" s="60"/>
      <c r="F2905" s="60"/>
      <c r="G2905" s="61"/>
      <c r="H2905" s="71">
        <v>0</v>
      </c>
      <c r="I2905" s="62" t="s">
        <v>35</v>
      </c>
      <c r="J2905" s="62">
        <v>0</v>
      </c>
      <c r="K2905" s="44"/>
      <c r="L2905" s="63">
        <v>0</v>
      </c>
      <c r="M2905" s="70"/>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372</v>
      </c>
      <c r="C2906" s="59">
        <v>0</v>
      </c>
      <c r="D2906" s="60"/>
      <c r="E2906" s="60"/>
      <c r="F2906" s="60"/>
      <c r="G2906" s="61"/>
      <c r="H2906" s="71">
        <v>0</v>
      </c>
      <c r="I2906" s="62" t="s">
        <v>35</v>
      </c>
      <c r="J2906" s="62">
        <v>0</v>
      </c>
      <c r="K2906" s="44"/>
      <c r="L2906" s="63">
        <v>0</v>
      </c>
      <c r="M2906" s="70"/>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373</v>
      </c>
      <c r="C2907" s="59">
        <v>0</v>
      </c>
      <c r="D2907" s="60"/>
      <c r="E2907" s="60"/>
      <c r="F2907" s="60"/>
      <c r="G2907" s="61"/>
      <c r="H2907" s="71">
        <v>0</v>
      </c>
      <c r="I2907" s="62" t="s">
        <v>35</v>
      </c>
      <c r="J2907" s="62">
        <v>0</v>
      </c>
      <c r="K2907" s="44"/>
      <c r="L2907" s="63">
        <v>0</v>
      </c>
      <c r="M2907" s="70"/>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374</v>
      </c>
      <c r="C2908" s="59">
        <v>0</v>
      </c>
      <c r="D2908" s="60"/>
      <c r="E2908" s="60"/>
      <c r="F2908" s="60"/>
      <c r="G2908" s="61"/>
      <c r="H2908" s="71">
        <v>0</v>
      </c>
      <c r="I2908" s="62" t="s">
        <v>35</v>
      </c>
      <c r="J2908" s="62">
        <v>0</v>
      </c>
      <c r="K2908" s="44"/>
      <c r="L2908" s="63">
        <v>0</v>
      </c>
      <c r="M2908" s="70"/>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375</v>
      </c>
      <c r="C2909" s="59">
        <v>0</v>
      </c>
      <c r="D2909" s="60"/>
      <c r="E2909" s="60"/>
      <c r="F2909" s="60"/>
      <c r="G2909" s="61"/>
      <c r="H2909" s="71">
        <v>0</v>
      </c>
      <c r="I2909" s="62" t="s">
        <v>35</v>
      </c>
      <c r="J2909" s="62">
        <v>0</v>
      </c>
      <c r="K2909" s="44"/>
      <c r="L2909" s="63">
        <v>0</v>
      </c>
      <c r="M2909" s="70"/>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376</v>
      </c>
      <c r="C2910" s="59">
        <v>0</v>
      </c>
      <c r="D2910" s="60"/>
      <c r="E2910" s="60"/>
      <c r="F2910" s="60"/>
      <c r="G2910" s="61"/>
      <c r="H2910" s="71">
        <v>0</v>
      </c>
      <c r="I2910" s="62" t="s">
        <v>35</v>
      </c>
      <c r="J2910" s="62">
        <v>0</v>
      </c>
      <c r="K2910" s="44"/>
      <c r="L2910" s="63">
        <v>0</v>
      </c>
      <c r="M2910" s="70"/>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377</v>
      </c>
      <c r="C2911" s="59">
        <v>0</v>
      </c>
      <c r="D2911" s="60"/>
      <c r="E2911" s="60"/>
      <c r="F2911" s="60"/>
      <c r="G2911" s="61"/>
      <c r="H2911" s="71">
        <v>0</v>
      </c>
      <c r="I2911" s="62" t="s">
        <v>35</v>
      </c>
      <c r="J2911" s="62">
        <v>0</v>
      </c>
      <c r="K2911" s="44"/>
      <c r="L2911" s="63">
        <v>0</v>
      </c>
      <c r="M2911" s="70"/>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378</v>
      </c>
      <c r="C2912" s="59">
        <v>0</v>
      </c>
      <c r="D2912" s="60"/>
      <c r="E2912" s="60"/>
      <c r="F2912" s="60"/>
      <c r="G2912" s="61"/>
      <c r="H2912" s="71">
        <v>0</v>
      </c>
      <c r="I2912" s="62" t="s">
        <v>35</v>
      </c>
      <c r="J2912" s="62">
        <v>0</v>
      </c>
      <c r="K2912" s="44"/>
      <c r="L2912" s="63">
        <v>0</v>
      </c>
      <c r="M2912" s="70"/>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379</v>
      </c>
      <c r="C2913" s="59">
        <v>0</v>
      </c>
      <c r="D2913" s="60"/>
      <c r="E2913" s="60"/>
      <c r="F2913" s="60"/>
      <c r="G2913" s="61"/>
      <c r="H2913" s="71">
        <v>0</v>
      </c>
      <c r="I2913" s="62" t="s">
        <v>35</v>
      </c>
      <c r="J2913" s="62">
        <v>0</v>
      </c>
      <c r="K2913" s="44"/>
      <c r="L2913" s="63">
        <v>0</v>
      </c>
      <c r="M2913" s="70"/>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380</v>
      </c>
      <c r="C2914" s="59">
        <v>0</v>
      </c>
      <c r="D2914" s="60"/>
      <c r="E2914" s="60"/>
      <c r="F2914" s="60"/>
      <c r="G2914" s="61"/>
      <c r="H2914" s="71">
        <v>0</v>
      </c>
      <c r="I2914" s="62" t="s">
        <v>35</v>
      </c>
      <c r="J2914" s="62">
        <v>0</v>
      </c>
      <c r="K2914" s="44"/>
      <c r="L2914" s="63">
        <v>0</v>
      </c>
      <c r="M2914" s="70"/>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381</v>
      </c>
      <c r="C2915" s="59">
        <v>0</v>
      </c>
      <c r="D2915" s="60"/>
      <c r="E2915" s="60"/>
      <c r="F2915" s="60"/>
      <c r="G2915" s="61"/>
      <c r="H2915" s="71">
        <v>0</v>
      </c>
      <c r="I2915" s="62" t="s">
        <v>35</v>
      </c>
      <c r="J2915" s="62">
        <v>0</v>
      </c>
      <c r="K2915" s="44"/>
      <c r="L2915" s="63">
        <v>0</v>
      </c>
      <c r="M2915" s="70"/>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382</v>
      </c>
      <c r="C2916" s="59">
        <v>0</v>
      </c>
      <c r="D2916" s="60"/>
      <c r="E2916" s="60"/>
      <c r="F2916" s="60"/>
      <c r="G2916" s="61"/>
      <c r="H2916" s="71">
        <v>0</v>
      </c>
      <c r="I2916" s="62" t="s">
        <v>35</v>
      </c>
      <c r="J2916" s="62">
        <v>0</v>
      </c>
      <c r="K2916" s="44"/>
      <c r="L2916" s="63">
        <v>0</v>
      </c>
      <c r="M2916" s="70"/>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383</v>
      </c>
      <c r="C2917" s="59">
        <v>0</v>
      </c>
      <c r="D2917" s="60"/>
      <c r="E2917" s="60"/>
      <c r="F2917" s="60"/>
      <c r="G2917" s="61"/>
      <c r="H2917" s="71">
        <v>0</v>
      </c>
      <c r="I2917" s="62" t="s">
        <v>35</v>
      </c>
      <c r="J2917" s="62">
        <v>0</v>
      </c>
      <c r="K2917" s="44"/>
      <c r="L2917" s="63">
        <v>0</v>
      </c>
      <c r="M2917" s="70"/>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384</v>
      </c>
      <c r="C2918" s="59">
        <v>0</v>
      </c>
      <c r="D2918" s="60"/>
      <c r="E2918" s="60"/>
      <c r="F2918" s="60"/>
      <c r="G2918" s="61"/>
      <c r="H2918" s="71">
        <v>0</v>
      </c>
      <c r="I2918" s="62" t="s">
        <v>35</v>
      </c>
      <c r="J2918" s="62">
        <v>0</v>
      </c>
      <c r="K2918" s="44"/>
      <c r="L2918" s="63">
        <v>0</v>
      </c>
      <c r="M2918" s="70"/>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385</v>
      </c>
      <c r="C2919" s="59">
        <v>0</v>
      </c>
      <c r="D2919" s="60"/>
      <c r="E2919" s="60"/>
      <c r="F2919" s="60"/>
      <c r="G2919" s="61"/>
      <c r="H2919" s="71">
        <v>0</v>
      </c>
      <c r="I2919" s="62" t="s">
        <v>35</v>
      </c>
      <c r="J2919" s="62">
        <v>0</v>
      </c>
      <c r="K2919" s="44"/>
      <c r="L2919" s="63">
        <v>0</v>
      </c>
      <c r="M2919" s="70"/>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386</v>
      </c>
      <c r="C2920" s="59">
        <v>0</v>
      </c>
      <c r="D2920" s="60"/>
      <c r="E2920" s="60"/>
      <c r="F2920" s="60"/>
      <c r="G2920" s="61"/>
      <c r="H2920" s="71">
        <v>0</v>
      </c>
      <c r="I2920" s="62" t="s">
        <v>35</v>
      </c>
      <c r="J2920" s="62">
        <v>0</v>
      </c>
      <c r="K2920" s="44"/>
      <c r="L2920" s="63">
        <v>0</v>
      </c>
      <c r="M2920" s="70"/>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387</v>
      </c>
      <c r="C2921" s="59">
        <v>0</v>
      </c>
      <c r="D2921" s="60"/>
      <c r="E2921" s="60"/>
      <c r="F2921" s="60"/>
      <c r="G2921" s="61"/>
      <c r="H2921" s="71">
        <v>0</v>
      </c>
      <c r="I2921" s="62" t="s">
        <v>35</v>
      </c>
      <c r="J2921" s="62">
        <v>0</v>
      </c>
      <c r="K2921" s="44"/>
      <c r="L2921" s="63">
        <v>0</v>
      </c>
      <c r="M2921" s="70"/>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388</v>
      </c>
      <c r="C2922" s="59">
        <v>0</v>
      </c>
      <c r="D2922" s="60"/>
      <c r="E2922" s="60"/>
      <c r="F2922" s="60"/>
      <c r="G2922" s="61"/>
      <c r="H2922" s="71">
        <v>0</v>
      </c>
      <c r="I2922" s="62" t="s">
        <v>35</v>
      </c>
      <c r="J2922" s="62">
        <v>0</v>
      </c>
      <c r="K2922" s="44"/>
      <c r="L2922" s="63">
        <v>0</v>
      </c>
      <c r="M2922" s="70"/>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389</v>
      </c>
      <c r="C2923" s="59">
        <v>0</v>
      </c>
      <c r="D2923" s="60"/>
      <c r="E2923" s="60"/>
      <c r="F2923" s="60"/>
      <c r="G2923" s="61"/>
      <c r="H2923" s="71">
        <v>0</v>
      </c>
      <c r="I2923" s="62" t="s">
        <v>35</v>
      </c>
      <c r="J2923" s="62">
        <v>0</v>
      </c>
      <c r="K2923" s="44"/>
      <c r="L2923" s="63">
        <v>0</v>
      </c>
      <c r="M2923" s="70"/>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390</v>
      </c>
      <c r="C2924" s="59">
        <v>0</v>
      </c>
      <c r="D2924" s="60"/>
      <c r="E2924" s="60"/>
      <c r="F2924" s="60"/>
      <c r="G2924" s="61"/>
      <c r="H2924" s="71">
        <v>0</v>
      </c>
      <c r="I2924" s="62" t="s">
        <v>35</v>
      </c>
      <c r="J2924" s="62">
        <v>0</v>
      </c>
      <c r="K2924" s="44"/>
      <c r="L2924" s="63">
        <v>0</v>
      </c>
      <c r="M2924" s="70"/>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391</v>
      </c>
      <c r="C2925" s="59">
        <v>0</v>
      </c>
      <c r="D2925" s="60"/>
      <c r="E2925" s="60"/>
      <c r="F2925" s="60"/>
      <c r="G2925" s="61"/>
      <c r="H2925" s="71">
        <v>0</v>
      </c>
      <c r="I2925" s="62" t="s">
        <v>35</v>
      </c>
      <c r="J2925" s="62">
        <v>0</v>
      </c>
      <c r="K2925" s="44"/>
      <c r="L2925" s="63">
        <v>0</v>
      </c>
      <c r="M2925" s="70"/>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392</v>
      </c>
      <c r="C2926" s="59">
        <v>0</v>
      </c>
      <c r="D2926" s="60"/>
      <c r="E2926" s="60"/>
      <c r="F2926" s="60"/>
      <c r="G2926" s="61"/>
      <c r="H2926" s="71">
        <v>0</v>
      </c>
      <c r="I2926" s="62" t="s">
        <v>35</v>
      </c>
      <c r="J2926" s="62">
        <v>0</v>
      </c>
      <c r="K2926" s="44"/>
      <c r="L2926" s="63">
        <v>0</v>
      </c>
      <c r="M2926" s="70"/>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393</v>
      </c>
      <c r="C2927" s="59">
        <v>0</v>
      </c>
      <c r="D2927" s="60"/>
      <c r="E2927" s="60"/>
      <c r="F2927" s="60"/>
      <c r="G2927" s="61"/>
      <c r="H2927" s="71">
        <v>0</v>
      </c>
      <c r="I2927" s="62" t="s">
        <v>35</v>
      </c>
      <c r="J2927" s="62">
        <v>0</v>
      </c>
      <c r="K2927" s="44"/>
      <c r="L2927" s="63">
        <v>0</v>
      </c>
      <c r="M2927" s="70"/>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394</v>
      </c>
      <c r="C2928" s="59">
        <v>0</v>
      </c>
      <c r="D2928" s="60"/>
      <c r="E2928" s="60"/>
      <c r="F2928" s="60"/>
      <c r="G2928" s="61"/>
      <c r="H2928" s="71">
        <v>0</v>
      </c>
      <c r="I2928" s="62" t="s">
        <v>35</v>
      </c>
      <c r="J2928" s="62">
        <v>0</v>
      </c>
      <c r="K2928" s="44"/>
      <c r="L2928" s="63">
        <v>0</v>
      </c>
      <c r="M2928" s="70"/>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395</v>
      </c>
      <c r="C2929" s="59">
        <v>0</v>
      </c>
      <c r="D2929" s="60"/>
      <c r="E2929" s="60"/>
      <c r="F2929" s="60"/>
      <c r="G2929" s="61"/>
      <c r="H2929" s="71">
        <v>0</v>
      </c>
      <c r="I2929" s="62" t="s">
        <v>35</v>
      </c>
      <c r="J2929" s="62">
        <v>0</v>
      </c>
      <c r="K2929" s="44"/>
      <c r="L2929" s="63">
        <v>0</v>
      </c>
      <c r="M2929" s="70"/>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396</v>
      </c>
      <c r="C2930" s="59">
        <v>0</v>
      </c>
      <c r="D2930" s="60"/>
      <c r="E2930" s="60"/>
      <c r="F2930" s="60"/>
      <c r="G2930" s="61"/>
      <c r="H2930" s="71">
        <v>0</v>
      </c>
      <c r="I2930" s="62" t="s">
        <v>35</v>
      </c>
      <c r="J2930" s="62">
        <v>0</v>
      </c>
      <c r="K2930" s="44"/>
      <c r="L2930" s="63">
        <v>0</v>
      </c>
      <c r="M2930" s="70"/>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397</v>
      </c>
      <c r="C2931" s="59">
        <v>0</v>
      </c>
      <c r="D2931" s="60"/>
      <c r="E2931" s="60"/>
      <c r="F2931" s="60"/>
      <c r="G2931" s="61"/>
      <c r="H2931" s="71">
        <v>0</v>
      </c>
      <c r="I2931" s="62" t="s">
        <v>35</v>
      </c>
      <c r="J2931" s="62">
        <v>0</v>
      </c>
      <c r="K2931" s="44"/>
      <c r="L2931" s="63">
        <v>0</v>
      </c>
      <c r="M2931" s="70"/>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398</v>
      </c>
      <c r="C2932" s="59">
        <v>0</v>
      </c>
      <c r="D2932" s="60"/>
      <c r="E2932" s="60"/>
      <c r="F2932" s="60"/>
      <c r="G2932" s="61"/>
      <c r="H2932" s="71">
        <v>0</v>
      </c>
      <c r="I2932" s="62" t="s">
        <v>35</v>
      </c>
      <c r="J2932" s="62">
        <v>0</v>
      </c>
      <c r="K2932" s="44"/>
      <c r="L2932" s="63">
        <v>0</v>
      </c>
      <c r="M2932" s="70"/>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399</v>
      </c>
      <c r="C2933" s="59">
        <v>0</v>
      </c>
      <c r="D2933" s="60"/>
      <c r="E2933" s="60"/>
      <c r="F2933" s="60"/>
      <c r="G2933" s="61"/>
      <c r="H2933" s="71">
        <v>0</v>
      </c>
      <c r="I2933" s="62" t="s">
        <v>35</v>
      </c>
      <c r="J2933" s="62">
        <v>0</v>
      </c>
      <c r="K2933" s="44"/>
      <c r="L2933" s="63">
        <v>0</v>
      </c>
      <c r="M2933" s="70"/>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400</v>
      </c>
      <c r="C2934" s="59">
        <v>0</v>
      </c>
      <c r="D2934" s="60"/>
      <c r="E2934" s="60"/>
      <c r="F2934" s="60"/>
      <c r="G2934" s="61"/>
      <c r="H2934" s="71">
        <v>0</v>
      </c>
      <c r="I2934" s="62" t="s">
        <v>35</v>
      </c>
      <c r="J2934" s="62">
        <v>0</v>
      </c>
      <c r="K2934" s="44"/>
      <c r="L2934" s="63">
        <v>0</v>
      </c>
      <c r="M2934" s="70"/>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401</v>
      </c>
      <c r="C2935" s="59">
        <v>0</v>
      </c>
      <c r="D2935" s="60"/>
      <c r="E2935" s="60"/>
      <c r="F2935" s="60"/>
      <c r="G2935" s="61"/>
      <c r="H2935" s="71">
        <v>0</v>
      </c>
      <c r="I2935" s="62" t="s">
        <v>35</v>
      </c>
      <c r="J2935" s="62">
        <v>0</v>
      </c>
      <c r="K2935" s="44"/>
      <c r="L2935" s="63">
        <v>0</v>
      </c>
      <c r="M2935" s="70"/>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402</v>
      </c>
      <c r="C2936" s="59">
        <v>0</v>
      </c>
      <c r="D2936" s="60"/>
      <c r="E2936" s="60"/>
      <c r="F2936" s="60"/>
      <c r="G2936" s="61"/>
      <c r="H2936" s="71">
        <v>0</v>
      </c>
      <c r="I2936" s="62" t="s">
        <v>35</v>
      </c>
      <c r="J2936" s="62">
        <v>0</v>
      </c>
      <c r="K2936" s="44"/>
      <c r="L2936" s="63">
        <v>0</v>
      </c>
      <c r="M2936" s="70"/>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403</v>
      </c>
      <c r="C2937" s="59">
        <v>0</v>
      </c>
      <c r="D2937" s="60"/>
      <c r="E2937" s="60"/>
      <c r="F2937" s="60"/>
      <c r="G2937" s="61"/>
      <c r="H2937" s="71">
        <v>0</v>
      </c>
      <c r="I2937" s="62" t="s">
        <v>35</v>
      </c>
      <c r="J2937" s="62">
        <v>0</v>
      </c>
      <c r="K2937" s="44"/>
      <c r="L2937" s="63">
        <v>0</v>
      </c>
      <c r="M2937" s="70"/>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404</v>
      </c>
      <c r="C2938" s="59">
        <v>0</v>
      </c>
      <c r="D2938" s="60"/>
      <c r="E2938" s="60"/>
      <c r="F2938" s="60"/>
      <c r="G2938" s="61"/>
      <c r="H2938" s="71">
        <v>0</v>
      </c>
      <c r="I2938" s="62" t="s">
        <v>35</v>
      </c>
      <c r="J2938" s="62">
        <v>0</v>
      </c>
      <c r="K2938" s="44"/>
      <c r="L2938" s="63">
        <v>0</v>
      </c>
      <c r="M2938" s="70"/>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405</v>
      </c>
      <c r="C2939" s="59">
        <v>0</v>
      </c>
      <c r="D2939" s="60"/>
      <c r="E2939" s="60"/>
      <c r="F2939" s="60"/>
      <c r="G2939" s="61"/>
      <c r="H2939" s="71">
        <v>0</v>
      </c>
      <c r="I2939" s="62" t="s">
        <v>35</v>
      </c>
      <c r="J2939" s="62">
        <v>0</v>
      </c>
      <c r="K2939" s="44"/>
      <c r="L2939" s="63">
        <v>0</v>
      </c>
      <c r="M2939" s="70"/>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406</v>
      </c>
      <c r="C2940" s="59">
        <v>0</v>
      </c>
      <c r="D2940" s="60"/>
      <c r="E2940" s="60"/>
      <c r="F2940" s="60"/>
      <c r="G2940" s="61"/>
      <c r="H2940" s="71">
        <v>0</v>
      </c>
      <c r="I2940" s="62" t="s">
        <v>35</v>
      </c>
      <c r="J2940" s="62">
        <v>0</v>
      </c>
      <c r="K2940" s="44"/>
      <c r="L2940" s="63">
        <v>0</v>
      </c>
      <c r="M2940" s="70"/>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407</v>
      </c>
      <c r="C2941" s="59">
        <v>0</v>
      </c>
      <c r="D2941" s="60"/>
      <c r="E2941" s="60"/>
      <c r="F2941" s="60"/>
      <c r="G2941" s="61"/>
      <c r="H2941" s="71">
        <v>0</v>
      </c>
      <c r="I2941" s="62" t="s">
        <v>35</v>
      </c>
      <c r="J2941" s="62">
        <v>0</v>
      </c>
      <c r="K2941" s="44"/>
      <c r="L2941" s="63">
        <v>0</v>
      </c>
      <c r="M2941" s="70"/>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408</v>
      </c>
      <c r="C2942" s="59">
        <v>0</v>
      </c>
      <c r="D2942" s="60"/>
      <c r="E2942" s="60"/>
      <c r="F2942" s="60"/>
      <c r="G2942" s="61"/>
      <c r="H2942" s="71">
        <v>0</v>
      </c>
      <c r="I2942" s="62" t="s">
        <v>35</v>
      </c>
      <c r="J2942" s="62">
        <v>0</v>
      </c>
      <c r="K2942" s="44"/>
      <c r="L2942" s="63">
        <v>0</v>
      </c>
      <c r="M2942" s="70"/>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409</v>
      </c>
      <c r="C2943" s="59">
        <v>0</v>
      </c>
      <c r="D2943" s="60"/>
      <c r="E2943" s="60"/>
      <c r="F2943" s="60"/>
      <c r="G2943" s="61"/>
      <c r="H2943" s="71">
        <v>0</v>
      </c>
      <c r="I2943" s="62" t="s">
        <v>35</v>
      </c>
      <c r="J2943" s="62">
        <v>0</v>
      </c>
      <c r="K2943" s="44"/>
      <c r="L2943" s="63">
        <v>0</v>
      </c>
      <c r="M2943" s="70"/>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410</v>
      </c>
      <c r="C2944" s="59">
        <v>0</v>
      </c>
      <c r="D2944" s="60"/>
      <c r="E2944" s="60"/>
      <c r="F2944" s="60"/>
      <c r="G2944" s="61"/>
      <c r="H2944" s="71">
        <v>0</v>
      </c>
      <c r="I2944" s="62" t="s">
        <v>35</v>
      </c>
      <c r="J2944" s="62">
        <v>0</v>
      </c>
      <c r="K2944" s="44"/>
      <c r="L2944" s="63">
        <v>0</v>
      </c>
      <c r="M2944" s="70"/>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411</v>
      </c>
      <c r="C2945" s="59">
        <v>0</v>
      </c>
      <c r="D2945" s="60"/>
      <c r="E2945" s="60"/>
      <c r="F2945" s="60"/>
      <c r="G2945" s="61"/>
      <c r="H2945" s="71">
        <v>0</v>
      </c>
      <c r="I2945" s="62" t="s">
        <v>35</v>
      </c>
      <c r="J2945" s="62">
        <v>0</v>
      </c>
      <c r="K2945" s="44"/>
      <c r="L2945" s="63">
        <v>0</v>
      </c>
      <c r="M2945" s="70"/>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412</v>
      </c>
      <c r="C2946" s="59">
        <v>0</v>
      </c>
      <c r="D2946" s="60"/>
      <c r="E2946" s="60"/>
      <c r="F2946" s="60"/>
      <c r="G2946" s="61"/>
      <c r="H2946" s="71">
        <v>0</v>
      </c>
      <c r="I2946" s="62" t="s">
        <v>35</v>
      </c>
      <c r="J2946" s="62">
        <v>0</v>
      </c>
      <c r="K2946" s="44"/>
      <c r="L2946" s="63">
        <v>0</v>
      </c>
      <c r="M2946" s="70"/>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413</v>
      </c>
      <c r="C2947" s="59">
        <v>0</v>
      </c>
      <c r="D2947" s="60"/>
      <c r="E2947" s="60"/>
      <c r="F2947" s="60"/>
      <c r="G2947" s="61"/>
      <c r="H2947" s="71">
        <v>0</v>
      </c>
      <c r="I2947" s="62" t="s">
        <v>35</v>
      </c>
      <c r="J2947" s="62">
        <v>0</v>
      </c>
      <c r="K2947" s="44"/>
      <c r="L2947" s="63">
        <v>0</v>
      </c>
      <c r="M2947" s="70"/>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414</v>
      </c>
      <c r="C2948" s="59">
        <v>0</v>
      </c>
      <c r="D2948" s="60"/>
      <c r="E2948" s="60"/>
      <c r="F2948" s="60"/>
      <c r="G2948" s="61"/>
      <c r="H2948" s="71">
        <v>0</v>
      </c>
      <c r="I2948" s="62" t="s">
        <v>35</v>
      </c>
      <c r="J2948" s="62">
        <v>0</v>
      </c>
      <c r="K2948" s="44"/>
      <c r="L2948" s="63">
        <v>0</v>
      </c>
      <c r="M2948" s="70"/>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415</v>
      </c>
      <c r="C2949" s="59">
        <v>0</v>
      </c>
      <c r="D2949" s="60"/>
      <c r="E2949" s="60"/>
      <c r="F2949" s="60"/>
      <c r="G2949" s="61"/>
      <c r="H2949" s="71">
        <v>0</v>
      </c>
      <c r="I2949" s="62" t="s">
        <v>35</v>
      </c>
      <c r="J2949" s="62">
        <v>0</v>
      </c>
      <c r="K2949" s="44"/>
      <c r="L2949" s="63">
        <v>0</v>
      </c>
      <c r="M2949" s="70"/>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416</v>
      </c>
      <c r="C2950" s="59">
        <v>0</v>
      </c>
      <c r="D2950" s="60"/>
      <c r="E2950" s="60"/>
      <c r="F2950" s="60"/>
      <c r="G2950" s="61"/>
      <c r="H2950" s="71">
        <v>0</v>
      </c>
      <c r="I2950" s="62" t="s">
        <v>35</v>
      </c>
      <c r="J2950" s="62">
        <v>0</v>
      </c>
      <c r="K2950" s="44"/>
      <c r="L2950" s="63">
        <v>0</v>
      </c>
      <c r="M2950" s="70"/>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417</v>
      </c>
      <c r="C2951" s="59">
        <v>0</v>
      </c>
      <c r="D2951" s="60"/>
      <c r="E2951" s="60"/>
      <c r="F2951" s="60"/>
      <c r="G2951" s="61"/>
      <c r="H2951" s="71">
        <v>0</v>
      </c>
      <c r="I2951" s="62" t="s">
        <v>35</v>
      </c>
      <c r="J2951" s="62">
        <v>0</v>
      </c>
      <c r="K2951" s="44"/>
      <c r="L2951" s="63">
        <v>0</v>
      </c>
      <c r="M2951" s="70"/>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x14ac:dyDescent="0.2">
      <c r="A2952" s="15"/>
      <c r="B2952" s="15"/>
      <c r="C2952" s="58"/>
      <c r="D2952" s="58"/>
      <c r="E2952" s="58"/>
      <c r="F2952" s="58"/>
      <c r="G2952" s="58"/>
      <c r="H2952" s="72"/>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x14ac:dyDescent="0.2">
      <c r="A2953" s="11"/>
      <c r="B2953" s="12" t="str">
        <f>"Evoenergy "&amp;LEFT($H$3,7)&amp;" Ancillary network services' prices"</f>
        <v>Evoenergy 2026–27 Ancillary network services' prices</v>
      </c>
      <c r="C2953" s="11"/>
      <c r="D2953" s="11"/>
      <c r="E2953" s="11"/>
      <c r="F2953" s="11"/>
      <c r="G2953" s="11"/>
      <c r="H2953" s="19" t="s">
        <v>20</v>
      </c>
      <c r="I2953" s="19" t="s">
        <v>21</v>
      </c>
      <c r="J2953" s="19" t="s">
        <v>22</v>
      </c>
      <c r="K2953" s="19"/>
      <c r="L2953" s="42" t="s">
        <v>25</v>
      </c>
      <c r="M2953" s="66" t="s">
        <v>30</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x14ac:dyDescent="0.2">
      <c r="A2954" s="15"/>
      <c r="B2954" s="15"/>
      <c r="C2954" s="57"/>
      <c r="D2954" s="57"/>
      <c r="E2954" s="57"/>
      <c r="F2954" s="57"/>
      <c r="G2954" s="57"/>
      <c r="H2954" s="70"/>
      <c r="I2954" s="16"/>
      <c r="J2954" s="16"/>
      <c r="K2954" s="16"/>
      <c r="L2954" s="16"/>
      <c r="M2954" s="70"/>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x14ac:dyDescent="0.2">
      <c r="A2955" s="15"/>
      <c r="B2955" s="15">
        <v>1</v>
      </c>
      <c r="C2955" s="59" t="s">
        <v>2062</v>
      </c>
      <c r="D2955" s="60"/>
      <c r="E2955" s="60"/>
      <c r="F2955" s="60"/>
      <c r="G2955" s="61"/>
      <c r="H2955" s="71">
        <v>501</v>
      </c>
      <c r="I2955" s="62" t="s">
        <v>35</v>
      </c>
      <c r="J2955" s="62">
        <v>0</v>
      </c>
      <c r="K2955" s="44"/>
      <c r="L2955" s="63">
        <v>106.85</v>
      </c>
      <c r="M2955" s="70"/>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x14ac:dyDescent="0.2">
      <c r="A2956" s="15"/>
      <c r="B2956" s="15">
        <v>2</v>
      </c>
      <c r="C2956" s="59" t="s">
        <v>2063</v>
      </c>
      <c r="D2956" s="60"/>
      <c r="E2956" s="60"/>
      <c r="F2956" s="60"/>
      <c r="G2956" s="61"/>
      <c r="H2956" s="71">
        <v>502</v>
      </c>
      <c r="I2956" s="62" t="s">
        <v>35</v>
      </c>
      <c r="J2956" s="62">
        <v>0</v>
      </c>
      <c r="K2956" s="44"/>
      <c r="L2956" s="63">
        <v>148.72999999999999</v>
      </c>
      <c r="M2956" s="70"/>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x14ac:dyDescent="0.2">
      <c r="A2957" s="15"/>
      <c r="B2957" s="15">
        <v>3</v>
      </c>
      <c r="C2957" s="59" t="s">
        <v>2064</v>
      </c>
      <c r="D2957" s="60"/>
      <c r="E2957" s="60"/>
      <c r="F2957" s="60"/>
      <c r="G2957" s="61"/>
      <c r="H2957" s="71">
        <v>503</v>
      </c>
      <c r="I2957" s="62" t="s">
        <v>35</v>
      </c>
      <c r="J2957" s="62">
        <v>0</v>
      </c>
      <c r="K2957" s="44"/>
      <c r="L2957" s="63">
        <v>104.74</v>
      </c>
      <c r="M2957" s="70"/>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x14ac:dyDescent="0.2">
      <c r="A2958" s="15"/>
      <c r="B2958" s="15">
        <v>4</v>
      </c>
      <c r="C2958" s="59" t="s">
        <v>2065</v>
      </c>
      <c r="D2958" s="60"/>
      <c r="E2958" s="60"/>
      <c r="F2958" s="60"/>
      <c r="G2958" s="61"/>
      <c r="H2958" s="71">
        <v>505</v>
      </c>
      <c r="I2958" s="62" t="s">
        <v>35</v>
      </c>
      <c r="J2958" s="62">
        <v>0</v>
      </c>
      <c r="K2958" s="44"/>
      <c r="L2958" s="63">
        <v>209.46</v>
      </c>
      <c r="M2958" s="70"/>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x14ac:dyDescent="0.2">
      <c r="A2959" s="15"/>
      <c r="B2959" s="15">
        <v>5</v>
      </c>
      <c r="C2959" s="59" t="s">
        <v>2066</v>
      </c>
      <c r="D2959" s="60"/>
      <c r="E2959" s="60"/>
      <c r="F2959" s="60"/>
      <c r="G2959" s="61"/>
      <c r="H2959" s="71">
        <v>504</v>
      </c>
      <c r="I2959" s="62" t="s">
        <v>35</v>
      </c>
      <c r="J2959" s="62">
        <v>0</v>
      </c>
      <c r="K2959" s="44"/>
      <c r="L2959" s="63">
        <v>209.46</v>
      </c>
      <c r="M2959" s="70"/>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x14ac:dyDescent="0.2">
      <c r="A2960" s="15"/>
      <c r="B2960" s="15">
        <v>6</v>
      </c>
      <c r="C2960" s="59" t="s">
        <v>2067</v>
      </c>
      <c r="D2960" s="60"/>
      <c r="E2960" s="60"/>
      <c r="F2960" s="60"/>
      <c r="G2960" s="61"/>
      <c r="H2960" s="71">
        <v>510</v>
      </c>
      <c r="I2960" s="62" t="s">
        <v>35</v>
      </c>
      <c r="J2960" s="62">
        <v>0</v>
      </c>
      <c r="K2960" s="44"/>
      <c r="L2960" s="63">
        <v>209.46</v>
      </c>
      <c r="M2960" s="70"/>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x14ac:dyDescent="0.2">
      <c r="A2961" s="15"/>
      <c r="B2961" s="15">
        <v>7</v>
      </c>
      <c r="C2961" s="59" t="s">
        <v>2068</v>
      </c>
      <c r="D2961" s="60"/>
      <c r="E2961" s="60"/>
      <c r="F2961" s="60"/>
      <c r="G2961" s="61"/>
      <c r="H2961" s="71">
        <v>506</v>
      </c>
      <c r="I2961" s="62" t="s">
        <v>35</v>
      </c>
      <c r="J2961" s="62">
        <v>0</v>
      </c>
      <c r="K2961" s="44"/>
      <c r="L2961" s="63">
        <v>47.45</v>
      </c>
      <c r="M2961" s="70"/>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x14ac:dyDescent="0.2">
      <c r="A2962" s="15"/>
      <c r="B2962" s="15">
        <v>8</v>
      </c>
      <c r="C2962" s="59" t="s">
        <v>2069</v>
      </c>
      <c r="D2962" s="60"/>
      <c r="E2962" s="60"/>
      <c r="F2962" s="60"/>
      <c r="G2962" s="61"/>
      <c r="H2962" s="71">
        <v>517</v>
      </c>
      <c r="I2962" s="62" t="s">
        <v>35</v>
      </c>
      <c r="J2962" s="62">
        <v>0</v>
      </c>
      <c r="K2962" s="44"/>
      <c r="L2962" s="63">
        <v>282.91000000000003</v>
      </c>
      <c r="M2962" s="70"/>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x14ac:dyDescent="0.2">
      <c r="A2963" s="15"/>
      <c r="B2963" s="15">
        <v>9</v>
      </c>
      <c r="C2963" s="59" t="s">
        <v>2070</v>
      </c>
      <c r="D2963" s="60"/>
      <c r="E2963" s="60"/>
      <c r="F2963" s="60"/>
      <c r="G2963" s="61"/>
      <c r="H2963" s="71">
        <v>518</v>
      </c>
      <c r="I2963" s="62" t="s">
        <v>35</v>
      </c>
      <c r="J2963" s="62">
        <v>0</v>
      </c>
      <c r="K2963" s="44"/>
      <c r="L2963" s="63">
        <v>198.15</v>
      </c>
      <c r="M2963" s="70"/>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x14ac:dyDescent="0.2">
      <c r="A2964" s="15"/>
      <c r="B2964" s="15">
        <v>10</v>
      </c>
      <c r="C2964" s="59" t="s">
        <v>2071</v>
      </c>
      <c r="D2964" s="60"/>
      <c r="E2964" s="60"/>
      <c r="F2964" s="60"/>
      <c r="G2964" s="61"/>
      <c r="H2964" s="71">
        <v>519</v>
      </c>
      <c r="I2964" s="62" t="s">
        <v>35</v>
      </c>
      <c r="J2964" s="62">
        <v>0</v>
      </c>
      <c r="K2964" s="44"/>
      <c r="L2964" s="63">
        <v>104.74</v>
      </c>
      <c r="M2964" s="70"/>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x14ac:dyDescent="0.2">
      <c r="A2965" s="15"/>
      <c r="B2965" s="15">
        <v>11</v>
      </c>
      <c r="C2965" s="59" t="s">
        <v>2072</v>
      </c>
      <c r="D2965" s="60"/>
      <c r="E2965" s="60"/>
      <c r="F2965" s="60"/>
      <c r="G2965" s="61"/>
      <c r="H2965" s="71">
        <v>520</v>
      </c>
      <c r="I2965" s="62" t="s">
        <v>35</v>
      </c>
      <c r="J2965" s="62">
        <v>0</v>
      </c>
      <c r="K2965" s="44"/>
      <c r="L2965" s="63">
        <v>2020.53</v>
      </c>
      <c r="M2965" s="70"/>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x14ac:dyDescent="0.2">
      <c r="A2966" s="15"/>
      <c r="B2966" s="15">
        <v>12</v>
      </c>
      <c r="C2966" s="59" t="s">
        <v>2073</v>
      </c>
      <c r="D2966" s="60"/>
      <c r="E2966" s="60"/>
      <c r="F2966" s="60"/>
      <c r="G2966" s="61"/>
      <c r="H2966" s="71">
        <v>522</v>
      </c>
      <c r="I2966" s="62" t="s">
        <v>35</v>
      </c>
      <c r="J2966" s="62">
        <v>0</v>
      </c>
      <c r="K2966" s="44"/>
      <c r="L2966" s="63">
        <v>2020.53</v>
      </c>
      <c r="M2966" s="70"/>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x14ac:dyDescent="0.2">
      <c r="A2967" s="15"/>
      <c r="B2967" s="15">
        <v>13</v>
      </c>
      <c r="C2967" s="59" t="s">
        <v>2074</v>
      </c>
      <c r="D2967" s="60"/>
      <c r="E2967" s="60"/>
      <c r="F2967" s="60"/>
      <c r="G2967" s="61"/>
      <c r="H2967" s="71">
        <v>526</v>
      </c>
      <c r="I2967" s="62" t="s">
        <v>35</v>
      </c>
      <c r="J2967" s="62">
        <v>0</v>
      </c>
      <c r="K2967" s="44"/>
      <c r="L2967" s="63">
        <v>2020.53</v>
      </c>
      <c r="M2967" s="70"/>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x14ac:dyDescent="0.2">
      <c r="A2968" s="15"/>
      <c r="B2968" s="15">
        <v>14</v>
      </c>
      <c r="C2968" s="59" t="s">
        <v>2075</v>
      </c>
      <c r="D2968" s="60"/>
      <c r="E2968" s="60"/>
      <c r="F2968" s="60"/>
      <c r="G2968" s="61"/>
      <c r="H2968" s="71">
        <v>527</v>
      </c>
      <c r="I2968" s="62" t="s">
        <v>35</v>
      </c>
      <c r="J2968" s="62">
        <v>0</v>
      </c>
      <c r="K2968" s="44"/>
      <c r="L2968" s="63">
        <v>2367.19</v>
      </c>
      <c r="M2968" s="70"/>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x14ac:dyDescent="0.2">
      <c r="A2969" s="15"/>
      <c r="B2969" s="15">
        <v>15</v>
      </c>
      <c r="C2969" s="59" t="s">
        <v>2076</v>
      </c>
      <c r="D2969" s="60"/>
      <c r="E2969" s="60"/>
      <c r="F2969" s="60"/>
      <c r="G2969" s="61"/>
      <c r="H2969" s="71">
        <v>528</v>
      </c>
      <c r="I2969" s="62" t="s">
        <v>35</v>
      </c>
      <c r="J2969" s="62">
        <v>0</v>
      </c>
      <c r="K2969" s="44"/>
      <c r="L2969" s="63">
        <v>2367.19</v>
      </c>
      <c r="M2969" s="70"/>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x14ac:dyDescent="0.2">
      <c r="A2970" s="15"/>
      <c r="B2970" s="15">
        <v>16</v>
      </c>
      <c r="C2970" s="59" t="s">
        <v>2077</v>
      </c>
      <c r="D2970" s="60"/>
      <c r="E2970" s="60"/>
      <c r="F2970" s="60"/>
      <c r="G2970" s="61"/>
      <c r="H2970" s="71">
        <v>541</v>
      </c>
      <c r="I2970" s="62" t="s">
        <v>35</v>
      </c>
      <c r="J2970" s="62">
        <v>0</v>
      </c>
      <c r="K2970" s="44"/>
      <c r="L2970" s="63">
        <v>2037.47</v>
      </c>
      <c r="M2970" s="70"/>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x14ac:dyDescent="0.2">
      <c r="A2971" s="15"/>
      <c r="B2971" s="15">
        <v>17</v>
      </c>
      <c r="C2971" s="59" t="s">
        <v>2078</v>
      </c>
      <c r="D2971" s="60"/>
      <c r="E2971" s="60"/>
      <c r="F2971" s="60"/>
      <c r="G2971" s="61"/>
      <c r="H2971" s="71">
        <v>542</v>
      </c>
      <c r="I2971" s="62" t="s">
        <v>35</v>
      </c>
      <c r="J2971" s="62">
        <v>0</v>
      </c>
      <c r="K2971" s="44"/>
      <c r="L2971" s="63">
        <v>2696.89</v>
      </c>
      <c r="M2971" s="70"/>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x14ac:dyDescent="0.2">
      <c r="A2972" s="15"/>
      <c r="B2972" s="15">
        <v>18</v>
      </c>
      <c r="C2972" s="59" t="s">
        <v>2079</v>
      </c>
      <c r="D2972" s="60"/>
      <c r="E2972" s="60"/>
      <c r="F2972" s="60"/>
      <c r="G2972" s="61"/>
      <c r="H2972" s="71">
        <v>543</v>
      </c>
      <c r="I2972" s="62" t="s">
        <v>35</v>
      </c>
      <c r="J2972" s="62">
        <v>0</v>
      </c>
      <c r="K2972" s="44"/>
      <c r="L2972" s="63">
        <v>1565.64</v>
      </c>
      <c r="M2972" s="70"/>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x14ac:dyDescent="0.2">
      <c r="A2973" s="15"/>
      <c r="B2973" s="15">
        <v>19</v>
      </c>
      <c r="C2973" s="59" t="s">
        <v>2080</v>
      </c>
      <c r="D2973" s="60"/>
      <c r="E2973" s="60"/>
      <c r="F2973" s="60"/>
      <c r="G2973" s="61"/>
      <c r="H2973" s="71">
        <v>544</v>
      </c>
      <c r="I2973" s="62" t="s">
        <v>35</v>
      </c>
      <c r="J2973" s="62">
        <v>0</v>
      </c>
      <c r="K2973" s="44"/>
      <c r="L2973" s="63">
        <v>2037.47</v>
      </c>
      <c r="M2973" s="70"/>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x14ac:dyDescent="0.2">
      <c r="A2974" s="15"/>
      <c r="B2974" s="15">
        <v>20</v>
      </c>
      <c r="C2974" s="59" t="s">
        <v>2081</v>
      </c>
      <c r="D2974" s="60"/>
      <c r="E2974" s="60"/>
      <c r="F2974" s="60"/>
      <c r="G2974" s="61"/>
      <c r="H2974" s="71">
        <v>545</v>
      </c>
      <c r="I2974" s="62" t="s">
        <v>35</v>
      </c>
      <c r="J2974" s="62">
        <v>0</v>
      </c>
      <c r="K2974" s="44"/>
      <c r="L2974" s="63">
        <v>1274.94</v>
      </c>
      <c r="M2974" s="70"/>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x14ac:dyDescent="0.2">
      <c r="A2975" s="15"/>
      <c r="B2975" s="15">
        <v>21</v>
      </c>
      <c r="C2975" s="59" t="s">
        <v>2082</v>
      </c>
      <c r="D2975" s="60"/>
      <c r="E2975" s="60"/>
      <c r="F2975" s="60"/>
      <c r="G2975" s="61"/>
      <c r="H2975" s="71">
        <v>546</v>
      </c>
      <c r="I2975" s="62" t="s">
        <v>35</v>
      </c>
      <c r="J2975" s="62">
        <v>0</v>
      </c>
      <c r="K2975" s="44"/>
      <c r="L2975" s="63">
        <v>2319.08</v>
      </c>
      <c r="M2975" s="70"/>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x14ac:dyDescent="0.2">
      <c r="A2976" s="15"/>
      <c r="B2976" s="15">
        <v>22</v>
      </c>
      <c r="C2976" s="59" t="s">
        <v>2083</v>
      </c>
      <c r="D2976" s="60"/>
      <c r="E2976" s="60"/>
      <c r="F2976" s="60"/>
      <c r="G2976" s="61"/>
      <c r="H2976" s="71">
        <v>547</v>
      </c>
      <c r="I2976" s="62" t="s">
        <v>35</v>
      </c>
      <c r="J2976" s="62">
        <v>0</v>
      </c>
      <c r="K2976" s="44"/>
      <c r="L2976" s="63">
        <v>2367.19</v>
      </c>
      <c r="M2976" s="70"/>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x14ac:dyDescent="0.2">
      <c r="A2977" s="15"/>
      <c r="B2977" s="15">
        <v>23</v>
      </c>
      <c r="C2977" s="59" t="s">
        <v>2084</v>
      </c>
      <c r="D2977" s="60"/>
      <c r="E2977" s="60"/>
      <c r="F2977" s="60"/>
      <c r="G2977" s="61"/>
      <c r="H2977" s="71">
        <v>549</v>
      </c>
      <c r="I2977" s="62" t="s">
        <v>35</v>
      </c>
      <c r="J2977" s="62">
        <v>0</v>
      </c>
      <c r="K2977" s="44"/>
      <c r="L2977" s="63">
        <v>1548.7</v>
      </c>
      <c r="M2977" s="70"/>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x14ac:dyDescent="0.2">
      <c r="A2978" s="15"/>
      <c r="B2978" s="15">
        <v>24</v>
      </c>
      <c r="C2978" s="59" t="s">
        <v>2085</v>
      </c>
      <c r="D2978" s="60"/>
      <c r="E2978" s="60"/>
      <c r="F2978" s="60"/>
      <c r="G2978" s="61"/>
      <c r="H2978" s="71">
        <v>560</v>
      </c>
      <c r="I2978" s="62" t="s">
        <v>35</v>
      </c>
      <c r="J2978" s="62">
        <v>0</v>
      </c>
      <c r="K2978" s="44"/>
      <c r="L2978" s="63">
        <v>998.01</v>
      </c>
      <c r="M2978" s="70"/>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x14ac:dyDescent="0.2">
      <c r="A2979" s="15"/>
      <c r="B2979" s="15">
        <v>25</v>
      </c>
      <c r="C2979" s="59" t="s">
        <v>2086</v>
      </c>
      <c r="D2979" s="60"/>
      <c r="E2979" s="60"/>
      <c r="F2979" s="60"/>
      <c r="G2979" s="61"/>
      <c r="H2979" s="71">
        <v>561</v>
      </c>
      <c r="I2979" s="62" t="s">
        <v>35</v>
      </c>
      <c r="J2979" s="62">
        <v>0</v>
      </c>
      <c r="K2979" s="44"/>
      <c r="L2979" s="63">
        <v>998.01</v>
      </c>
      <c r="M2979" s="70"/>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x14ac:dyDescent="0.2">
      <c r="A2980" s="15"/>
      <c r="B2980" s="15">
        <v>26</v>
      </c>
      <c r="C2980" s="59" t="s">
        <v>2087</v>
      </c>
      <c r="D2980" s="60"/>
      <c r="E2980" s="60"/>
      <c r="F2980" s="60"/>
      <c r="G2980" s="61"/>
      <c r="H2980" s="71">
        <v>562</v>
      </c>
      <c r="I2980" s="62" t="s">
        <v>35</v>
      </c>
      <c r="J2980" s="62">
        <v>0</v>
      </c>
      <c r="K2980" s="44"/>
      <c r="L2980" s="63">
        <v>1053.3399999999999</v>
      </c>
      <c r="M2980" s="70"/>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x14ac:dyDescent="0.2">
      <c r="A2981" s="15"/>
      <c r="B2981" s="15">
        <v>27</v>
      </c>
      <c r="C2981" s="59" t="s">
        <v>2088</v>
      </c>
      <c r="D2981" s="60"/>
      <c r="E2981" s="60"/>
      <c r="F2981" s="60"/>
      <c r="G2981" s="61"/>
      <c r="H2981" s="71">
        <v>563</v>
      </c>
      <c r="I2981" s="62" t="s">
        <v>35</v>
      </c>
      <c r="J2981" s="62">
        <v>0</v>
      </c>
      <c r="K2981" s="44"/>
      <c r="L2981" s="63">
        <v>1394.35</v>
      </c>
      <c r="M2981" s="70"/>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x14ac:dyDescent="0.2">
      <c r="A2982" s="15"/>
      <c r="B2982" s="15">
        <v>28</v>
      </c>
      <c r="C2982" s="59" t="s">
        <v>2089</v>
      </c>
      <c r="D2982" s="60"/>
      <c r="E2982" s="60"/>
      <c r="F2982" s="60"/>
      <c r="G2982" s="61"/>
      <c r="H2982" s="71">
        <v>564</v>
      </c>
      <c r="I2982" s="62" t="s">
        <v>35</v>
      </c>
      <c r="J2982" s="62">
        <v>0</v>
      </c>
      <c r="K2982" s="44"/>
      <c r="L2982" s="63">
        <v>1528.05</v>
      </c>
      <c r="M2982" s="70"/>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x14ac:dyDescent="0.2">
      <c r="A2983" s="15"/>
      <c r="B2983" s="15">
        <v>29</v>
      </c>
      <c r="C2983" s="59" t="s">
        <v>2090</v>
      </c>
      <c r="D2983" s="60"/>
      <c r="E2983" s="60"/>
      <c r="F2983" s="60"/>
      <c r="G2983" s="61"/>
      <c r="H2983" s="71">
        <v>565</v>
      </c>
      <c r="I2983" s="62" t="s">
        <v>35</v>
      </c>
      <c r="J2983" s="62">
        <v>0</v>
      </c>
      <c r="K2983" s="44"/>
      <c r="L2983" s="63">
        <v>628.15</v>
      </c>
      <c r="M2983" s="70"/>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x14ac:dyDescent="0.2">
      <c r="A2984" s="15"/>
      <c r="B2984" s="15">
        <v>30</v>
      </c>
      <c r="C2984" s="59" t="s">
        <v>2091</v>
      </c>
      <c r="D2984" s="60"/>
      <c r="E2984" s="60"/>
      <c r="F2984" s="60"/>
      <c r="G2984" s="61"/>
      <c r="H2984" s="71">
        <v>566</v>
      </c>
      <c r="I2984" s="62" t="s">
        <v>35</v>
      </c>
      <c r="J2984" s="62">
        <v>0</v>
      </c>
      <c r="K2984" s="44"/>
      <c r="L2984" s="63">
        <v>1481.07</v>
      </c>
      <c r="M2984" s="70"/>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x14ac:dyDescent="0.2">
      <c r="A2985" s="15"/>
      <c r="B2985" s="15">
        <v>31</v>
      </c>
      <c r="C2985" s="59" t="s">
        <v>2090</v>
      </c>
      <c r="D2985" s="60"/>
      <c r="E2985" s="60"/>
      <c r="F2985" s="60"/>
      <c r="G2985" s="61"/>
      <c r="H2985" s="71">
        <v>567</v>
      </c>
      <c r="I2985" s="62" t="s">
        <v>35</v>
      </c>
      <c r="J2985" s="62">
        <v>0</v>
      </c>
      <c r="K2985" s="44"/>
      <c r="L2985" s="63">
        <v>581.19000000000005</v>
      </c>
      <c r="M2985" s="70"/>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x14ac:dyDescent="0.2">
      <c r="A2986" s="15"/>
      <c r="B2986" s="15">
        <v>32</v>
      </c>
      <c r="C2986" s="59" t="s">
        <v>2092</v>
      </c>
      <c r="D2986" s="60"/>
      <c r="E2986" s="60"/>
      <c r="F2986" s="60"/>
      <c r="G2986" s="61"/>
      <c r="H2986" s="71">
        <v>568</v>
      </c>
      <c r="I2986" s="62" t="s">
        <v>35</v>
      </c>
      <c r="J2986" s="62">
        <v>0</v>
      </c>
      <c r="K2986" s="44"/>
      <c r="L2986" s="63" t="s">
        <v>2147</v>
      </c>
      <c r="M2986" s="70"/>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x14ac:dyDescent="0.2">
      <c r="A2987" s="15"/>
      <c r="B2987" s="15">
        <v>33</v>
      </c>
      <c r="C2987" s="59" t="s">
        <v>2093</v>
      </c>
      <c r="D2987" s="60"/>
      <c r="E2987" s="60"/>
      <c r="F2987" s="60"/>
      <c r="G2987" s="61"/>
      <c r="H2987" s="71">
        <v>569</v>
      </c>
      <c r="I2987" s="62" t="s">
        <v>35</v>
      </c>
      <c r="J2987" s="62">
        <v>0</v>
      </c>
      <c r="K2987" s="44"/>
      <c r="L2987" s="63" t="s">
        <v>2147</v>
      </c>
      <c r="M2987" s="70"/>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x14ac:dyDescent="0.2">
      <c r="A2988" s="15"/>
      <c r="B2988" s="15">
        <v>34</v>
      </c>
      <c r="C2988" s="59" t="s">
        <v>2094</v>
      </c>
      <c r="D2988" s="60"/>
      <c r="E2988" s="60"/>
      <c r="F2988" s="60"/>
      <c r="G2988" s="61"/>
      <c r="H2988" s="71">
        <v>570</v>
      </c>
      <c r="I2988" s="62" t="s">
        <v>35</v>
      </c>
      <c r="J2988" s="62">
        <v>0</v>
      </c>
      <c r="K2988" s="44"/>
      <c r="L2988" s="63">
        <v>476.02</v>
      </c>
      <c r="M2988" s="70"/>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x14ac:dyDescent="0.2">
      <c r="A2989" s="15"/>
      <c r="B2989" s="15">
        <v>35</v>
      </c>
      <c r="C2989" s="59" t="s">
        <v>2095</v>
      </c>
      <c r="D2989" s="60"/>
      <c r="E2989" s="60"/>
      <c r="F2989" s="60"/>
      <c r="G2989" s="61"/>
      <c r="H2989" s="71">
        <v>598</v>
      </c>
      <c r="I2989" s="62" t="s">
        <v>35</v>
      </c>
      <c r="J2989" s="62">
        <v>0</v>
      </c>
      <c r="K2989" s="44"/>
      <c r="L2989" s="63">
        <v>997.84</v>
      </c>
      <c r="M2989" s="70"/>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x14ac:dyDescent="0.2">
      <c r="A2990" s="15"/>
      <c r="B2990" s="15">
        <v>36</v>
      </c>
      <c r="C2990" s="59" t="s">
        <v>2096</v>
      </c>
      <c r="D2990" s="60"/>
      <c r="E2990" s="60"/>
      <c r="F2990" s="60"/>
      <c r="G2990" s="61"/>
      <c r="H2990" s="71">
        <v>599</v>
      </c>
      <c r="I2990" s="62" t="s">
        <v>35</v>
      </c>
      <c r="J2990" s="62">
        <v>0</v>
      </c>
      <c r="K2990" s="44"/>
      <c r="L2990" s="63">
        <v>2270.4699999999998</v>
      </c>
      <c r="M2990" s="70"/>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x14ac:dyDescent="0.2">
      <c r="A2991" s="15"/>
      <c r="B2991" s="15">
        <v>37</v>
      </c>
      <c r="C2991" s="59" t="s">
        <v>2097</v>
      </c>
      <c r="D2991" s="60"/>
      <c r="E2991" s="60"/>
      <c r="F2991" s="60"/>
      <c r="G2991" s="61"/>
      <c r="H2991" s="71">
        <v>600</v>
      </c>
      <c r="I2991" s="62" t="s">
        <v>35</v>
      </c>
      <c r="J2991" s="62">
        <v>0</v>
      </c>
      <c r="K2991" s="44"/>
      <c r="L2991" s="63">
        <v>3121.9</v>
      </c>
      <c r="M2991" s="70"/>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x14ac:dyDescent="0.2">
      <c r="A2992" s="15"/>
      <c r="B2992" s="15">
        <v>38</v>
      </c>
      <c r="C2992" s="59" t="s">
        <v>2098</v>
      </c>
      <c r="D2992" s="60"/>
      <c r="E2992" s="60"/>
      <c r="F2992" s="60"/>
      <c r="G2992" s="61"/>
      <c r="H2992" s="71">
        <v>669</v>
      </c>
      <c r="I2992" s="62" t="s">
        <v>35</v>
      </c>
      <c r="J2992" s="62">
        <v>0</v>
      </c>
      <c r="K2992" s="44"/>
      <c r="L2992" s="63">
        <v>2279.17</v>
      </c>
      <c r="M2992" s="70"/>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x14ac:dyDescent="0.2">
      <c r="A2993" s="15"/>
      <c r="B2993" s="15">
        <v>39</v>
      </c>
      <c r="C2993" s="59" t="s">
        <v>2099</v>
      </c>
      <c r="D2993" s="60"/>
      <c r="E2993" s="60"/>
      <c r="F2993" s="60"/>
      <c r="G2993" s="61"/>
      <c r="H2993" s="71">
        <v>590</v>
      </c>
      <c r="I2993" s="62" t="s">
        <v>35</v>
      </c>
      <c r="J2993" s="62">
        <v>0</v>
      </c>
      <c r="K2993" s="44"/>
      <c r="L2993" s="63">
        <v>396.32</v>
      </c>
      <c r="M2993" s="70"/>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x14ac:dyDescent="0.2">
      <c r="A2994" s="15"/>
      <c r="B2994" s="15">
        <v>40</v>
      </c>
      <c r="C2994" s="59" t="s">
        <v>2100</v>
      </c>
      <c r="D2994" s="60"/>
      <c r="E2994" s="60"/>
      <c r="F2994" s="60"/>
      <c r="G2994" s="61"/>
      <c r="H2994" s="71">
        <v>591</v>
      </c>
      <c r="I2994" s="62" t="s">
        <v>35</v>
      </c>
      <c r="J2994" s="62">
        <v>0</v>
      </c>
      <c r="K2994" s="44"/>
      <c r="L2994" s="63">
        <v>1118.26</v>
      </c>
      <c r="M2994" s="70"/>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x14ac:dyDescent="0.2">
      <c r="A2995" s="15"/>
      <c r="B2995" s="15">
        <v>41</v>
      </c>
      <c r="C2995" s="59" t="s">
        <v>2101</v>
      </c>
      <c r="D2995" s="60"/>
      <c r="E2995" s="60"/>
      <c r="F2995" s="60"/>
      <c r="G2995" s="61"/>
      <c r="H2995" s="71">
        <v>592</v>
      </c>
      <c r="I2995" s="62" t="s">
        <v>35</v>
      </c>
      <c r="J2995" s="62">
        <v>0</v>
      </c>
      <c r="K2995" s="44"/>
      <c r="L2995" s="63">
        <v>743.05</v>
      </c>
      <c r="M2995" s="70"/>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x14ac:dyDescent="0.2">
      <c r="A2996" s="15"/>
      <c r="B2996" s="15">
        <v>42</v>
      </c>
      <c r="C2996" s="59" t="s">
        <v>2102</v>
      </c>
      <c r="D2996" s="60"/>
      <c r="E2996" s="60"/>
      <c r="F2996" s="60"/>
      <c r="G2996" s="61"/>
      <c r="H2996" s="71">
        <v>593</v>
      </c>
      <c r="I2996" s="62" t="s">
        <v>35</v>
      </c>
      <c r="J2996" s="62">
        <v>0</v>
      </c>
      <c r="K2996" s="44"/>
      <c r="L2996" s="63">
        <v>497.92</v>
      </c>
      <c r="M2996" s="70"/>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x14ac:dyDescent="0.2">
      <c r="A2997" s="15"/>
      <c r="B2997" s="15">
        <v>43</v>
      </c>
      <c r="C2997" s="59" t="s">
        <v>2103</v>
      </c>
      <c r="D2997" s="60"/>
      <c r="E2997" s="60"/>
      <c r="F2997" s="60"/>
      <c r="G2997" s="61"/>
      <c r="H2997" s="71">
        <v>594</v>
      </c>
      <c r="I2997" s="62" t="s">
        <v>35</v>
      </c>
      <c r="J2997" s="62">
        <v>0</v>
      </c>
      <c r="K2997" s="44"/>
      <c r="L2997" s="63">
        <v>919.25</v>
      </c>
      <c r="M2997" s="70"/>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x14ac:dyDescent="0.2">
      <c r="A2998" s="15"/>
      <c r="B2998" s="15">
        <v>44</v>
      </c>
      <c r="C2998" s="59" t="s">
        <v>2104</v>
      </c>
      <c r="D2998" s="60"/>
      <c r="E2998" s="60"/>
      <c r="F2998" s="60"/>
      <c r="G2998" s="61"/>
      <c r="H2998" s="71">
        <v>595</v>
      </c>
      <c r="I2998" s="62" t="s">
        <v>35</v>
      </c>
      <c r="J2998" s="62">
        <v>0</v>
      </c>
      <c r="K2998" s="44"/>
      <c r="L2998" s="63">
        <v>2298.09</v>
      </c>
      <c r="M2998" s="70"/>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x14ac:dyDescent="0.2">
      <c r="A2999" s="15"/>
      <c r="B2999" s="15">
        <v>45</v>
      </c>
      <c r="C2999" s="59" t="s">
        <v>2105</v>
      </c>
      <c r="D2999" s="60"/>
      <c r="E2999" s="60"/>
      <c r="F2999" s="60"/>
      <c r="G2999" s="61"/>
      <c r="H2999" s="71">
        <v>603</v>
      </c>
      <c r="I2999" s="62" t="s">
        <v>35</v>
      </c>
      <c r="J2999" s="62">
        <v>0</v>
      </c>
      <c r="K2999" s="44"/>
      <c r="L2999" s="63">
        <v>1429.97</v>
      </c>
      <c r="M2999" s="70"/>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x14ac:dyDescent="0.2">
      <c r="A3000" s="15"/>
      <c r="B3000" s="15">
        <v>46</v>
      </c>
      <c r="C3000" s="59" t="s">
        <v>2105</v>
      </c>
      <c r="D3000" s="60"/>
      <c r="E3000" s="60"/>
      <c r="F3000" s="60"/>
      <c r="G3000" s="61"/>
      <c r="H3000" s="71">
        <v>604</v>
      </c>
      <c r="I3000" s="62" t="s">
        <v>35</v>
      </c>
      <c r="J3000" s="62">
        <v>0</v>
      </c>
      <c r="K3000" s="44"/>
      <c r="L3000" s="63">
        <v>1914.39</v>
      </c>
      <c r="M3000" s="70"/>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x14ac:dyDescent="0.2">
      <c r="A3001" s="15"/>
      <c r="B3001" s="15">
        <v>47</v>
      </c>
      <c r="C3001" s="59" t="s">
        <v>2106</v>
      </c>
      <c r="D3001" s="60"/>
      <c r="E3001" s="60"/>
      <c r="F3001" s="60"/>
      <c r="G3001" s="61"/>
      <c r="H3001" s="71">
        <v>605</v>
      </c>
      <c r="I3001" s="62" t="s">
        <v>35</v>
      </c>
      <c r="J3001" s="62">
        <v>0</v>
      </c>
      <c r="K3001" s="44"/>
      <c r="L3001" s="63">
        <v>1321.92</v>
      </c>
      <c r="M3001" s="70"/>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x14ac:dyDescent="0.2">
      <c r="A3002" s="15"/>
      <c r="B3002" s="15">
        <v>48</v>
      </c>
      <c r="C3002" s="59" t="s">
        <v>2106</v>
      </c>
      <c r="D3002" s="60"/>
      <c r="E3002" s="60"/>
      <c r="F3002" s="60"/>
      <c r="G3002" s="61"/>
      <c r="H3002" s="71">
        <v>606</v>
      </c>
      <c r="I3002" s="62" t="s">
        <v>35</v>
      </c>
      <c r="J3002" s="62">
        <v>0</v>
      </c>
      <c r="K3002" s="44"/>
      <c r="L3002" s="63">
        <v>1738.14</v>
      </c>
      <c r="M3002" s="70"/>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x14ac:dyDescent="0.2">
      <c r="A3003" s="15"/>
      <c r="B3003" s="15">
        <v>49</v>
      </c>
      <c r="C3003" s="59" t="s">
        <v>2107</v>
      </c>
      <c r="D3003" s="60"/>
      <c r="E3003" s="60"/>
      <c r="F3003" s="60"/>
      <c r="G3003" s="61"/>
      <c r="H3003" s="71">
        <v>607</v>
      </c>
      <c r="I3003" s="62" t="s">
        <v>35</v>
      </c>
      <c r="J3003" s="62">
        <v>0</v>
      </c>
      <c r="K3003" s="44"/>
      <c r="L3003" s="63">
        <v>1467.81</v>
      </c>
      <c r="M3003" s="70"/>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x14ac:dyDescent="0.2">
      <c r="A3004" s="15"/>
      <c r="B3004" s="15">
        <v>50</v>
      </c>
      <c r="C3004" s="59" t="s">
        <v>2107</v>
      </c>
      <c r="D3004" s="60"/>
      <c r="E3004" s="60"/>
      <c r="F3004" s="60"/>
      <c r="G3004" s="61"/>
      <c r="H3004" s="71">
        <v>608</v>
      </c>
      <c r="I3004" s="62" t="s">
        <v>35</v>
      </c>
      <c r="J3004" s="62">
        <v>0</v>
      </c>
      <c r="K3004" s="44"/>
      <c r="L3004" s="63">
        <v>1779.99</v>
      </c>
      <c r="M3004" s="70"/>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x14ac:dyDescent="0.2">
      <c r="A3005" s="15"/>
      <c r="B3005" s="15">
        <v>51</v>
      </c>
      <c r="C3005" s="59" t="s">
        <v>2108</v>
      </c>
      <c r="D3005" s="60"/>
      <c r="E3005" s="60"/>
      <c r="F3005" s="60"/>
      <c r="G3005" s="61"/>
      <c r="H3005" s="71">
        <v>609</v>
      </c>
      <c r="I3005" s="62" t="s">
        <v>35</v>
      </c>
      <c r="J3005" s="62">
        <v>0</v>
      </c>
      <c r="K3005" s="44"/>
      <c r="L3005" s="63">
        <v>1678.94</v>
      </c>
      <c r="M3005" s="70"/>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x14ac:dyDescent="0.2">
      <c r="A3006" s="15"/>
      <c r="B3006" s="15">
        <v>52</v>
      </c>
      <c r="C3006" s="59" t="s">
        <v>2108</v>
      </c>
      <c r="D3006" s="60"/>
      <c r="E3006" s="60"/>
      <c r="F3006" s="60"/>
      <c r="G3006" s="61"/>
      <c r="H3006" s="71">
        <v>610</v>
      </c>
      <c r="I3006" s="62" t="s">
        <v>35</v>
      </c>
      <c r="J3006" s="62">
        <v>0</v>
      </c>
      <c r="K3006" s="44"/>
      <c r="L3006" s="63">
        <v>2095.16</v>
      </c>
      <c r="M3006" s="70"/>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x14ac:dyDescent="0.2">
      <c r="A3007" s="15"/>
      <c r="B3007" s="15">
        <v>53</v>
      </c>
      <c r="C3007" s="59" t="s">
        <v>2109</v>
      </c>
      <c r="D3007" s="60"/>
      <c r="E3007" s="60"/>
      <c r="F3007" s="60"/>
      <c r="G3007" s="61"/>
      <c r="H3007" s="71">
        <v>611</v>
      </c>
      <c r="I3007" s="62" t="s">
        <v>35</v>
      </c>
      <c r="J3007" s="62">
        <v>0</v>
      </c>
      <c r="K3007" s="44"/>
      <c r="L3007" s="63">
        <v>2739.52</v>
      </c>
      <c r="M3007" s="70"/>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x14ac:dyDescent="0.2">
      <c r="A3008" s="15"/>
      <c r="B3008" s="15">
        <v>54</v>
      </c>
      <c r="C3008" s="59" t="s">
        <v>2109</v>
      </c>
      <c r="D3008" s="60"/>
      <c r="E3008" s="60"/>
      <c r="F3008" s="60"/>
      <c r="G3008" s="61"/>
      <c r="H3008" s="71">
        <v>612</v>
      </c>
      <c r="I3008" s="62" t="s">
        <v>35</v>
      </c>
      <c r="J3008" s="62">
        <v>0</v>
      </c>
      <c r="K3008" s="44"/>
      <c r="L3008" s="63">
        <v>3708.36</v>
      </c>
      <c r="M3008" s="70"/>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x14ac:dyDescent="0.2">
      <c r="A3009" s="15"/>
      <c r="B3009" s="15">
        <v>55</v>
      </c>
      <c r="C3009" s="59" t="s">
        <v>2110</v>
      </c>
      <c r="D3009" s="60"/>
      <c r="E3009" s="60"/>
      <c r="F3009" s="60"/>
      <c r="G3009" s="61"/>
      <c r="H3009" s="71">
        <v>613</v>
      </c>
      <c r="I3009" s="62" t="s">
        <v>35</v>
      </c>
      <c r="J3009" s="62">
        <v>0</v>
      </c>
      <c r="K3009" s="44"/>
      <c r="L3009" s="63">
        <v>3057.02</v>
      </c>
      <c r="M3009" s="70"/>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x14ac:dyDescent="0.2">
      <c r="A3010" s="15"/>
      <c r="B3010" s="15">
        <v>56</v>
      </c>
      <c r="C3010" s="59" t="s">
        <v>2110</v>
      </c>
      <c r="D3010" s="60"/>
      <c r="E3010" s="60"/>
      <c r="F3010" s="60"/>
      <c r="G3010" s="61"/>
      <c r="H3010" s="71">
        <v>614</v>
      </c>
      <c r="I3010" s="62" t="s">
        <v>35</v>
      </c>
      <c r="J3010" s="62">
        <v>0</v>
      </c>
      <c r="K3010" s="44"/>
      <c r="L3010" s="63">
        <v>4187.3500000000004</v>
      </c>
      <c r="M3010" s="70"/>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x14ac:dyDescent="0.2">
      <c r="A3011" s="15"/>
      <c r="B3011" s="15">
        <v>57</v>
      </c>
      <c r="C3011" s="59" t="s">
        <v>2111</v>
      </c>
      <c r="D3011" s="60"/>
      <c r="E3011" s="60"/>
      <c r="F3011" s="60"/>
      <c r="G3011" s="61"/>
      <c r="H3011" s="71">
        <v>615</v>
      </c>
      <c r="I3011" s="62" t="s">
        <v>35</v>
      </c>
      <c r="J3011" s="62">
        <v>0</v>
      </c>
      <c r="K3011" s="44"/>
      <c r="L3011" s="63">
        <v>3374.54</v>
      </c>
      <c r="M3011" s="70"/>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x14ac:dyDescent="0.2">
      <c r="A3012" s="15"/>
      <c r="B3012" s="15">
        <v>58</v>
      </c>
      <c r="C3012" s="59" t="s">
        <v>2111</v>
      </c>
      <c r="D3012" s="60"/>
      <c r="E3012" s="60"/>
      <c r="F3012" s="60"/>
      <c r="G3012" s="61"/>
      <c r="H3012" s="71">
        <v>616</v>
      </c>
      <c r="I3012" s="62" t="s">
        <v>35</v>
      </c>
      <c r="J3012" s="62">
        <v>0</v>
      </c>
      <c r="K3012" s="44"/>
      <c r="L3012" s="63">
        <v>4666.33</v>
      </c>
      <c r="M3012" s="70"/>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x14ac:dyDescent="0.2">
      <c r="A3013" s="15"/>
      <c r="B3013" s="15">
        <v>59</v>
      </c>
      <c r="C3013" s="59" t="s">
        <v>2112</v>
      </c>
      <c r="D3013" s="60"/>
      <c r="E3013" s="60"/>
      <c r="F3013" s="60"/>
      <c r="G3013" s="61"/>
      <c r="H3013" s="71">
        <v>617</v>
      </c>
      <c r="I3013" s="62" t="s">
        <v>35</v>
      </c>
      <c r="J3013" s="62">
        <v>0</v>
      </c>
      <c r="K3013" s="44"/>
      <c r="L3013" s="63">
        <v>2104.5</v>
      </c>
      <c r="M3013" s="70"/>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x14ac:dyDescent="0.2">
      <c r="A3014" s="15"/>
      <c r="B3014" s="15">
        <v>60</v>
      </c>
      <c r="C3014" s="59" t="s">
        <v>2112</v>
      </c>
      <c r="D3014" s="60"/>
      <c r="E3014" s="60"/>
      <c r="F3014" s="60"/>
      <c r="G3014" s="61"/>
      <c r="H3014" s="71">
        <v>618</v>
      </c>
      <c r="I3014" s="62" t="s">
        <v>35</v>
      </c>
      <c r="J3014" s="62">
        <v>0</v>
      </c>
      <c r="K3014" s="44"/>
      <c r="L3014" s="63">
        <v>2750.39</v>
      </c>
      <c r="M3014" s="70"/>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x14ac:dyDescent="0.2">
      <c r="A3015" s="15"/>
      <c r="B3015" s="15">
        <v>61</v>
      </c>
      <c r="C3015" s="59" t="s">
        <v>2113</v>
      </c>
      <c r="D3015" s="60"/>
      <c r="E3015" s="60"/>
      <c r="F3015" s="60"/>
      <c r="G3015" s="61"/>
      <c r="H3015" s="71">
        <v>619</v>
      </c>
      <c r="I3015" s="62" t="s">
        <v>35</v>
      </c>
      <c r="J3015" s="62">
        <v>0</v>
      </c>
      <c r="K3015" s="44"/>
      <c r="L3015" s="63">
        <v>2104.5</v>
      </c>
      <c r="M3015" s="70"/>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x14ac:dyDescent="0.2">
      <c r="A3016" s="15"/>
      <c r="B3016" s="15">
        <v>62</v>
      </c>
      <c r="C3016" s="59" t="s">
        <v>2113</v>
      </c>
      <c r="D3016" s="60"/>
      <c r="E3016" s="60"/>
      <c r="F3016" s="60"/>
      <c r="G3016" s="61"/>
      <c r="H3016" s="71">
        <v>620</v>
      </c>
      <c r="I3016" s="62" t="s">
        <v>35</v>
      </c>
      <c r="J3016" s="62">
        <v>0</v>
      </c>
      <c r="K3016" s="44"/>
      <c r="L3016" s="63">
        <v>2750.39</v>
      </c>
      <c r="M3016" s="70"/>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x14ac:dyDescent="0.2">
      <c r="A3017" s="15"/>
      <c r="B3017" s="15">
        <v>63</v>
      </c>
      <c r="C3017" s="59" t="s">
        <v>2114</v>
      </c>
      <c r="D3017" s="60"/>
      <c r="E3017" s="60"/>
      <c r="F3017" s="60"/>
      <c r="G3017" s="61"/>
      <c r="H3017" s="71">
        <v>621</v>
      </c>
      <c r="I3017" s="62" t="s">
        <v>35</v>
      </c>
      <c r="J3017" s="62">
        <v>0</v>
      </c>
      <c r="K3017" s="44"/>
      <c r="L3017" s="63">
        <v>1594.3</v>
      </c>
      <c r="M3017" s="70"/>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x14ac:dyDescent="0.2">
      <c r="A3018" s="15"/>
      <c r="B3018" s="15">
        <v>64</v>
      </c>
      <c r="C3018" s="59" t="s">
        <v>2114</v>
      </c>
      <c r="D3018" s="60"/>
      <c r="E3018" s="60"/>
      <c r="F3018" s="60"/>
      <c r="G3018" s="61"/>
      <c r="H3018" s="71">
        <v>622</v>
      </c>
      <c r="I3018" s="62" t="s">
        <v>35</v>
      </c>
      <c r="J3018" s="62">
        <v>0</v>
      </c>
      <c r="K3018" s="44"/>
      <c r="L3018" s="63">
        <v>2013.18</v>
      </c>
      <c r="M3018" s="70"/>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x14ac:dyDescent="0.2">
      <c r="A3019" s="15"/>
      <c r="B3019" s="15">
        <v>65</v>
      </c>
      <c r="C3019" s="59" t="s">
        <v>2115</v>
      </c>
      <c r="D3019" s="60"/>
      <c r="E3019" s="60"/>
      <c r="F3019" s="60"/>
      <c r="G3019" s="61"/>
      <c r="H3019" s="71">
        <v>623</v>
      </c>
      <c r="I3019" s="62" t="s">
        <v>35</v>
      </c>
      <c r="J3019" s="62">
        <v>0</v>
      </c>
      <c r="K3019" s="44"/>
      <c r="L3019" s="63">
        <v>2432.16</v>
      </c>
      <c r="M3019" s="70"/>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x14ac:dyDescent="0.2">
      <c r="A3020" s="15"/>
      <c r="B3020" s="15">
        <v>66</v>
      </c>
      <c r="C3020" s="59" t="s">
        <v>2115</v>
      </c>
      <c r="D3020" s="60"/>
      <c r="E3020" s="60"/>
      <c r="F3020" s="60"/>
      <c r="G3020" s="61"/>
      <c r="H3020" s="71">
        <v>624</v>
      </c>
      <c r="I3020" s="62" t="s">
        <v>35</v>
      </c>
      <c r="J3020" s="62">
        <v>0</v>
      </c>
      <c r="K3020" s="44"/>
      <c r="L3020" s="63">
        <v>3186.14</v>
      </c>
      <c r="M3020" s="70"/>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x14ac:dyDescent="0.2">
      <c r="A3021" s="15"/>
      <c r="B3021" s="15">
        <v>67</v>
      </c>
      <c r="C3021" s="59" t="s">
        <v>2116</v>
      </c>
      <c r="D3021" s="60"/>
      <c r="E3021" s="60"/>
      <c r="F3021" s="60"/>
      <c r="G3021" s="61"/>
      <c r="H3021" s="71">
        <v>625</v>
      </c>
      <c r="I3021" s="62" t="s">
        <v>35</v>
      </c>
      <c r="J3021" s="62">
        <v>0</v>
      </c>
      <c r="K3021" s="44"/>
      <c r="L3021" s="63">
        <v>1704.64</v>
      </c>
      <c r="M3021" s="70"/>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x14ac:dyDescent="0.2">
      <c r="A3022" s="15"/>
      <c r="B3022" s="15">
        <v>68</v>
      </c>
      <c r="C3022" s="59" t="s">
        <v>2116</v>
      </c>
      <c r="D3022" s="60"/>
      <c r="E3022" s="60"/>
      <c r="F3022" s="60"/>
      <c r="G3022" s="61"/>
      <c r="H3022" s="71">
        <v>626</v>
      </c>
      <c r="I3022" s="62" t="s">
        <v>35</v>
      </c>
      <c r="J3022" s="62">
        <v>0</v>
      </c>
      <c r="K3022" s="44"/>
      <c r="L3022" s="63">
        <v>2393.66</v>
      </c>
      <c r="M3022" s="70"/>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x14ac:dyDescent="0.2">
      <c r="A3023" s="15"/>
      <c r="B3023" s="15">
        <v>69</v>
      </c>
      <c r="C3023" s="59" t="s">
        <v>2117</v>
      </c>
      <c r="D3023" s="60"/>
      <c r="E3023" s="60"/>
      <c r="F3023" s="60"/>
      <c r="G3023" s="61"/>
      <c r="H3023" s="71">
        <v>627</v>
      </c>
      <c r="I3023" s="62" t="s">
        <v>35</v>
      </c>
      <c r="J3023" s="62">
        <v>0</v>
      </c>
      <c r="K3023" s="44"/>
      <c r="L3023" s="63">
        <v>2699.99</v>
      </c>
      <c r="M3023" s="70"/>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x14ac:dyDescent="0.2">
      <c r="A3024" s="15"/>
      <c r="B3024" s="15">
        <v>70</v>
      </c>
      <c r="C3024" s="59" t="s">
        <v>2117</v>
      </c>
      <c r="D3024" s="60"/>
      <c r="E3024" s="60"/>
      <c r="F3024" s="60"/>
      <c r="G3024" s="61"/>
      <c r="H3024" s="71">
        <v>628</v>
      </c>
      <c r="I3024" s="62" t="s">
        <v>35</v>
      </c>
      <c r="J3024" s="62">
        <v>0</v>
      </c>
      <c r="K3024" s="44"/>
      <c r="L3024" s="63">
        <v>3762.02</v>
      </c>
      <c r="M3024" s="70"/>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x14ac:dyDescent="0.2">
      <c r="A3025" s="15"/>
      <c r="B3025" s="15">
        <v>71</v>
      </c>
      <c r="C3025" s="59" t="s">
        <v>2118</v>
      </c>
      <c r="D3025" s="60"/>
      <c r="E3025" s="60"/>
      <c r="F3025" s="60"/>
      <c r="G3025" s="61"/>
      <c r="H3025" s="71">
        <v>629</v>
      </c>
      <c r="I3025" s="62" t="s">
        <v>35</v>
      </c>
      <c r="J3025" s="62">
        <v>0</v>
      </c>
      <c r="K3025" s="44"/>
      <c r="L3025" s="63">
        <v>1210.54</v>
      </c>
      <c r="M3025" s="70"/>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x14ac:dyDescent="0.2">
      <c r="A3026" s="15"/>
      <c r="B3026" s="15">
        <v>72</v>
      </c>
      <c r="C3026" s="59" t="s">
        <v>2118</v>
      </c>
      <c r="D3026" s="60"/>
      <c r="E3026" s="60"/>
      <c r="F3026" s="60"/>
      <c r="G3026" s="61"/>
      <c r="H3026" s="71">
        <v>630</v>
      </c>
      <c r="I3026" s="62" t="s">
        <v>35</v>
      </c>
      <c r="J3026" s="62">
        <v>0</v>
      </c>
      <c r="K3026" s="44"/>
      <c r="L3026" s="63">
        <v>1440.22</v>
      </c>
      <c r="M3026" s="70"/>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x14ac:dyDescent="0.2">
      <c r="A3027" s="15"/>
      <c r="B3027" s="15">
        <v>73</v>
      </c>
      <c r="C3027" s="59" t="s">
        <v>2119</v>
      </c>
      <c r="D3027" s="60"/>
      <c r="E3027" s="60"/>
      <c r="F3027" s="60"/>
      <c r="G3027" s="61"/>
      <c r="H3027" s="71">
        <v>631</v>
      </c>
      <c r="I3027" s="62" t="s">
        <v>35</v>
      </c>
      <c r="J3027" s="62">
        <v>0</v>
      </c>
      <c r="K3027" s="44"/>
      <c r="L3027" s="63">
        <v>2699.99</v>
      </c>
      <c r="M3027" s="70"/>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x14ac:dyDescent="0.2">
      <c r="A3028" s="15"/>
      <c r="B3028" s="15">
        <v>74</v>
      </c>
      <c r="C3028" s="59" t="s">
        <v>2119</v>
      </c>
      <c r="D3028" s="60"/>
      <c r="E3028" s="60"/>
      <c r="F3028" s="60"/>
      <c r="G3028" s="61"/>
      <c r="H3028" s="71">
        <v>632</v>
      </c>
      <c r="I3028" s="62" t="s">
        <v>35</v>
      </c>
      <c r="J3028" s="62">
        <v>0</v>
      </c>
      <c r="K3028" s="44"/>
      <c r="L3028" s="63">
        <v>3762.02</v>
      </c>
      <c r="M3028" s="70"/>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x14ac:dyDescent="0.2">
      <c r="A3029" s="15"/>
      <c r="B3029" s="15">
        <v>75</v>
      </c>
      <c r="C3029" s="59" t="s">
        <v>2120</v>
      </c>
      <c r="D3029" s="60"/>
      <c r="E3029" s="60"/>
      <c r="F3029" s="60"/>
      <c r="G3029" s="61"/>
      <c r="H3029" s="71">
        <v>633</v>
      </c>
      <c r="I3029" s="62" t="s">
        <v>35</v>
      </c>
      <c r="J3029" s="62">
        <v>0</v>
      </c>
      <c r="K3029" s="44"/>
      <c r="L3029" s="63">
        <v>2061.66</v>
      </c>
      <c r="M3029" s="70"/>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x14ac:dyDescent="0.2">
      <c r="A3030" s="15"/>
      <c r="B3030" s="15">
        <v>76</v>
      </c>
      <c r="C3030" s="59" t="s">
        <v>2120</v>
      </c>
      <c r="D3030" s="60"/>
      <c r="E3030" s="60"/>
      <c r="F3030" s="60"/>
      <c r="G3030" s="61"/>
      <c r="H3030" s="71">
        <v>634</v>
      </c>
      <c r="I3030" s="62" t="s">
        <v>35</v>
      </c>
      <c r="J3030" s="62">
        <v>0</v>
      </c>
      <c r="K3030" s="44"/>
      <c r="L3030" s="63">
        <v>2779.17</v>
      </c>
      <c r="M3030" s="70"/>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x14ac:dyDescent="0.2">
      <c r="A3031" s="15"/>
      <c r="B3031" s="15">
        <v>77</v>
      </c>
      <c r="C3031" s="59" t="s">
        <v>2121</v>
      </c>
      <c r="D3031" s="60"/>
      <c r="E3031" s="60"/>
      <c r="F3031" s="60"/>
      <c r="G3031" s="61"/>
      <c r="H3031" s="71">
        <v>635</v>
      </c>
      <c r="I3031" s="62" t="s">
        <v>35</v>
      </c>
      <c r="J3031" s="62">
        <v>0</v>
      </c>
      <c r="K3031" s="44"/>
      <c r="L3031" s="63">
        <v>3401.86</v>
      </c>
      <c r="M3031" s="70"/>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x14ac:dyDescent="0.2">
      <c r="A3032" s="15"/>
      <c r="B3032" s="15">
        <v>78</v>
      </c>
      <c r="C3032" s="59" t="s">
        <v>2121</v>
      </c>
      <c r="D3032" s="60"/>
      <c r="E3032" s="60"/>
      <c r="F3032" s="60"/>
      <c r="G3032" s="61"/>
      <c r="H3032" s="71">
        <v>636</v>
      </c>
      <c r="I3032" s="62" t="s">
        <v>35</v>
      </c>
      <c r="J3032" s="62">
        <v>0</v>
      </c>
      <c r="K3032" s="44"/>
      <c r="L3032" s="63">
        <v>4007.44</v>
      </c>
      <c r="M3032" s="70"/>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x14ac:dyDescent="0.2">
      <c r="A3033" s="15"/>
      <c r="B3033" s="15">
        <v>79</v>
      </c>
      <c r="C3033" s="59" t="s">
        <v>2122</v>
      </c>
      <c r="D3033" s="60"/>
      <c r="E3033" s="60"/>
      <c r="F3033" s="60"/>
      <c r="G3033" s="61"/>
      <c r="H3033" s="71">
        <v>637</v>
      </c>
      <c r="I3033" s="62" t="s">
        <v>35</v>
      </c>
      <c r="J3033" s="62">
        <v>0</v>
      </c>
      <c r="K3033" s="44"/>
      <c r="L3033" s="63">
        <v>4332.25</v>
      </c>
      <c r="M3033" s="70"/>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x14ac:dyDescent="0.2">
      <c r="A3034" s="15"/>
      <c r="B3034" s="15">
        <v>80</v>
      </c>
      <c r="C3034" s="59" t="s">
        <v>2122</v>
      </c>
      <c r="D3034" s="60"/>
      <c r="E3034" s="60"/>
      <c r="F3034" s="60"/>
      <c r="G3034" s="61"/>
      <c r="H3034" s="71">
        <v>638</v>
      </c>
      <c r="I3034" s="62" t="s">
        <v>35</v>
      </c>
      <c r="J3034" s="62">
        <v>0</v>
      </c>
      <c r="K3034" s="44"/>
      <c r="L3034" s="63">
        <v>5420.6</v>
      </c>
      <c r="M3034" s="70"/>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x14ac:dyDescent="0.2">
      <c r="A3035" s="15"/>
      <c r="B3035" s="15">
        <v>81</v>
      </c>
      <c r="C3035" s="59" t="s">
        <v>2123</v>
      </c>
      <c r="D3035" s="60"/>
      <c r="E3035" s="60"/>
      <c r="F3035" s="60"/>
      <c r="G3035" s="61"/>
      <c r="H3035" s="71">
        <v>639</v>
      </c>
      <c r="I3035" s="62" t="s">
        <v>35</v>
      </c>
      <c r="J3035" s="62">
        <v>0</v>
      </c>
      <c r="K3035" s="44"/>
      <c r="L3035" s="63">
        <v>4476.96</v>
      </c>
      <c r="M3035" s="70"/>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x14ac:dyDescent="0.2">
      <c r="A3036" s="15"/>
      <c r="B3036" s="15">
        <v>82</v>
      </c>
      <c r="C3036" s="59" t="s">
        <v>2123</v>
      </c>
      <c r="D3036" s="60"/>
      <c r="E3036" s="60"/>
      <c r="F3036" s="60"/>
      <c r="G3036" s="61"/>
      <c r="H3036" s="71">
        <v>640</v>
      </c>
      <c r="I3036" s="62" t="s">
        <v>35</v>
      </c>
      <c r="J3036" s="62">
        <v>0</v>
      </c>
      <c r="K3036" s="44"/>
      <c r="L3036" s="63">
        <v>5612.82</v>
      </c>
      <c r="M3036" s="70"/>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x14ac:dyDescent="0.2">
      <c r="A3037" s="15"/>
      <c r="B3037" s="15">
        <v>83</v>
      </c>
      <c r="C3037" s="59" t="s">
        <v>2124</v>
      </c>
      <c r="D3037" s="60"/>
      <c r="E3037" s="60"/>
      <c r="F3037" s="60"/>
      <c r="G3037" s="61"/>
      <c r="H3037" s="71">
        <v>641</v>
      </c>
      <c r="I3037" s="62" t="s">
        <v>35</v>
      </c>
      <c r="J3037" s="62">
        <v>0</v>
      </c>
      <c r="K3037" s="44"/>
      <c r="L3037" s="63">
        <v>4960.5</v>
      </c>
      <c r="M3037" s="70"/>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x14ac:dyDescent="0.2">
      <c r="A3038" s="15"/>
      <c r="B3038" s="15">
        <v>84</v>
      </c>
      <c r="C3038" s="59" t="s">
        <v>2124</v>
      </c>
      <c r="D3038" s="60"/>
      <c r="E3038" s="60"/>
      <c r="F3038" s="60"/>
      <c r="G3038" s="61"/>
      <c r="H3038" s="71">
        <v>642</v>
      </c>
      <c r="I3038" s="62" t="s">
        <v>35</v>
      </c>
      <c r="J3038" s="62">
        <v>0</v>
      </c>
      <c r="K3038" s="44"/>
      <c r="L3038" s="63">
        <v>6096.35</v>
      </c>
      <c r="M3038" s="70"/>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x14ac:dyDescent="0.2">
      <c r="A3039" s="15"/>
      <c r="B3039" s="15">
        <v>85</v>
      </c>
      <c r="C3039" s="59" t="s">
        <v>2125</v>
      </c>
      <c r="D3039" s="60"/>
      <c r="E3039" s="60"/>
      <c r="F3039" s="60"/>
      <c r="G3039" s="61"/>
      <c r="H3039" s="71">
        <v>643</v>
      </c>
      <c r="I3039" s="62" t="s">
        <v>35</v>
      </c>
      <c r="J3039" s="62">
        <v>0</v>
      </c>
      <c r="K3039" s="44"/>
      <c r="L3039" s="63">
        <v>9635.24</v>
      </c>
      <c r="M3039" s="70"/>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x14ac:dyDescent="0.2">
      <c r="A3040" s="15"/>
      <c r="B3040" s="15">
        <v>86</v>
      </c>
      <c r="C3040" s="59" t="s">
        <v>2125</v>
      </c>
      <c r="D3040" s="60"/>
      <c r="E3040" s="60"/>
      <c r="F3040" s="60"/>
      <c r="G3040" s="61"/>
      <c r="H3040" s="71">
        <v>644</v>
      </c>
      <c r="I3040" s="62" t="s">
        <v>35</v>
      </c>
      <c r="J3040" s="62">
        <v>0</v>
      </c>
      <c r="K3040" s="44"/>
      <c r="L3040" s="63">
        <v>12245.73</v>
      </c>
      <c r="M3040" s="70"/>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x14ac:dyDescent="0.2">
      <c r="A3041" s="15"/>
      <c r="B3041" s="15">
        <v>87</v>
      </c>
      <c r="C3041" s="59" t="s">
        <v>2126</v>
      </c>
      <c r="D3041" s="60"/>
      <c r="E3041" s="60"/>
      <c r="F3041" s="60"/>
      <c r="G3041" s="61"/>
      <c r="H3041" s="71">
        <v>645</v>
      </c>
      <c r="I3041" s="62" t="s">
        <v>35</v>
      </c>
      <c r="J3041" s="62">
        <v>0</v>
      </c>
      <c r="K3041" s="44"/>
      <c r="L3041" s="63">
        <v>14002.7</v>
      </c>
      <c r="M3041" s="70"/>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x14ac:dyDescent="0.2">
      <c r="A3042" s="15"/>
      <c r="B3042" s="15">
        <v>88</v>
      </c>
      <c r="C3042" s="59" t="s">
        <v>2126</v>
      </c>
      <c r="D3042" s="60"/>
      <c r="E3042" s="60"/>
      <c r="F3042" s="60"/>
      <c r="G3042" s="61"/>
      <c r="H3042" s="71">
        <v>646</v>
      </c>
      <c r="I3042" s="62" t="s">
        <v>35</v>
      </c>
      <c r="J3042" s="62">
        <v>0</v>
      </c>
      <c r="K3042" s="44"/>
      <c r="L3042" s="63">
        <v>17688.740000000002</v>
      </c>
      <c r="M3042" s="70"/>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x14ac:dyDescent="0.2">
      <c r="A3043" s="15"/>
      <c r="B3043" s="15">
        <v>89</v>
      </c>
      <c r="C3043" s="59" t="s">
        <v>2127</v>
      </c>
      <c r="D3043" s="60"/>
      <c r="E3043" s="60"/>
      <c r="F3043" s="60"/>
      <c r="G3043" s="61"/>
      <c r="H3043" s="71">
        <v>647</v>
      </c>
      <c r="I3043" s="62" t="s">
        <v>35</v>
      </c>
      <c r="J3043" s="62">
        <v>0</v>
      </c>
      <c r="K3043" s="44"/>
      <c r="L3043" s="63">
        <v>20548.759999999998</v>
      </c>
      <c r="M3043" s="70"/>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x14ac:dyDescent="0.2">
      <c r="A3044" s="15"/>
      <c r="B3044" s="15">
        <v>90</v>
      </c>
      <c r="C3044" s="59" t="s">
        <v>2127</v>
      </c>
      <c r="D3044" s="60"/>
      <c r="E3044" s="60"/>
      <c r="F3044" s="60"/>
      <c r="G3044" s="61"/>
      <c r="H3044" s="71">
        <v>648</v>
      </c>
      <c r="I3044" s="62" t="s">
        <v>35</v>
      </c>
      <c r="J3044" s="62">
        <v>0</v>
      </c>
      <c r="K3044" s="44"/>
      <c r="L3044" s="63">
        <v>25217.11</v>
      </c>
      <c r="M3044" s="70"/>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x14ac:dyDescent="0.2">
      <c r="A3045" s="15"/>
      <c r="B3045" s="15">
        <v>91</v>
      </c>
      <c r="C3045" s="59" t="s">
        <v>2128</v>
      </c>
      <c r="D3045" s="60"/>
      <c r="E3045" s="60"/>
      <c r="F3045" s="60"/>
      <c r="G3045" s="61"/>
      <c r="H3045" s="71">
        <v>649</v>
      </c>
      <c r="I3045" s="62" t="s">
        <v>35</v>
      </c>
      <c r="J3045" s="62">
        <v>0</v>
      </c>
      <c r="K3045" s="44"/>
      <c r="L3045" s="63">
        <v>1374.03</v>
      </c>
      <c r="M3045" s="70"/>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x14ac:dyDescent="0.2">
      <c r="A3046" s="15"/>
      <c r="B3046" s="15">
        <v>92</v>
      </c>
      <c r="C3046" s="59" t="s">
        <v>2128</v>
      </c>
      <c r="D3046" s="60"/>
      <c r="E3046" s="60"/>
      <c r="F3046" s="60"/>
      <c r="G3046" s="61"/>
      <c r="H3046" s="71">
        <v>650</v>
      </c>
      <c r="I3046" s="62" t="s">
        <v>35</v>
      </c>
      <c r="J3046" s="62">
        <v>0</v>
      </c>
      <c r="K3046" s="44"/>
      <c r="L3046" s="63">
        <v>1691.11</v>
      </c>
      <c r="M3046" s="70"/>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x14ac:dyDescent="0.2">
      <c r="A3047" s="15"/>
      <c r="B3047" s="15">
        <v>93</v>
      </c>
      <c r="C3047" s="59" t="s">
        <v>2129</v>
      </c>
      <c r="D3047" s="60"/>
      <c r="E3047" s="60"/>
      <c r="F3047" s="60"/>
      <c r="G3047" s="61"/>
      <c r="H3047" s="71">
        <v>651</v>
      </c>
      <c r="I3047" s="62" t="s">
        <v>35</v>
      </c>
      <c r="J3047" s="62">
        <v>0</v>
      </c>
      <c r="K3047" s="44"/>
      <c r="L3047" s="63">
        <v>1721.99</v>
      </c>
      <c r="M3047" s="70"/>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x14ac:dyDescent="0.2">
      <c r="A3048" s="15"/>
      <c r="B3048" s="15">
        <v>94</v>
      </c>
      <c r="C3048" s="59" t="s">
        <v>2129</v>
      </c>
      <c r="D3048" s="60"/>
      <c r="E3048" s="60"/>
      <c r="F3048" s="60"/>
      <c r="G3048" s="61"/>
      <c r="H3048" s="71">
        <v>652</v>
      </c>
      <c r="I3048" s="62" t="s">
        <v>35</v>
      </c>
      <c r="J3048" s="62">
        <v>0</v>
      </c>
      <c r="K3048" s="44"/>
      <c r="L3048" s="63">
        <v>2039.07</v>
      </c>
      <c r="M3048" s="70"/>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x14ac:dyDescent="0.2">
      <c r="A3049" s="15"/>
      <c r="B3049" s="15">
        <v>95</v>
      </c>
      <c r="C3049" s="59" t="s">
        <v>2130</v>
      </c>
      <c r="D3049" s="60"/>
      <c r="E3049" s="60"/>
      <c r="F3049" s="60"/>
      <c r="G3049" s="61"/>
      <c r="H3049" s="71">
        <v>653</v>
      </c>
      <c r="I3049" s="62" t="s">
        <v>35</v>
      </c>
      <c r="J3049" s="62">
        <v>0</v>
      </c>
      <c r="K3049" s="44"/>
      <c r="L3049" s="63">
        <v>1322.59</v>
      </c>
      <c r="M3049" s="70"/>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x14ac:dyDescent="0.2">
      <c r="A3050" s="15"/>
      <c r="B3050" s="15">
        <v>96</v>
      </c>
      <c r="C3050" s="59" t="s">
        <v>2130</v>
      </c>
      <c r="D3050" s="60"/>
      <c r="E3050" s="60"/>
      <c r="F3050" s="60"/>
      <c r="G3050" s="61"/>
      <c r="H3050" s="71">
        <v>654</v>
      </c>
      <c r="I3050" s="62" t="s">
        <v>35</v>
      </c>
      <c r="J3050" s="62">
        <v>0</v>
      </c>
      <c r="K3050" s="44"/>
      <c r="L3050" s="63">
        <v>1639.67</v>
      </c>
      <c r="M3050" s="70"/>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x14ac:dyDescent="0.2">
      <c r="A3051" s="15"/>
      <c r="B3051" s="15">
        <v>97</v>
      </c>
      <c r="C3051" s="59" t="s">
        <v>2131</v>
      </c>
      <c r="D3051" s="60"/>
      <c r="E3051" s="60"/>
      <c r="F3051" s="60"/>
      <c r="G3051" s="61"/>
      <c r="H3051" s="71">
        <v>655</v>
      </c>
      <c r="I3051" s="62" t="s">
        <v>35</v>
      </c>
      <c r="J3051" s="62">
        <v>0</v>
      </c>
      <c r="K3051" s="44"/>
      <c r="L3051" s="63">
        <v>1674.9</v>
      </c>
      <c r="M3051" s="70"/>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x14ac:dyDescent="0.2">
      <c r="A3052" s="15"/>
      <c r="B3052" s="15">
        <v>98</v>
      </c>
      <c r="C3052" s="59" t="s">
        <v>2131</v>
      </c>
      <c r="D3052" s="60"/>
      <c r="E3052" s="60"/>
      <c r="F3052" s="60"/>
      <c r="G3052" s="61"/>
      <c r="H3052" s="71">
        <v>656</v>
      </c>
      <c r="I3052" s="62" t="s">
        <v>35</v>
      </c>
      <c r="J3052" s="62">
        <v>0</v>
      </c>
      <c r="K3052" s="44"/>
      <c r="L3052" s="63">
        <v>2071.2600000000002</v>
      </c>
      <c r="M3052" s="70"/>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x14ac:dyDescent="0.2">
      <c r="A3053" s="15"/>
      <c r="B3053" s="15">
        <v>99</v>
      </c>
      <c r="C3053" s="59" t="s">
        <v>2132</v>
      </c>
      <c r="D3053" s="60"/>
      <c r="E3053" s="60"/>
      <c r="F3053" s="60"/>
      <c r="G3053" s="61"/>
      <c r="H3053" s="71">
        <v>657</v>
      </c>
      <c r="I3053" s="62" t="s">
        <v>35</v>
      </c>
      <c r="J3053" s="62">
        <v>0</v>
      </c>
      <c r="K3053" s="44"/>
      <c r="L3053" s="63">
        <v>939.67</v>
      </c>
      <c r="M3053" s="70"/>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x14ac:dyDescent="0.2">
      <c r="A3054" s="15"/>
      <c r="B3054" s="15">
        <v>100</v>
      </c>
      <c r="C3054" s="59" t="s">
        <v>2132</v>
      </c>
      <c r="D3054" s="60"/>
      <c r="E3054" s="60"/>
      <c r="F3054" s="60"/>
      <c r="G3054" s="61"/>
      <c r="H3054" s="71">
        <v>658</v>
      </c>
      <c r="I3054" s="62" t="s">
        <v>35</v>
      </c>
      <c r="J3054" s="62">
        <v>0</v>
      </c>
      <c r="K3054" s="44"/>
      <c r="L3054" s="63">
        <v>1023.44</v>
      </c>
      <c r="M3054" s="70"/>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x14ac:dyDescent="0.2">
      <c r="A3055" s="15"/>
      <c r="B3055" s="15">
        <v>101</v>
      </c>
      <c r="C3055" s="59" t="s">
        <v>2133</v>
      </c>
      <c r="D3055" s="60"/>
      <c r="E3055" s="60"/>
      <c r="F3055" s="60"/>
      <c r="G3055" s="61"/>
      <c r="H3055" s="71">
        <v>659</v>
      </c>
      <c r="I3055" s="62" t="s">
        <v>35</v>
      </c>
      <c r="J3055" s="62">
        <v>0</v>
      </c>
      <c r="K3055" s="44"/>
      <c r="L3055" s="63">
        <v>1014.07</v>
      </c>
      <c r="M3055" s="70"/>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x14ac:dyDescent="0.2">
      <c r="A3056" s="15"/>
      <c r="B3056" s="15">
        <v>102</v>
      </c>
      <c r="C3056" s="59" t="s">
        <v>2133</v>
      </c>
      <c r="D3056" s="60"/>
      <c r="E3056" s="60"/>
      <c r="F3056" s="60"/>
      <c r="G3056" s="61"/>
      <c r="H3056" s="71">
        <v>660</v>
      </c>
      <c r="I3056" s="62" t="s">
        <v>35</v>
      </c>
      <c r="J3056" s="62">
        <v>0</v>
      </c>
      <c r="K3056" s="44"/>
      <c r="L3056" s="63">
        <v>1097.8499999999999</v>
      </c>
      <c r="M3056" s="70"/>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x14ac:dyDescent="0.2">
      <c r="A3057" s="15"/>
      <c r="B3057" s="15">
        <v>103</v>
      </c>
      <c r="C3057" s="59" t="s">
        <v>2134</v>
      </c>
      <c r="D3057" s="60"/>
      <c r="E3057" s="60"/>
      <c r="F3057" s="60"/>
      <c r="G3057" s="61"/>
      <c r="H3057" s="71">
        <v>661</v>
      </c>
      <c r="I3057" s="62" t="s">
        <v>35</v>
      </c>
      <c r="J3057" s="62">
        <v>0</v>
      </c>
      <c r="K3057" s="44"/>
      <c r="L3057" s="63">
        <v>8845.4599999999991</v>
      </c>
      <c r="M3057" s="70"/>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x14ac:dyDescent="0.2">
      <c r="A3058" s="15"/>
      <c r="B3058" s="15">
        <v>104</v>
      </c>
      <c r="C3058" s="59" t="s">
        <v>2134</v>
      </c>
      <c r="D3058" s="60"/>
      <c r="E3058" s="60"/>
      <c r="F3058" s="60"/>
      <c r="G3058" s="61"/>
      <c r="H3058" s="71">
        <v>662</v>
      </c>
      <c r="I3058" s="62" t="s">
        <v>35</v>
      </c>
      <c r="J3058" s="62">
        <v>0</v>
      </c>
      <c r="K3058" s="44"/>
      <c r="L3058" s="63">
        <v>8971.1200000000008</v>
      </c>
      <c r="M3058" s="70"/>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x14ac:dyDescent="0.2">
      <c r="A3059" s="15"/>
      <c r="B3059" s="15">
        <v>105</v>
      </c>
      <c r="C3059" s="59" t="s">
        <v>2135</v>
      </c>
      <c r="D3059" s="60"/>
      <c r="E3059" s="60"/>
      <c r="F3059" s="60"/>
      <c r="G3059" s="61"/>
      <c r="H3059" s="71">
        <v>663</v>
      </c>
      <c r="I3059" s="62" t="s">
        <v>35</v>
      </c>
      <c r="J3059" s="62">
        <v>0</v>
      </c>
      <c r="K3059" s="44"/>
      <c r="L3059" s="63">
        <v>2914.55</v>
      </c>
      <c r="M3059" s="70"/>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x14ac:dyDescent="0.2">
      <c r="A3060" s="15"/>
      <c r="B3060" s="15">
        <v>106</v>
      </c>
      <c r="C3060" s="59" t="s">
        <v>2135</v>
      </c>
      <c r="D3060" s="60"/>
      <c r="E3060" s="60"/>
      <c r="F3060" s="60"/>
      <c r="G3060" s="61"/>
      <c r="H3060" s="71">
        <v>664</v>
      </c>
      <c r="I3060" s="62" t="s">
        <v>35</v>
      </c>
      <c r="J3060" s="62">
        <v>0</v>
      </c>
      <c r="K3060" s="44"/>
      <c r="L3060" s="63">
        <v>2998.33</v>
      </c>
      <c r="M3060" s="70"/>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x14ac:dyDescent="0.2">
      <c r="A3061" s="15"/>
      <c r="B3061" s="15">
        <v>107</v>
      </c>
      <c r="C3061" s="59" t="s">
        <v>2136</v>
      </c>
      <c r="D3061" s="60"/>
      <c r="E3061" s="60"/>
      <c r="F3061" s="60"/>
      <c r="G3061" s="61"/>
      <c r="H3061" s="71">
        <v>665</v>
      </c>
      <c r="I3061" s="62" t="s">
        <v>35</v>
      </c>
      <c r="J3061" s="62">
        <v>0</v>
      </c>
      <c r="K3061" s="44"/>
      <c r="L3061" s="63">
        <v>3768.61</v>
      </c>
      <c r="M3061" s="70"/>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x14ac:dyDescent="0.2">
      <c r="A3062" s="15"/>
      <c r="B3062" s="15">
        <v>108</v>
      </c>
      <c r="C3062" s="59" t="s">
        <v>2136</v>
      </c>
      <c r="D3062" s="60"/>
      <c r="E3062" s="60"/>
      <c r="F3062" s="60"/>
      <c r="G3062" s="61"/>
      <c r="H3062" s="71">
        <v>666</v>
      </c>
      <c r="I3062" s="62" t="s">
        <v>35</v>
      </c>
      <c r="J3062" s="62">
        <v>0</v>
      </c>
      <c r="K3062" s="44"/>
      <c r="L3062" s="63">
        <v>3852.38</v>
      </c>
      <c r="M3062" s="70"/>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x14ac:dyDescent="0.2">
      <c r="A3063" s="15"/>
      <c r="B3063" s="15">
        <v>109</v>
      </c>
      <c r="C3063" s="59" t="s">
        <v>2137</v>
      </c>
      <c r="D3063" s="60"/>
      <c r="E3063" s="60"/>
      <c r="F3063" s="60"/>
      <c r="G3063" s="61"/>
      <c r="H3063" s="71">
        <v>667</v>
      </c>
      <c r="I3063" s="62" t="s">
        <v>35</v>
      </c>
      <c r="J3063" s="62">
        <v>0</v>
      </c>
      <c r="K3063" s="44"/>
      <c r="L3063" s="63">
        <v>260.5</v>
      </c>
      <c r="M3063" s="70"/>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x14ac:dyDescent="0.2">
      <c r="A3064" s="15"/>
      <c r="B3064" s="15">
        <v>110</v>
      </c>
      <c r="C3064" s="59" t="s">
        <v>2137</v>
      </c>
      <c r="D3064" s="60"/>
      <c r="E3064" s="60"/>
      <c r="F3064" s="60"/>
      <c r="G3064" s="61"/>
      <c r="H3064" s="71">
        <v>668</v>
      </c>
      <c r="I3064" s="62" t="s">
        <v>35</v>
      </c>
      <c r="J3064" s="62">
        <v>0</v>
      </c>
      <c r="K3064" s="44"/>
      <c r="L3064" s="63">
        <v>344.28</v>
      </c>
      <c r="M3064" s="70"/>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x14ac:dyDescent="0.2">
      <c r="A3065" s="15"/>
      <c r="B3065" s="15">
        <v>111</v>
      </c>
      <c r="C3065" s="59" t="s">
        <v>2138</v>
      </c>
      <c r="D3065" s="60"/>
      <c r="E3065" s="60"/>
      <c r="F3065" s="60"/>
      <c r="G3065" s="61"/>
      <c r="H3065" s="71">
        <v>571</v>
      </c>
      <c r="I3065" s="62" t="s">
        <v>35</v>
      </c>
      <c r="J3065" s="62">
        <v>0</v>
      </c>
      <c r="K3065" s="44"/>
      <c r="L3065" s="63">
        <v>283.81</v>
      </c>
      <c r="M3065" s="70"/>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x14ac:dyDescent="0.2">
      <c r="A3066" s="15"/>
      <c r="B3066" s="15">
        <v>112</v>
      </c>
      <c r="C3066" s="59" t="s">
        <v>2139</v>
      </c>
      <c r="D3066" s="60"/>
      <c r="E3066" s="60"/>
      <c r="F3066" s="60"/>
      <c r="G3066" s="61"/>
      <c r="H3066" s="71">
        <v>559</v>
      </c>
      <c r="I3066" s="62" t="s">
        <v>35</v>
      </c>
      <c r="J3066" s="62">
        <v>0</v>
      </c>
      <c r="K3066" s="44"/>
      <c r="L3066" s="63">
        <v>1036.23</v>
      </c>
      <c r="M3066" s="70"/>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x14ac:dyDescent="0.2">
      <c r="A3067" s="15"/>
      <c r="B3067" s="15">
        <v>113</v>
      </c>
      <c r="C3067" s="59" t="s">
        <v>2140</v>
      </c>
      <c r="D3067" s="60"/>
      <c r="E3067" s="60"/>
      <c r="F3067" s="60"/>
      <c r="G3067" s="61"/>
      <c r="H3067" s="71">
        <v>680</v>
      </c>
      <c r="I3067" s="62" t="s">
        <v>35</v>
      </c>
      <c r="J3067" s="62">
        <v>0</v>
      </c>
      <c r="K3067" s="44"/>
      <c r="L3067" s="63">
        <v>860.93</v>
      </c>
      <c r="M3067" s="70"/>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x14ac:dyDescent="0.2">
      <c r="A3068" s="15"/>
      <c r="B3068" s="15">
        <v>114</v>
      </c>
      <c r="C3068" s="59" t="s">
        <v>2141</v>
      </c>
      <c r="D3068" s="60"/>
      <c r="E3068" s="60"/>
      <c r="F3068" s="60"/>
      <c r="G3068" s="61"/>
      <c r="H3068" s="71">
        <v>681</v>
      </c>
      <c r="I3068" s="62" t="s">
        <v>35</v>
      </c>
      <c r="J3068" s="62">
        <v>0</v>
      </c>
      <c r="K3068" s="44"/>
      <c r="L3068" s="63">
        <v>5759.01</v>
      </c>
      <c r="M3068" s="70"/>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x14ac:dyDescent="0.2">
      <c r="A3069" s="15"/>
      <c r="B3069" s="15">
        <v>115</v>
      </c>
      <c r="C3069" s="59" t="s">
        <v>2142</v>
      </c>
      <c r="D3069" s="60"/>
      <c r="E3069" s="60"/>
      <c r="F3069" s="60"/>
      <c r="G3069" s="61"/>
      <c r="H3069" s="71">
        <v>682</v>
      </c>
      <c r="I3069" s="62" t="s">
        <v>35</v>
      </c>
      <c r="J3069" s="62">
        <v>0</v>
      </c>
      <c r="K3069" s="44"/>
      <c r="L3069" s="63">
        <v>11363.05</v>
      </c>
      <c r="M3069" s="70"/>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x14ac:dyDescent="0.2">
      <c r="A3070" s="15"/>
      <c r="B3070" s="15">
        <v>116</v>
      </c>
      <c r="C3070" s="59" t="s">
        <v>2143</v>
      </c>
      <c r="D3070" s="60"/>
      <c r="E3070" s="60"/>
      <c r="F3070" s="60"/>
      <c r="G3070" s="61"/>
      <c r="H3070" s="71">
        <v>683</v>
      </c>
      <c r="I3070" s="62" t="s">
        <v>35</v>
      </c>
      <c r="J3070" s="62">
        <v>0</v>
      </c>
      <c r="K3070" s="44"/>
      <c r="L3070" s="63">
        <v>14899.55</v>
      </c>
      <c r="M3070" s="70"/>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x14ac:dyDescent="0.2">
      <c r="A3071" s="15"/>
      <c r="B3071" s="15">
        <v>117</v>
      </c>
      <c r="C3071" s="59" t="s">
        <v>2144</v>
      </c>
      <c r="D3071" s="60"/>
      <c r="E3071" s="60"/>
      <c r="F3071" s="60"/>
      <c r="G3071" s="61"/>
      <c r="H3071" s="71">
        <v>684</v>
      </c>
      <c r="I3071" s="62" t="s">
        <v>35</v>
      </c>
      <c r="J3071" s="62">
        <v>0</v>
      </c>
      <c r="K3071" s="44"/>
      <c r="L3071" s="63">
        <v>27842.83</v>
      </c>
      <c r="M3071" s="70"/>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x14ac:dyDescent="0.2">
      <c r="A3072" s="15"/>
      <c r="B3072" s="15">
        <v>118</v>
      </c>
      <c r="C3072" s="59" t="s">
        <v>2145</v>
      </c>
      <c r="D3072" s="60"/>
      <c r="E3072" s="60"/>
      <c r="F3072" s="60"/>
      <c r="G3072" s="61"/>
      <c r="H3072" s="71">
        <v>515</v>
      </c>
      <c r="I3072" s="62" t="s">
        <v>35</v>
      </c>
      <c r="J3072" s="62">
        <v>0</v>
      </c>
      <c r="K3072" s="44"/>
      <c r="L3072" s="63">
        <v>175.72</v>
      </c>
      <c r="M3072" s="70"/>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x14ac:dyDescent="0.2">
      <c r="A3073" s="15"/>
      <c r="B3073" s="15">
        <v>119</v>
      </c>
      <c r="C3073" s="59" t="s">
        <v>2146</v>
      </c>
      <c r="D3073" s="60"/>
      <c r="E3073" s="60"/>
      <c r="F3073" s="60"/>
      <c r="G3073" s="61"/>
      <c r="H3073" s="71">
        <v>514</v>
      </c>
      <c r="I3073" s="62" t="s">
        <v>35</v>
      </c>
      <c r="J3073" s="62">
        <v>0</v>
      </c>
      <c r="K3073" s="44"/>
      <c r="L3073" s="63">
        <v>69.81</v>
      </c>
      <c r="M3073" s="70"/>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x14ac:dyDescent="0.2">
      <c r="A3074" s="15"/>
      <c r="B3074" s="15">
        <v>120</v>
      </c>
      <c r="C3074" s="59">
        <v>0</v>
      </c>
      <c r="D3074" s="60"/>
      <c r="E3074" s="60"/>
      <c r="F3074" s="60"/>
      <c r="G3074" s="61"/>
      <c r="H3074" s="71">
        <v>0</v>
      </c>
      <c r="I3074" s="62">
        <v>0</v>
      </c>
      <c r="J3074" s="62">
        <v>0</v>
      </c>
      <c r="K3074" s="44"/>
      <c r="L3074" s="63"/>
      <c r="M3074" s="70"/>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121</v>
      </c>
      <c r="C3075" s="59">
        <v>0</v>
      </c>
      <c r="D3075" s="60"/>
      <c r="E3075" s="60"/>
      <c r="F3075" s="60"/>
      <c r="G3075" s="61"/>
      <c r="H3075" s="71">
        <v>0</v>
      </c>
      <c r="I3075" s="62">
        <v>0</v>
      </c>
      <c r="J3075" s="62">
        <v>0</v>
      </c>
      <c r="K3075" s="44"/>
      <c r="L3075" s="63">
        <v>0</v>
      </c>
      <c r="M3075" s="70"/>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122</v>
      </c>
      <c r="C3076" s="59">
        <v>0</v>
      </c>
      <c r="D3076" s="60"/>
      <c r="E3076" s="60"/>
      <c r="F3076" s="60"/>
      <c r="G3076" s="61"/>
      <c r="H3076" s="71">
        <v>0</v>
      </c>
      <c r="I3076" s="62">
        <v>0</v>
      </c>
      <c r="J3076" s="62">
        <v>0</v>
      </c>
      <c r="K3076" s="44"/>
      <c r="L3076" s="63">
        <v>0</v>
      </c>
      <c r="M3076" s="70"/>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123</v>
      </c>
      <c r="C3077" s="59">
        <v>0</v>
      </c>
      <c r="D3077" s="60"/>
      <c r="E3077" s="60"/>
      <c r="F3077" s="60"/>
      <c r="G3077" s="61"/>
      <c r="H3077" s="71">
        <v>0</v>
      </c>
      <c r="I3077" s="62">
        <v>0</v>
      </c>
      <c r="J3077" s="62">
        <v>0</v>
      </c>
      <c r="K3077" s="44"/>
      <c r="L3077" s="63">
        <v>0</v>
      </c>
      <c r="M3077" s="70"/>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124</v>
      </c>
      <c r="C3078" s="59">
        <v>0</v>
      </c>
      <c r="D3078" s="60"/>
      <c r="E3078" s="60"/>
      <c r="F3078" s="60"/>
      <c r="G3078" s="61"/>
      <c r="H3078" s="71">
        <v>0</v>
      </c>
      <c r="I3078" s="62">
        <v>0</v>
      </c>
      <c r="J3078" s="62">
        <v>0</v>
      </c>
      <c r="K3078" s="44"/>
      <c r="L3078" s="63">
        <v>0</v>
      </c>
      <c r="M3078" s="70"/>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125</v>
      </c>
      <c r="C3079" s="59">
        <v>0</v>
      </c>
      <c r="D3079" s="60"/>
      <c r="E3079" s="60"/>
      <c r="F3079" s="60"/>
      <c r="G3079" s="61"/>
      <c r="H3079" s="71">
        <v>0</v>
      </c>
      <c r="I3079" s="62">
        <v>0</v>
      </c>
      <c r="J3079" s="62">
        <v>0</v>
      </c>
      <c r="K3079" s="44"/>
      <c r="L3079" s="63">
        <v>0</v>
      </c>
      <c r="M3079" s="70"/>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126</v>
      </c>
      <c r="C3080" s="59">
        <v>0</v>
      </c>
      <c r="D3080" s="60"/>
      <c r="E3080" s="60"/>
      <c r="F3080" s="60"/>
      <c r="G3080" s="61"/>
      <c r="H3080" s="71">
        <v>0</v>
      </c>
      <c r="I3080" s="62">
        <v>0</v>
      </c>
      <c r="J3080" s="62">
        <v>0</v>
      </c>
      <c r="K3080" s="44"/>
      <c r="L3080" s="63">
        <v>0</v>
      </c>
      <c r="M3080" s="70"/>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127</v>
      </c>
      <c r="C3081" s="59">
        <v>0</v>
      </c>
      <c r="D3081" s="60"/>
      <c r="E3081" s="60"/>
      <c r="F3081" s="60"/>
      <c r="G3081" s="61"/>
      <c r="H3081" s="71">
        <v>0</v>
      </c>
      <c r="I3081" s="62">
        <v>0</v>
      </c>
      <c r="J3081" s="62">
        <v>0</v>
      </c>
      <c r="K3081" s="44"/>
      <c r="L3081" s="63">
        <v>0</v>
      </c>
      <c r="M3081" s="70"/>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128</v>
      </c>
      <c r="C3082" s="59">
        <v>0</v>
      </c>
      <c r="D3082" s="60"/>
      <c r="E3082" s="60"/>
      <c r="F3082" s="60"/>
      <c r="G3082" s="61"/>
      <c r="H3082" s="71">
        <v>0</v>
      </c>
      <c r="I3082" s="62">
        <v>0</v>
      </c>
      <c r="J3082" s="62">
        <v>0</v>
      </c>
      <c r="K3082" s="44"/>
      <c r="L3082" s="63">
        <v>0</v>
      </c>
      <c r="M3082" s="70"/>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129</v>
      </c>
      <c r="C3083" s="59">
        <v>0</v>
      </c>
      <c r="D3083" s="60"/>
      <c r="E3083" s="60"/>
      <c r="F3083" s="60"/>
      <c r="G3083" s="61"/>
      <c r="H3083" s="71">
        <v>0</v>
      </c>
      <c r="I3083" s="62">
        <v>0</v>
      </c>
      <c r="J3083" s="62">
        <v>0</v>
      </c>
      <c r="K3083" s="44"/>
      <c r="L3083" s="63">
        <v>0</v>
      </c>
      <c r="M3083" s="70"/>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130</v>
      </c>
      <c r="C3084" s="59">
        <v>0</v>
      </c>
      <c r="D3084" s="60"/>
      <c r="E3084" s="60"/>
      <c r="F3084" s="60"/>
      <c r="G3084" s="61"/>
      <c r="H3084" s="71">
        <v>0</v>
      </c>
      <c r="I3084" s="62">
        <v>0</v>
      </c>
      <c r="J3084" s="62">
        <v>0</v>
      </c>
      <c r="K3084" s="44"/>
      <c r="L3084" s="63">
        <v>0</v>
      </c>
      <c r="M3084" s="70"/>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131</v>
      </c>
      <c r="C3085" s="59">
        <v>0</v>
      </c>
      <c r="D3085" s="60"/>
      <c r="E3085" s="60"/>
      <c r="F3085" s="60"/>
      <c r="G3085" s="61"/>
      <c r="H3085" s="71">
        <v>0</v>
      </c>
      <c r="I3085" s="62">
        <v>0</v>
      </c>
      <c r="J3085" s="62">
        <v>0</v>
      </c>
      <c r="K3085" s="44"/>
      <c r="L3085" s="63">
        <v>0</v>
      </c>
      <c r="M3085" s="70"/>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132</v>
      </c>
      <c r="C3086" s="59">
        <v>0</v>
      </c>
      <c r="D3086" s="60"/>
      <c r="E3086" s="60"/>
      <c r="F3086" s="60"/>
      <c r="G3086" s="61"/>
      <c r="H3086" s="71">
        <v>0</v>
      </c>
      <c r="I3086" s="62">
        <v>0</v>
      </c>
      <c r="J3086" s="62">
        <v>0</v>
      </c>
      <c r="K3086" s="44"/>
      <c r="L3086" s="63">
        <v>0</v>
      </c>
      <c r="M3086" s="70"/>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133</v>
      </c>
      <c r="C3087" s="59">
        <v>0</v>
      </c>
      <c r="D3087" s="60"/>
      <c r="E3087" s="60"/>
      <c r="F3087" s="60"/>
      <c r="G3087" s="61"/>
      <c r="H3087" s="71">
        <v>0</v>
      </c>
      <c r="I3087" s="62">
        <v>0</v>
      </c>
      <c r="J3087" s="62">
        <v>0</v>
      </c>
      <c r="K3087" s="44"/>
      <c r="L3087" s="63">
        <v>0</v>
      </c>
      <c r="M3087" s="70"/>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134</v>
      </c>
      <c r="C3088" s="59">
        <v>0</v>
      </c>
      <c r="D3088" s="60"/>
      <c r="E3088" s="60"/>
      <c r="F3088" s="60"/>
      <c r="G3088" s="61"/>
      <c r="H3088" s="71">
        <v>0</v>
      </c>
      <c r="I3088" s="62">
        <v>0</v>
      </c>
      <c r="J3088" s="62">
        <v>0</v>
      </c>
      <c r="K3088" s="44"/>
      <c r="L3088" s="63">
        <v>0</v>
      </c>
      <c r="M3088" s="70"/>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135</v>
      </c>
      <c r="C3089" s="59">
        <v>0</v>
      </c>
      <c r="D3089" s="60"/>
      <c r="E3089" s="60"/>
      <c r="F3089" s="60"/>
      <c r="G3089" s="61"/>
      <c r="H3089" s="71">
        <v>0</v>
      </c>
      <c r="I3089" s="62">
        <v>0</v>
      </c>
      <c r="J3089" s="62">
        <v>0</v>
      </c>
      <c r="K3089" s="44"/>
      <c r="L3089" s="63">
        <v>0</v>
      </c>
      <c r="M3089" s="70"/>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136</v>
      </c>
      <c r="C3090" s="59">
        <v>0</v>
      </c>
      <c r="D3090" s="60"/>
      <c r="E3090" s="60"/>
      <c r="F3090" s="60"/>
      <c r="G3090" s="61"/>
      <c r="H3090" s="71">
        <v>0</v>
      </c>
      <c r="I3090" s="62">
        <v>0</v>
      </c>
      <c r="J3090" s="62">
        <v>0</v>
      </c>
      <c r="K3090" s="44"/>
      <c r="L3090" s="63">
        <v>0</v>
      </c>
      <c r="M3090" s="70"/>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137</v>
      </c>
      <c r="C3091" s="59">
        <v>0</v>
      </c>
      <c r="D3091" s="60"/>
      <c r="E3091" s="60"/>
      <c r="F3091" s="60"/>
      <c r="G3091" s="61"/>
      <c r="H3091" s="71">
        <v>0</v>
      </c>
      <c r="I3091" s="62">
        <v>0</v>
      </c>
      <c r="J3091" s="62">
        <v>0</v>
      </c>
      <c r="K3091" s="44"/>
      <c r="L3091" s="63">
        <v>0</v>
      </c>
      <c r="M3091" s="70"/>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138</v>
      </c>
      <c r="C3092" s="59">
        <v>0</v>
      </c>
      <c r="D3092" s="60"/>
      <c r="E3092" s="60"/>
      <c r="F3092" s="60"/>
      <c r="G3092" s="61"/>
      <c r="H3092" s="71">
        <v>0</v>
      </c>
      <c r="I3092" s="62">
        <v>0</v>
      </c>
      <c r="J3092" s="62">
        <v>0</v>
      </c>
      <c r="K3092" s="44"/>
      <c r="L3092" s="63">
        <v>0</v>
      </c>
      <c r="M3092" s="70"/>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139</v>
      </c>
      <c r="C3093" s="59">
        <v>0</v>
      </c>
      <c r="D3093" s="60"/>
      <c r="E3093" s="60"/>
      <c r="F3093" s="60"/>
      <c r="G3093" s="61"/>
      <c r="H3093" s="71">
        <v>0</v>
      </c>
      <c r="I3093" s="62">
        <v>0</v>
      </c>
      <c r="J3093" s="62">
        <v>0</v>
      </c>
      <c r="K3093" s="44"/>
      <c r="L3093" s="63">
        <v>0</v>
      </c>
      <c r="M3093" s="70"/>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140</v>
      </c>
      <c r="C3094" s="59">
        <v>0</v>
      </c>
      <c r="D3094" s="60"/>
      <c r="E3094" s="60"/>
      <c r="F3094" s="60"/>
      <c r="G3094" s="61"/>
      <c r="H3094" s="71">
        <v>0</v>
      </c>
      <c r="I3094" s="62">
        <v>0</v>
      </c>
      <c r="J3094" s="62">
        <v>0</v>
      </c>
      <c r="K3094" s="44"/>
      <c r="L3094" s="63">
        <v>0</v>
      </c>
      <c r="M3094" s="70"/>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141</v>
      </c>
      <c r="C3095" s="59">
        <v>0</v>
      </c>
      <c r="D3095" s="60"/>
      <c r="E3095" s="60"/>
      <c r="F3095" s="60"/>
      <c r="G3095" s="61"/>
      <c r="H3095" s="71">
        <v>0</v>
      </c>
      <c r="I3095" s="62">
        <v>0</v>
      </c>
      <c r="J3095" s="62">
        <v>0</v>
      </c>
      <c r="K3095" s="44"/>
      <c r="L3095" s="63">
        <v>0</v>
      </c>
      <c r="M3095" s="70"/>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142</v>
      </c>
      <c r="C3096" s="59">
        <v>0</v>
      </c>
      <c r="D3096" s="60"/>
      <c r="E3096" s="60"/>
      <c r="F3096" s="60"/>
      <c r="G3096" s="61"/>
      <c r="H3096" s="71">
        <v>0</v>
      </c>
      <c r="I3096" s="62">
        <v>0</v>
      </c>
      <c r="J3096" s="62">
        <v>0</v>
      </c>
      <c r="K3096" s="44"/>
      <c r="L3096" s="63">
        <v>0</v>
      </c>
      <c r="M3096" s="70"/>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143</v>
      </c>
      <c r="C3097" s="59">
        <v>0</v>
      </c>
      <c r="D3097" s="60"/>
      <c r="E3097" s="60"/>
      <c r="F3097" s="60"/>
      <c r="G3097" s="61"/>
      <c r="H3097" s="71">
        <v>0</v>
      </c>
      <c r="I3097" s="62">
        <v>0</v>
      </c>
      <c r="J3097" s="62">
        <v>0</v>
      </c>
      <c r="K3097" s="44"/>
      <c r="L3097" s="63">
        <v>0</v>
      </c>
      <c r="M3097" s="70"/>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144</v>
      </c>
      <c r="C3098" s="59">
        <v>0</v>
      </c>
      <c r="D3098" s="60"/>
      <c r="E3098" s="60"/>
      <c r="F3098" s="60"/>
      <c r="G3098" s="61"/>
      <c r="H3098" s="71">
        <v>0</v>
      </c>
      <c r="I3098" s="62">
        <v>0</v>
      </c>
      <c r="J3098" s="62">
        <v>0</v>
      </c>
      <c r="K3098" s="44"/>
      <c r="L3098" s="63">
        <v>0</v>
      </c>
      <c r="M3098" s="70"/>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145</v>
      </c>
      <c r="C3099" s="59">
        <v>0</v>
      </c>
      <c r="D3099" s="60"/>
      <c r="E3099" s="60"/>
      <c r="F3099" s="60"/>
      <c r="G3099" s="61"/>
      <c r="H3099" s="71">
        <v>0</v>
      </c>
      <c r="I3099" s="62">
        <v>0</v>
      </c>
      <c r="J3099" s="62">
        <v>0</v>
      </c>
      <c r="K3099" s="44"/>
      <c r="L3099" s="63">
        <v>0</v>
      </c>
      <c r="M3099" s="70"/>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146</v>
      </c>
      <c r="C3100" s="59">
        <v>0</v>
      </c>
      <c r="D3100" s="60"/>
      <c r="E3100" s="60"/>
      <c r="F3100" s="60"/>
      <c r="G3100" s="61"/>
      <c r="H3100" s="71">
        <v>0</v>
      </c>
      <c r="I3100" s="62">
        <v>0</v>
      </c>
      <c r="J3100" s="62">
        <v>0</v>
      </c>
      <c r="K3100" s="44"/>
      <c r="L3100" s="63">
        <v>0</v>
      </c>
      <c r="M3100" s="70"/>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147</v>
      </c>
      <c r="C3101" s="59">
        <v>0</v>
      </c>
      <c r="D3101" s="60"/>
      <c r="E3101" s="60"/>
      <c r="F3101" s="60"/>
      <c r="G3101" s="61"/>
      <c r="H3101" s="71">
        <v>0</v>
      </c>
      <c r="I3101" s="62">
        <v>0</v>
      </c>
      <c r="J3101" s="62">
        <v>0</v>
      </c>
      <c r="K3101" s="44"/>
      <c r="L3101" s="63">
        <v>0</v>
      </c>
      <c r="M3101" s="70"/>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148</v>
      </c>
      <c r="C3102" s="59">
        <v>0</v>
      </c>
      <c r="D3102" s="60"/>
      <c r="E3102" s="60"/>
      <c r="F3102" s="60"/>
      <c r="G3102" s="61"/>
      <c r="H3102" s="71">
        <v>0</v>
      </c>
      <c r="I3102" s="62">
        <v>0</v>
      </c>
      <c r="J3102" s="62">
        <v>0</v>
      </c>
      <c r="K3102" s="44"/>
      <c r="L3102" s="63">
        <v>0</v>
      </c>
      <c r="M3102" s="70"/>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149</v>
      </c>
      <c r="C3103" s="59">
        <v>0</v>
      </c>
      <c r="D3103" s="60"/>
      <c r="E3103" s="60"/>
      <c r="F3103" s="60"/>
      <c r="G3103" s="61"/>
      <c r="H3103" s="71">
        <v>0</v>
      </c>
      <c r="I3103" s="62">
        <v>0</v>
      </c>
      <c r="J3103" s="62">
        <v>0</v>
      </c>
      <c r="K3103" s="44"/>
      <c r="L3103" s="63">
        <v>0</v>
      </c>
      <c r="M3103" s="70"/>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150</v>
      </c>
      <c r="C3104" s="59">
        <v>0</v>
      </c>
      <c r="D3104" s="60"/>
      <c r="E3104" s="60"/>
      <c r="F3104" s="60"/>
      <c r="G3104" s="61"/>
      <c r="H3104" s="71">
        <v>0</v>
      </c>
      <c r="I3104" s="62">
        <v>0</v>
      </c>
      <c r="J3104" s="62">
        <v>0</v>
      </c>
      <c r="K3104" s="44"/>
      <c r="L3104" s="63">
        <v>0</v>
      </c>
      <c r="M3104" s="70"/>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151</v>
      </c>
      <c r="C3105" s="59">
        <v>0</v>
      </c>
      <c r="D3105" s="60"/>
      <c r="E3105" s="60"/>
      <c r="F3105" s="60"/>
      <c r="G3105" s="61"/>
      <c r="H3105" s="71">
        <v>0</v>
      </c>
      <c r="I3105" s="62">
        <v>0</v>
      </c>
      <c r="J3105" s="62">
        <v>0</v>
      </c>
      <c r="K3105" s="44"/>
      <c r="L3105" s="63">
        <v>0</v>
      </c>
      <c r="M3105" s="70"/>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152</v>
      </c>
      <c r="C3106" s="59">
        <v>0</v>
      </c>
      <c r="D3106" s="60"/>
      <c r="E3106" s="60"/>
      <c r="F3106" s="60"/>
      <c r="G3106" s="61"/>
      <c r="H3106" s="71">
        <v>0</v>
      </c>
      <c r="I3106" s="62">
        <v>0</v>
      </c>
      <c r="J3106" s="62">
        <v>0</v>
      </c>
      <c r="K3106" s="44"/>
      <c r="L3106" s="63">
        <v>0</v>
      </c>
      <c r="M3106" s="70"/>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153</v>
      </c>
      <c r="C3107" s="59">
        <v>0</v>
      </c>
      <c r="D3107" s="60"/>
      <c r="E3107" s="60"/>
      <c r="F3107" s="60"/>
      <c r="G3107" s="61"/>
      <c r="H3107" s="71">
        <v>0</v>
      </c>
      <c r="I3107" s="62">
        <v>0</v>
      </c>
      <c r="J3107" s="62">
        <v>0</v>
      </c>
      <c r="K3107" s="44"/>
      <c r="L3107" s="63">
        <v>0</v>
      </c>
      <c r="M3107" s="70"/>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154</v>
      </c>
      <c r="C3108" s="59">
        <v>0</v>
      </c>
      <c r="D3108" s="60"/>
      <c r="E3108" s="60"/>
      <c r="F3108" s="60"/>
      <c r="G3108" s="61"/>
      <c r="H3108" s="71">
        <v>0</v>
      </c>
      <c r="I3108" s="62">
        <v>0</v>
      </c>
      <c r="J3108" s="62">
        <v>0</v>
      </c>
      <c r="K3108" s="44"/>
      <c r="L3108" s="63">
        <v>0</v>
      </c>
      <c r="M3108" s="70"/>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155</v>
      </c>
      <c r="C3109" s="59">
        <v>0</v>
      </c>
      <c r="D3109" s="60"/>
      <c r="E3109" s="60"/>
      <c r="F3109" s="60"/>
      <c r="G3109" s="61"/>
      <c r="H3109" s="71">
        <v>0</v>
      </c>
      <c r="I3109" s="62">
        <v>0</v>
      </c>
      <c r="J3109" s="62">
        <v>0</v>
      </c>
      <c r="K3109" s="44"/>
      <c r="L3109" s="63">
        <v>0</v>
      </c>
      <c r="M3109" s="70"/>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156</v>
      </c>
      <c r="C3110" s="59">
        <v>0</v>
      </c>
      <c r="D3110" s="60"/>
      <c r="E3110" s="60"/>
      <c r="F3110" s="60"/>
      <c r="G3110" s="61"/>
      <c r="H3110" s="71">
        <v>0</v>
      </c>
      <c r="I3110" s="62">
        <v>0</v>
      </c>
      <c r="J3110" s="62">
        <v>0</v>
      </c>
      <c r="K3110" s="44"/>
      <c r="L3110" s="63">
        <v>0</v>
      </c>
      <c r="M3110" s="70"/>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157</v>
      </c>
      <c r="C3111" s="59">
        <v>0</v>
      </c>
      <c r="D3111" s="60"/>
      <c r="E3111" s="60"/>
      <c r="F3111" s="60"/>
      <c r="G3111" s="61"/>
      <c r="H3111" s="71">
        <v>0</v>
      </c>
      <c r="I3111" s="62">
        <v>0</v>
      </c>
      <c r="J3111" s="62">
        <v>0</v>
      </c>
      <c r="K3111" s="44"/>
      <c r="L3111" s="63">
        <v>0</v>
      </c>
      <c r="M3111" s="70"/>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158</v>
      </c>
      <c r="C3112" s="59">
        <v>0</v>
      </c>
      <c r="D3112" s="60"/>
      <c r="E3112" s="60"/>
      <c r="F3112" s="60"/>
      <c r="G3112" s="61"/>
      <c r="H3112" s="71">
        <v>0</v>
      </c>
      <c r="I3112" s="62">
        <v>0</v>
      </c>
      <c r="J3112" s="62">
        <v>0</v>
      </c>
      <c r="K3112" s="44"/>
      <c r="L3112" s="63">
        <v>0</v>
      </c>
      <c r="M3112" s="70"/>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159</v>
      </c>
      <c r="C3113" s="59">
        <v>0</v>
      </c>
      <c r="D3113" s="60"/>
      <c r="E3113" s="60"/>
      <c r="F3113" s="60"/>
      <c r="G3113" s="61"/>
      <c r="H3113" s="71">
        <v>0</v>
      </c>
      <c r="I3113" s="62">
        <v>0</v>
      </c>
      <c r="J3113" s="62">
        <v>0</v>
      </c>
      <c r="K3113" s="44"/>
      <c r="L3113" s="63">
        <v>0</v>
      </c>
      <c r="M3113" s="70"/>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160</v>
      </c>
      <c r="C3114" s="59">
        <v>0</v>
      </c>
      <c r="D3114" s="60"/>
      <c r="E3114" s="60"/>
      <c r="F3114" s="60"/>
      <c r="G3114" s="61"/>
      <c r="H3114" s="71">
        <v>0</v>
      </c>
      <c r="I3114" s="62">
        <v>0</v>
      </c>
      <c r="J3114" s="62">
        <v>0</v>
      </c>
      <c r="K3114" s="44"/>
      <c r="L3114" s="63">
        <v>0</v>
      </c>
      <c r="M3114" s="70"/>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161</v>
      </c>
      <c r="C3115" s="59">
        <v>0</v>
      </c>
      <c r="D3115" s="60"/>
      <c r="E3115" s="60"/>
      <c r="F3115" s="60"/>
      <c r="G3115" s="61"/>
      <c r="H3115" s="71">
        <v>0</v>
      </c>
      <c r="I3115" s="62">
        <v>0</v>
      </c>
      <c r="J3115" s="62">
        <v>0</v>
      </c>
      <c r="K3115" s="44"/>
      <c r="L3115" s="63">
        <v>0</v>
      </c>
      <c r="M3115" s="70"/>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162</v>
      </c>
      <c r="C3116" s="59">
        <v>0</v>
      </c>
      <c r="D3116" s="60"/>
      <c r="E3116" s="60"/>
      <c r="F3116" s="60"/>
      <c r="G3116" s="61"/>
      <c r="H3116" s="71">
        <v>0</v>
      </c>
      <c r="I3116" s="62">
        <v>0</v>
      </c>
      <c r="J3116" s="62">
        <v>0</v>
      </c>
      <c r="K3116" s="44"/>
      <c r="L3116" s="63">
        <v>0</v>
      </c>
      <c r="M3116" s="70"/>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163</v>
      </c>
      <c r="C3117" s="59">
        <v>0</v>
      </c>
      <c r="D3117" s="60"/>
      <c r="E3117" s="60"/>
      <c r="F3117" s="60"/>
      <c r="G3117" s="61"/>
      <c r="H3117" s="71">
        <v>0</v>
      </c>
      <c r="I3117" s="62">
        <v>0</v>
      </c>
      <c r="J3117" s="62">
        <v>0</v>
      </c>
      <c r="K3117" s="44"/>
      <c r="L3117" s="63">
        <v>0</v>
      </c>
      <c r="M3117" s="70"/>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164</v>
      </c>
      <c r="C3118" s="59">
        <v>0</v>
      </c>
      <c r="D3118" s="60"/>
      <c r="E3118" s="60"/>
      <c r="F3118" s="60"/>
      <c r="G3118" s="61"/>
      <c r="H3118" s="71">
        <v>0</v>
      </c>
      <c r="I3118" s="62">
        <v>0</v>
      </c>
      <c r="J3118" s="62">
        <v>0</v>
      </c>
      <c r="K3118" s="44"/>
      <c r="L3118" s="63">
        <v>0</v>
      </c>
      <c r="M3118" s="70"/>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165</v>
      </c>
      <c r="C3119" s="59">
        <v>0</v>
      </c>
      <c r="D3119" s="60"/>
      <c r="E3119" s="60"/>
      <c r="F3119" s="60"/>
      <c r="G3119" s="61"/>
      <c r="H3119" s="71">
        <v>0</v>
      </c>
      <c r="I3119" s="62">
        <v>0</v>
      </c>
      <c r="J3119" s="62">
        <v>0</v>
      </c>
      <c r="K3119" s="44"/>
      <c r="L3119" s="63">
        <v>0</v>
      </c>
      <c r="M3119" s="70"/>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166</v>
      </c>
      <c r="C3120" s="59">
        <v>0</v>
      </c>
      <c r="D3120" s="60"/>
      <c r="E3120" s="60"/>
      <c r="F3120" s="60"/>
      <c r="G3120" s="61"/>
      <c r="H3120" s="71">
        <v>0</v>
      </c>
      <c r="I3120" s="62">
        <v>0</v>
      </c>
      <c r="J3120" s="62">
        <v>0</v>
      </c>
      <c r="K3120" s="44"/>
      <c r="L3120" s="63">
        <v>0</v>
      </c>
      <c r="M3120" s="70"/>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167</v>
      </c>
      <c r="C3121" s="59">
        <v>0</v>
      </c>
      <c r="D3121" s="60"/>
      <c r="E3121" s="60"/>
      <c r="F3121" s="60"/>
      <c r="G3121" s="61"/>
      <c r="H3121" s="71">
        <v>0</v>
      </c>
      <c r="I3121" s="62">
        <v>0</v>
      </c>
      <c r="J3121" s="62">
        <v>0</v>
      </c>
      <c r="K3121" s="44"/>
      <c r="L3121" s="63">
        <v>0</v>
      </c>
      <c r="M3121" s="70"/>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168</v>
      </c>
      <c r="C3122" s="59">
        <v>0</v>
      </c>
      <c r="D3122" s="60"/>
      <c r="E3122" s="60"/>
      <c r="F3122" s="60"/>
      <c r="G3122" s="61"/>
      <c r="H3122" s="71">
        <v>0</v>
      </c>
      <c r="I3122" s="62">
        <v>0</v>
      </c>
      <c r="J3122" s="62">
        <v>0</v>
      </c>
      <c r="K3122" s="44"/>
      <c r="L3122" s="63">
        <v>0</v>
      </c>
      <c r="M3122" s="70"/>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169</v>
      </c>
      <c r="C3123" s="59">
        <v>0</v>
      </c>
      <c r="D3123" s="60"/>
      <c r="E3123" s="60"/>
      <c r="F3123" s="60"/>
      <c r="G3123" s="61"/>
      <c r="H3123" s="71">
        <v>0</v>
      </c>
      <c r="I3123" s="62">
        <v>0</v>
      </c>
      <c r="J3123" s="62">
        <v>0</v>
      </c>
      <c r="K3123" s="44"/>
      <c r="L3123" s="63">
        <v>0</v>
      </c>
      <c r="M3123" s="70"/>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170</v>
      </c>
      <c r="C3124" s="59">
        <v>0</v>
      </c>
      <c r="D3124" s="60"/>
      <c r="E3124" s="60"/>
      <c r="F3124" s="60"/>
      <c r="G3124" s="61"/>
      <c r="H3124" s="71">
        <v>0</v>
      </c>
      <c r="I3124" s="62">
        <v>0</v>
      </c>
      <c r="J3124" s="62">
        <v>0</v>
      </c>
      <c r="K3124" s="44"/>
      <c r="L3124" s="63">
        <v>0</v>
      </c>
      <c r="M3124" s="70"/>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171</v>
      </c>
      <c r="C3125" s="59">
        <v>0</v>
      </c>
      <c r="D3125" s="60"/>
      <c r="E3125" s="60"/>
      <c r="F3125" s="60"/>
      <c r="G3125" s="61"/>
      <c r="H3125" s="71">
        <v>0</v>
      </c>
      <c r="I3125" s="62">
        <v>0</v>
      </c>
      <c r="J3125" s="62">
        <v>0</v>
      </c>
      <c r="K3125" s="44"/>
      <c r="L3125" s="63">
        <v>0</v>
      </c>
      <c r="M3125" s="70"/>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172</v>
      </c>
      <c r="C3126" s="59">
        <v>0</v>
      </c>
      <c r="D3126" s="60"/>
      <c r="E3126" s="60"/>
      <c r="F3126" s="60"/>
      <c r="G3126" s="61"/>
      <c r="H3126" s="71">
        <v>0</v>
      </c>
      <c r="I3126" s="62">
        <v>0</v>
      </c>
      <c r="J3126" s="62">
        <v>0</v>
      </c>
      <c r="K3126" s="44"/>
      <c r="L3126" s="63">
        <v>0</v>
      </c>
      <c r="M3126" s="70"/>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173</v>
      </c>
      <c r="C3127" s="59">
        <v>0</v>
      </c>
      <c r="D3127" s="60"/>
      <c r="E3127" s="60"/>
      <c r="F3127" s="60"/>
      <c r="G3127" s="61"/>
      <c r="H3127" s="71">
        <v>0</v>
      </c>
      <c r="I3127" s="62">
        <v>0</v>
      </c>
      <c r="J3127" s="62">
        <v>0</v>
      </c>
      <c r="K3127" s="44"/>
      <c r="L3127" s="63">
        <v>0</v>
      </c>
      <c r="M3127" s="70"/>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174</v>
      </c>
      <c r="C3128" s="59">
        <v>0</v>
      </c>
      <c r="D3128" s="60"/>
      <c r="E3128" s="60"/>
      <c r="F3128" s="60"/>
      <c r="G3128" s="61"/>
      <c r="H3128" s="71">
        <v>0</v>
      </c>
      <c r="I3128" s="62">
        <v>0</v>
      </c>
      <c r="J3128" s="62">
        <v>0</v>
      </c>
      <c r="K3128" s="44"/>
      <c r="L3128" s="63">
        <v>0</v>
      </c>
      <c r="M3128" s="70"/>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175</v>
      </c>
      <c r="C3129" s="59">
        <v>0</v>
      </c>
      <c r="D3129" s="60"/>
      <c r="E3129" s="60"/>
      <c r="F3129" s="60"/>
      <c r="G3129" s="61"/>
      <c r="H3129" s="71">
        <v>0</v>
      </c>
      <c r="I3129" s="62">
        <v>0</v>
      </c>
      <c r="J3129" s="62">
        <v>0</v>
      </c>
      <c r="K3129" s="44"/>
      <c r="L3129" s="63">
        <v>0</v>
      </c>
      <c r="M3129" s="70"/>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176</v>
      </c>
      <c r="C3130" s="59">
        <v>0</v>
      </c>
      <c r="D3130" s="60"/>
      <c r="E3130" s="60"/>
      <c r="F3130" s="60"/>
      <c r="G3130" s="61"/>
      <c r="H3130" s="71">
        <v>0</v>
      </c>
      <c r="I3130" s="62">
        <v>0</v>
      </c>
      <c r="J3130" s="62">
        <v>0</v>
      </c>
      <c r="K3130" s="44"/>
      <c r="L3130" s="63">
        <v>0</v>
      </c>
      <c r="M3130" s="70"/>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177</v>
      </c>
      <c r="C3131" s="59">
        <v>0</v>
      </c>
      <c r="D3131" s="60"/>
      <c r="E3131" s="60"/>
      <c r="F3131" s="60"/>
      <c r="G3131" s="61"/>
      <c r="H3131" s="71">
        <v>0</v>
      </c>
      <c r="I3131" s="62">
        <v>0</v>
      </c>
      <c r="J3131" s="62">
        <v>0</v>
      </c>
      <c r="K3131" s="44"/>
      <c r="L3131" s="63">
        <v>0</v>
      </c>
      <c r="M3131" s="70"/>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178</v>
      </c>
      <c r="C3132" s="59">
        <v>0</v>
      </c>
      <c r="D3132" s="60"/>
      <c r="E3132" s="60"/>
      <c r="F3132" s="60"/>
      <c r="G3132" s="61"/>
      <c r="H3132" s="71">
        <v>0</v>
      </c>
      <c r="I3132" s="62">
        <v>0</v>
      </c>
      <c r="J3132" s="62">
        <v>0</v>
      </c>
      <c r="K3132" s="44"/>
      <c r="L3132" s="63">
        <v>0</v>
      </c>
      <c r="M3132" s="70"/>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179</v>
      </c>
      <c r="C3133" s="59">
        <v>0</v>
      </c>
      <c r="D3133" s="60"/>
      <c r="E3133" s="60"/>
      <c r="F3133" s="60"/>
      <c r="G3133" s="61"/>
      <c r="H3133" s="71">
        <v>0</v>
      </c>
      <c r="I3133" s="62">
        <v>0</v>
      </c>
      <c r="J3133" s="62">
        <v>0</v>
      </c>
      <c r="K3133" s="44"/>
      <c r="L3133" s="63">
        <v>0</v>
      </c>
      <c r="M3133" s="70"/>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180</v>
      </c>
      <c r="C3134" s="59">
        <v>0</v>
      </c>
      <c r="D3134" s="60"/>
      <c r="E3134" s="60"/>
      <c r="F3134" s="60"/>
      <c r="G3134" s="61"/>
      <c r="H3134" s="71">
        <v>0</v>
      </c>
      <c r="I3134" s="62">
        <v>0</v>
      </c>
      <c r="J3134" s="62">
        <v>0</v>
      </c>
      <c r="K3134" s="44"/>
      <c r="L3134" s="63">
        <v>0</v>
      </c>
      <c r="M3134" s="70"/>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181</v>
      </c>
      <c r="C3135" s="59">
        <v>0</v>
      </c>
      <c r="D3135" s="60"/>
      <c r="E3135" s="60"/>
      <c r="F3135" s="60"/>
      <c r="G3135" s="61"/>
      <c r="H3135" s="71">
        <v>0</v>
      </c>
      <c r="I3135" s="62">
        <v>0</v>
      </c>
      <c r="J3135" s="62">
        <v>0</v>
      </c>
      <c r="K3135" s="44"/>
      <c r="L3135" s="63">
        <v>0</v>
      </c>
      <c r="M3135" s="70"/>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182</v>
      </c>
      <c r="C3136" s="59">
        <v>0</v>
      </c>
      <c r="D3136" s="60"/>
      <c r="E3136" s="60"/>
      <c r="F3136" s="60"/>
      <c r="G3136" s="61"/>
      <c r="H3136" s="71">
        <v>0</v>
      </c>
      <c r="I3136" s="62">
        <v>0</v>
      </c>
      <c r="J3136" s="62">
        <v>0</v>
      </c>
      <c r="K3136" s="44"/>
      <c r="L3136" s="63">
        <v>0</v>
      </c>
      <c r="M3136" s="70"/>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183</v>
      </c>
      <c r="C3137" s="59">
        <v>0</v>
      </c>
      <c r="D3137" s="60"/>
      <c r="E3137" s="60"/>
      <c r="F3137" s="60"/>
      <c r="G3137" s="61"/>
      <c r="H3137" s="71">
        <v>0</v>
      </c>
      <c r="I3137" s="62">
        <v>0</v>
      </c>
      <c r="J3137" s="62">
        <v>0</v>
      </c>
      <c r="K3137" s="44"/>
      <c r="L3137" s="63">
        <v>0</v>
      </c>
      <c r="M3137" s="70"/>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184</v>
      </c>
      <c r="C3138" s="59">
        <v>0</v>
      </c>
      <c r="D3138" s="60"/>
      <c r="E3138" s="60"/>
      <c r="F3138" s="60"/>
      <c r="G3138" s="61"/>
      <c r="H3138" s="71">
        <v>0</v>
      </c>
      <c r="I3138" s="62">
        <v>0</v>
      </c>
      <c r="J3138" s="62">
        <v>0</v>
      </c>
      <c r="K3138" s="44"/>
      <c r="L3138" s="63">
        <v>0</v>
      </c>
      <c r="M3138" s="70"/>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185</v>
      </c>
      <c r="C3139" s="59">
        <v>0</v>
      </c>
      <c r="D3139" s="60"/>
      <c r="E3139" s="60"/>
      <c r="F3139" s="60"/>
      <c r="G3139" s="61"/>
      <c r="H3139" s="71">
        <v>0</v>
      </c>
      <c r="I3139" s="62">
        <v>0</v>
      </c>
      <c r="J3139" s="62">
        <v>0</v>
      </c>
      <c r="K3139" s="44"/>
      <c r="L3139" s="63">
        <v>0</v>
      </c>
      <c r="M3139" s="70"/>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186</v>
      </c>
      <c r="C3140" s="59">
        <v>0</v>
      </c>
      <c r="D3140" s="60"/>
      <c r="E3140" s="60"/>
      <c r="F3140" s="60"/>
      <c r="G3140" s="61"/>
      <c r="H3140" s="71">
        <v>0</v>
      </c>
      <c r="I3140" s="62">
        <v>0</v>
      </c>
      <c r="J3140" s="62">
        <v>0</v>
      </c>
      <c r="K3140" s="44"/>
      <c r="L3140" s="63">
        <v>0</v>
      </c>
      <c r="M3140" s="70"/>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187</v>
      </c>
      <c r="C3141" s="59">
        <v>0</v>
      </c>
      <c r="D3141" s="60"/>
      <c r="E3141" s="60"/>
      <c r="F3141" s="60"/>
      <c r="G3141" s="61"/>
      <c r="H3141" s="71">
        <v>0</v>
      </c>
      <c r="I3141" s="62">
        <v>0</v>
      </c>
      <c r="J3141" s="62">
        <v>0</v>
      </c>
      <c r="K3141" s="44"/>
      <c r="L3141" s="63">
        <v>0</v>
      </c>
      <c r="M3141" s="70"/>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188</v>
      </c>
      <c r="C3142" s="59">
        <v>0</v>
      </c>
      <c r="D3142" s="60"/>
      <c r="E3142" s="60"/>
      <c r="F3142" s="60"/>
      <c r="G3142" s="61"/>
      <c r="H3142" s="71">
        <v>0</v>
      </c>
      <c r="I3142" s="62">
        <v>0</v>
      </c>
      <c r="J3142" s="62">
        <v>0</v>
      </c>
      <c r="K3142" s="44"/>
      <c r="L3142" s="63">
        <v>0</v>
      </c>
      <c r="M3142" s="70"/>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189</v>
      </c>
      <c r="C3143" s="59">
        <v>0</v>
      </c>
      <c r="D3143" s="60"/>
      <c r="E3143" s="60"/>
      <c r="F3143" s="60"/>
      <c r="G3143" s="61"/>
      <c r="H3143" s="71">
        <v>0</v>
      </c>
      <c r="I3143" s="62">
        <v>0</v>
      </c>
      <c r="J3143" s="62">
        <v>0</v>
      </c>
      <c r="K3143" s="44"/>
      <c r="L3143" s="63">
        <v>0</v>
      </c>
      <c r="M3143" s="70"/>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190</v>
      </c>
      <c r="C3144" s="59">
        <v>0</v>
      </c>
      <c r="D3144" s="60"/>
      <c r="E3144" s="60"/>
      <c r="F3144" s="60"/>
      <c r="G3144" s="61"/>
      <c r="H3144" s="71">
        <v>0</v>
      </c>
      <c r="I3144" s="62">
        <v>0</v>
      </c>
      <c r="J3144" s="62">
        <v>0</v>
      </c>
      <c r="K3144" s="44"/>
      <c r="L3144" s="63">
        <v>0</v>
      </c>
      <c r="M3144" s="70"/>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191</v>
      </c>
      <c r="C3145" s="59">
        <v>0</v>
      </c>
      <c r="D3145" s="60"/>
      <c r="E3145" s="60"/>
      <c r="F3145" s="60"/>
      <c r="G3145" s="61"/>
      <c r="H3145" s="71">
        <v>0</v>
      </c>
      <c r="I3145" s="62">
        <v>0</v>
      </c>
      <c r="J3145" s="62">
        <v>0</v>
      </c>
      <c r="K3145" s="44"/>
      <c r="L3145" s="63">
        <v>0</v>
      </c>
      <c r="M3145" s="70"/>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192</v>
      </c>
      <c r="C3146" s="59">
        <v>0</v>
      </c>
      <c r="D3146" s="60"/>
      <c r="E3146" s="60"/>
      <c r="F3146" s="60"/>
      <c r="G3146" s="61"/>
      <c r="H3146" s="71">
        <v>0</v>
      </c>
      <c r="I3146" s="62">
        <v>0</v>
      </c>
      <c r="J3146" s="62">
        <v>0</v>
      </c>
      <c r="K3146" s="44"/>
      <c r="L3146" s="63">
        <v>0</v>
      </c>
      <c r="M3146" s="70"/>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193</v>
      </c>
      <c r="C3147" s="59">
        <v>0</v>
      </c>
      <c r="D3147" s="60"/>
      <c r="E3147" s="60"/>
      <c r="F3147" s="60"/>
      <c r="G3147" s="61"/>
      <c r="H3147" s="71">
        <v>0</v>
      </c>
      <c r="I3147" s="62">
        <v>0</v>
      </c>
      <c r="J3147" s="62">
        <v>0</v>
      </c>
      <c r="K3147" s="44"/>
      <c r="L3147" s="63">
        <v>0</v>
      </c>
      <c r="M3147" s="70"/>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194</v>
      </c>
      <c r="C3148" s="59">
        <v>0</v>
      </c>
      <c r="D3148" s="60"/>
      <c r="E3148" s="60"/>
      <c r="F3148" s="60"/>
      <c r="G3148" s="61"/>
      <c r="H3148" s="71">
        <v>0</v>
      </c>
      <c r="I3148" s="62">
        <v>0</v>
      </c>
      <c r="J3148" s="62">
        <v>0</v>
      </c>
      <c r="K3148" s="44"/>
      <c r="L3148" s="63">
        <v>0</v>
      </c>
      <c r="M3148" s="70"/>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195</v>
      </c>
      <c r="C3149" s="59">
        <v>0</v>
      </c>
      <c r="D3149" s="60"/>
      <c r="E3149" s="60"/>
      <c r="F3149" s="60"/>
      <c r="G3149" s="61"/>
      <c r="H3149" s="71">
        <v>0</v>
      </c>
      <c r="I3149" s="62">
        <v>0</v>
      </c>
      <c r="J3149" s="62">
        <v>0</v>
      </c>
      <c r="K3149" s="44"/>
      <c r="L3149" s="63">
        <v>0</v>
      </c>
      <c r="M3149" s="70"/>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196</v>
      </c>
      <c r="C3150" s="59">
        <v>0</v>
      </c>
      <c r="D3150" s="60"/>
      <c r="E3150" s="60"/>
      <c r="F3150" s="60"/>
      <c r="G3150" s="61"/>
      <c r="H3150" s="71">
        <v>0</v>
      </c>
      <c r="I3150" s="62">
        <v>0</v>
      </c>
      <c r="J3150" s="62">
        <v>0</v>
      </c>
      <c r="K3150" s="44"/>
      <c r="L3150" s="63">
        <v>0</v>
      </c>
      <c r="M3150" s="70"/>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197</v>
      </c>
      <c r="C3151" s="59">
        <v>0</v>
      </c>
      <c r="D3151" s="60"/>
      <c r="E3151" s="60"/>
      <c r="F3151" s="60"/>
      <c r="G3151" s="61"/>
      <c r="H3151" s="71">
        <v>0</v>
      </c>
      <c r="I3151" s="62">
        <v>0</v>
      </c>
      <c r="J3151" s="62">
        <v>0</v>
      </c>
      <c r="K3151" s="44"/>
      <c r="L3151" s="63">
        <v>0</v>
      </c>
      <c r="M3151" s="70"/>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198</v>
      </c>
      <c r="C3152" s="59">
        <v>0</v>
      </c>
      <c r="D3152" s="60"/>
      <c r="E3152" s="60"/>
      <c r="F3152" s="60"/>
      <c r="G3152" s="61"/>
      <c r="H3152" s="71">
        <v>0</v>
      </c>
      <c r="I3152" s="62">
        <v>0</v>
      </c>
      <c r="J3152" s="62">
        <v>0</v>
      </c>
      <c r="K3152" s="44"/>
      <c r="L3152" s="63">
        <v>0</v>
      </c>
      <c r="M3152" s="70"/>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199</v>
      </c>
      <c r="C3153" s="59">
        <v>0</v>
      </c>
      <c r="D3153" s="60"/>
      <c r="E3153" s="60"/>
      <c r="F3153" s="60"/>
      <c r="G3153" s="61"/>
      <c r="H3153" s="71">
        <v>0</v>
      </c>
      <c r="I3153" s="62">
        <v>0</v>
      </c>
      <c r="J3153" s="62">
        <v>0</v>
      </c>
      <c r="K3153" s="44"/>
      <c r="L3153" s="63">
        <v>0</v>
      </c>
      <c r="M3153" s="70"/>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200</v>
      </c>
      <c r="C3154" s="59">
        <v>0</v>
      </c>
      <c r="D3154" s="60"/>
      <c r="E3154" s="60"/>
      <c r="F3154" s="60"/>
      <c r="G3154" s="61"/>
      <c r="H3154" s="71">
        <v>0</v>
      </c>
      <c r="I3154" s="62">
        <v>0</v>
      </c>
      <c r="J3154" s="62">
        <v>0</v>
      </c>
      <c r="K3154" s="44"/>
      <c r="L3154" s="63">
        <v>0</v>
      </c>
      <c r="M3154" s="70"/>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201</v>
      </c>
      <c r="C3155" s="59">
        <v>0</v>
      </c>
      <c r="D3155" s="60"/>
      <c r="E3155" s="60"/>
      <c r="F3155" s="60"/>
      <c r="G3155" s="61"/>
      <c r="H3155" s="71">
        <v>0</v>
      </c>
      <c r="I3155" s="62">
        <v>0</v>
      </c>
      <c r="J3155" s="62">
        <v>0</v>
      </c>
      <c r="K3155" s="44"/>
      <c r="L3155" s="63">
        <v>0</v>
      </c>
      <c r="M3155" s="70"/>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202</v>
      </c>
      <c r="C3156" s="59">
        <v>0</v>
      </c>
      <c r="D3156" s="60"/>
      <c r="E3156" s="60"/>
      <c r="F3156" s="60"/>
      <c r="G3156" s="61"/>
      <c r="H3156" s="71">
        <v>0</v>
      </c>
      <c r="I3156" s="62">
        <v>0</v>
      </c>
      <c r="J3156" s="62">
        <v>0</v>
      </c>
      <c r="K3156" s="44"/>
      <c r="L3156" s="63">
        <v>0</v>
      </c>
      <c r="M3156" s="70"/>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203</v>
      </c>
      <c r="C3157" s="59">
        <v>0</v>
      </c>
      <c r="D3157" s="60"/>
      <c r="E3157" s="60"/>
      <c r="F3157" s="60"/>
      <c r="G3157" s="61"/>
      <c r="H3157" s="71">
        <v>0</v>
      </c>
      <c r="I3157" s="62">
        <v>0</v>
      </c>
      <c r="J3157" s="62">
        <v>0</v>
      </c>
      <c r="K3157" s="44"/>
      <c r="L3157" s="63">
        <v>0</v>
      </c>
      <c r="M3157" s="70"/>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204</v>
      </c>
      <c r="C3158" s="59">
        <v>0</v>
      </c>
      <c r="D3158" s="60"/>
      <c r="E3158" s="60"/>
      <c r="F3158" s="60"/>
      <c r="G3158" s="61"/>
      <c r="H3158" s="71">
        <v>0</v>
      </c>
      <c r="I3158" s="62">
        <v>0</v>
      </c>
      <c r="J3158" s="62">
        <v>0</v>
      </c>
      <c r="K3158" s="44"/>
      <c r="L3158" s="63">
        <v>0</v>
      </c>
      <c r="M3158" s="70"/>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205</v>
      </c>
      <c r="C3159" s="59">
        <v>0</v>
      </c>
      <c r="D3159" s="60"/>
      <c r="E3159" s="60"/>
      <c r="F3159" s="60"/>
      <c r="G3159" s="61"/>
      <c r="H3159" s="71">
        <v>0</v>
      </c>
      <c r="I3159" s="62">
        <v>0</v>
      </c>
      <c r="J3159" s="62">
        <v>0</v>
      </c>
      <c r="K3159" s="44"/>
      <c r="L3159" s="63">
        <v>0</v>
      </c>
      <c r="M3159" s="70"/>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206</v>
      </c>
      <c r="C3160" s="59">
        <v>0</v>
      </c>
      <c r="D3160" s="60"/>
      <c r="E3160" s="60"/>
      <c r="F3160" s="60"/>
      <c r="G3160" s="61"/>
      <c r="H3160" s="71">
        <v>0</v>
      </c>
      <c r="I3160" s="62">
        <v>0</v>
      </c>
      <c r="J3160" s="62">
        <v>0</v>
      </c>
      <c r="K3160" s="44"/>
      <c r="L3160" s="63">
        <v>0</v>
      </c>
      <c r="M3160" s="70"/>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207</v>
      </c>
      <c r="C3161" s="59">
        <v>0</v>
      </c>
      <c r="D3161" s="60"/>
      <c r="E3161" s="60"/>
      <c r="F3161" s="60"/>
      <c r="G3161" s="61"/>
      <c r="H3161" s="71">
        <v>0</v>
      </c>
      <c r="I3161" s="62" t="s">
        <v>35</v>
      </c>
      <c r="J3161" s="62">
        <v>0</v>
      </c>
      <c r="K3161" s="44"/>
      <c r="L3161" s="63">
        <v>0</v>
      </c>
      <c r="M3161" s="70"/>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208</v>
      </c>
      <c r="C3162" s="59">
        <v>0</v>
      </c>
      <c r="D3162" s="60"/>
      <c r="E3162" s="60"/>
      <c r="F3162" s="60"/>
      <c r="G3162" s="61"/>
      <c r="H3162" s="71">
        <v>0</v>
      </c>
      <c r="I3162" s="62" t="s">
        <v>35</v>
      </c>
      <c r="J3162" s="62">
        <v>0</v>
      </c>
      <c r="K3162" s="44"/>
      <c r="L3162" s="63">
        <v>0</v>
      </c>
      <c r="M3162" s="70"/>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209</v>
      </c>
      <c r="C3163" s="59">
        <v>0</v>
      </c>
      <c r="D3163" s="60"/>
      <c r="E3163" s="60"/>
      <c r="F3163" s="60"/>
      <c r="G3163" s="61"/>
      <c r="H3163" s="71">
        <v>0</v>
      </c>
      <c r="I3163" s="62" t="s">
        <v>35</v>
      </c>
      <c r="J3163" s="62">
        <v>0</v>
      </c>
      <c r="K3163" s="44"/>
      <c r="L3163" s="63">
        <v>0</v>
      </c>
      <c r="M3163" s="70"/>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210</v>
      </c>
      <c r="C3164" s="59">
        <v>0</v>
      </c>
      <c r="D3164" s="60"/>
      <c r="E3164" s="60"/>
      <c r="F3164" s="60"/>
      <c r="G3164" s="61"/>
      <c r="H3164" s="71">
        <v>0</v>
      </c>
      <c r="I3164" s="62" t="s">
        <v>35</v>
      </c>
      <c r="J3164" s="62">
        <v>0</v>
      </c>
      <c r="K3164" s="44"/>
      <c r="L3164" s="63">
        <v>0</v>
      </c>
      <c r="M3164" s="70"/>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211</v>
      </c>
      <c r="C3165" s="59">
        <v>0</v>
      </c>
      <c r="D3165" s="60"/>
      <c r="E3165" s="60"/>
      <c r="F3165" s="60"/>
      <c r="G3165" s="61"/>
      <c r="H3165" s="71">
        <v>0</v>
      </c>
      <c r="I3165" s="62" t="s">
        <v>35</v>
      </c>
      <c r="J3165" s="62">
        <v>0</v>
      </c>
      <c r="K3165" s="44"/>
      <c r="L3165" s="63">
        <v>0</v>
      </c>
      <c r="M3165" s="70"/>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212</v>
      </c>
      <c r="C3166" s="59">
        <v>0</v>
      </c>
      <c r="D3166" s="60"/>
      <c r="E3166" s="60"/>
      <c r="F3166" s="60"/>
      <c r="G3166" s="61"/>
      <c r="H3166" s="71">
        <v>0</v>
      </c>
      <c r="I3166" s="62" t="s">
        <v>35</v>
      </c>
      <c r="J3166" s="62">
        <v>0</v>
      </c>
      <c r="K3166" s="44"/>
      <c r="L3166" s="63">
        <v>0</v>
      </c>
      <c r="M3166" s="70"/>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213</v>
      </c>
      <c r="C3167" s="59">
        <v>0</v>
      </c>
      <c r="D3167" s="60"/>
      <c r="E3167" s="60"/>
      <c r="F3167" s="60"/>
      <c r="G3167" s="61"/>
      <c r="H3167" s="71">
        <v>0</v>
      </c>
      <c r="I3167" s="62" t="s">
        <v>35</v>
      </c>
      <c r="J3167" s="62">
        <v>0</v>
      </c>
      <c r="K3167" s="44"/>
      <c r="L3167" s="63">
        <v>0</v>
      </c>
      <c r="M3167" s="70"/>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214</v>
      </c>
      <c r="C3168" s="59">
        <v>0</v>
      </c>
      <c r="D3168" s="60"/>
      <c r="E3168" s="60"/>
      <c r="F3168" s="60"/>
      <c r="G3168" s="61"/>
      <c r="H3168" s="71">
        <v>0</v>
      </c>
      <c r="I3168" s="62" t="s">
        <v>35</v>
      </c>
      <c r="J3168" s="62">
        <v>0</v>
      </c>
      <c r="K3168" s="44"/>
      <c r="L3168" s="63">
        <v>0</v>
      </c>
      <c r="M3168" s="70"/>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215</v>
      </c>
      <c r="C3169" s="59">
        <v>0</v>
      </c>
      <c r="D3169" s="60"/>
      <c r="E3169" s="60"/>
      <c r="F3169" s="60"/>
      <c r="G3169" s="61"/>
      <c r="H3169" s="71">
        <v>0</v>
      </c>
      <c r="I3169" s="62" t="s">
        <v>35</v>
      </c>
      <c r="J3169" s="62">
        <v>0</v>
      </c>
      <c r="K3169" s="44"/>
      <c r="L3169" s="63">
        <v>0</v>
      </c>
      <c r="M3169" s="70"/>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216</v>
      </c>
      <c r="C3170" s="59">
        <v>0</v>
      </c>
      <c r="D3170" s="60"/>
      <c r="E3170" s="60"/>
      <c r="F3170" s="60"/>
      <c r="G3170" s="61"/>
      <c r="H3170" s="71">
        <v>0</v>
      </c>
      <c r="I3170" s="62" t="s">
        <v>35</v>
      </c>
      <c r="J3170" s="62">
        <v>0</v>
      </c>
      <c r="K3170" s="44"/>
      <c r="L3170" s="63">
        <v>0</v>
      </c>
      <c r="M3170" s="70"/>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217</v>
      </c>
      <c r="C3171" s="59">
        <v>0</v>
      </c>
      <c r="D3171" s="60"/>
      <c r="E3171" s="60"/>
      <c r="F3171" s="60"/>
      <c r="G3171" s="61"/>
      <c r="H3171" s="71">
        <v>0</v>
      </c>
      <c r="I3171" s="62" t="s">
        <v>35</v>
      </c>
      <c r="J3171" s="62">
        <v>0</v>
      </c>
      <c r="K3171" s="44"/>
      <c r="L3171" s="63">
        <v>0</v>
      </c>
      <c r="M3171" s="70"/>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218</v>
      </c>
      <c r="C3172" s="59">
        <v>0</v>
      </c>
      <c r="D3172" s="60"/>
      <c r="E3172" s="60"/>
      <c r="F3172" s="60"/>
      <c r="G3172" s="61"/>
      <c r="H3172" s="71">
        <v>0</v>
      </c>
      <c r="I3172" s="62" t="s">
        <v>35</v>
      </c>
      <c r="J3172" s="62">
        <v>0</v>
      </c>
      <c r="K3172" s="44"/>
      <c r="L3172" s="63">
        <v>0</v>
      </c>
      <c r="M3172" s="70"/>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219</v>
      </c>
      <c r="C3173" s="59">
        <v>0</v>
      </c>
      <c r="D3173" s="60"/>
      <c r="E3173" s="60"/>
      <c r="F3173" s="60"/>
      <c r="G3173" s="61"/>
      <c r="H3173" s="71">
        <v>0</v>
      </c>
      <c r="I3173" s="62" t="s">
        <v>35</v>
      </c>
      <c r="J3173" s="62">
        <v>0</v>
      </c>
      <c r="K3173" s="44"/>
      <c r="L3173" s="63">
        <v>0</v>
      </c>
      <c r="M3173" s="70"/>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220</v>
      </c>
      <c r="C3174" s="59">
        <v>0</v>
      </c>
      <c r="D3174" s="60"/>
      <c r="E3174" s="60"/>
      <c r="F3174" s="60"/>
      <c r="G3174" s="61"/>
      <c r="H3174" s="71">
        <v>0</v>
      </c>
      <c r="I3174" s="62" t="s">
        <v>35</v>
      </c>
      <c r="J3174" s="62">
        <v>0</v>
      </c>
      <c r="K3174" s="44"/>
      <c r="L3174" s="63">
        <v>0</v>
      </c>
      <c r="M3174" s="70"/>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221</v>
      </c>
      <c r="C3175" s="59">
        <v>0</v>
      </c>
      <c r="D3175" s="60"/>
      <c r="E3175" s="60"/>
      <c r="F3175" s="60"/>
      <c r="G3175" s="61"/>
      <c r="H3175" s="71">
        <v>0</v>
      </c>
      <c r="I3175" s="62" t="s">
        <v>35</v>
      </c>
      <c r="J3175" s="62">
        <v>0</v>
      </c>
      <c r="K3175" s="44"/>
      <c r="L3175" s="63">
        <v>0</v>
      </c>
      <c r="M3175" s="70"/>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222</v>
      </c>
      <c r="C3176" s="59">
        <v>0</v>
      </c>
      <c r="D3176" s="60"/>
      <c r="E3176" s="60"/>
      <c r="F3176" s="60"/>
      <c r="G3176" s="61"/>
      <c r="H3176" s="71">
        <v>0</v>
      </c>
      <c r="I3176" s="62" t="s">
        <v>35</v>
      </c>
      <c r="J3176" s="62">
        <v>0</v>
      </c>
      <c r="K3176" s="44"/>
      <c r="L3176" s="63">
        <v>0</v>
      </c>
      <c r="M3176" s="70"/>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223</v>
      </c>
      <c r="C3177" s="59">
        <v>0</v>
      </c>
      <c r="D3177" s="60"/>
      <c r="E3177" s="60"/>
      <c r="F3177" s="60"/>
      <c r="G3177" s="61"/>
      <c r="H3177" s="71">
        <v>0</v>
      </c>
      <c r="I3177" s="62" t="s">
        <v>35</v>
      </c>
      <c r="J3177" s="62">
        <v>0</v>
      </c>
      <c r="K3177" s="44"/>
      <c r="L3177" s="63">
        <v>0</v>
      </c>
      <c r="M3177" s="70"/>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224</v>
      </c>
      <c r="C3178" s="59">
        <v>0</v>
      </c>
      <c r="D3178" s="60"/>
      <c r="E3178" s="60"/>
      <c r="F3178" s="60"/>
      <c r="G3178" s="61"/>
      <c r="H3178" s="71">
        <v>0</v>
      </c>
      <c r="I3178" s="62" t="s">
        <v>35</v>
      </c>
      <c r="J3178" s="62">
        <v>0</v>
      </c>
      <c r="K3178" s="44"/>
      <c r="L3178" s="63">
        <v>0</v>
      </c>
      <c r="M3178" s="70"/>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225</v>
      </c>
      <c r="C3179" s="59">
        <v>0</v>
      </c>
      <c r="D3179" s="60"/>
      <c r="E3179" s="60"/>
      <c r="F3179" s="60"/>
      <c r="G3179" s="61"/>
      <c r="H3179" s="71">
        <v>0</v>
      </c>
      <c r="I3179" s="62" t="s">
        <v>35</v>
      </c>
      <c r="J3179" s="62">
        <v>0</v>
      </c>
      <c r="K3179" s="44"/>
      <c r="L3179" s="63">
        <v>0</v>
      </c>
      <c r="M3179" s="70"/>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226</v>
      </c>
      <c r="C3180" s="59">
        <v>0</v>
      </c>
      <c r="D3180" s="60"/>
      <c r="E3180" s="60"/>
      <c r="F3180" s="60"/>
      <c r="G3180" s="61"/>
      <c r="H3180" s="71">
        <v>0</v>
      </c>
      <c r="I3180" s="62" t="s">
        <v>35</v>
      </c>
      <c r="J3180" s="62">
        <v>0</v>
      </c>
      <c r="K3180" s="44"/>
      <c r="L3180" s="63">
        <v>0</v>
      </c>
      <c r="M3180" s="70"/>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227</v>
      </c>
      <c r="C3181" s="59">
        <v>0</v>
      </c>
      <c r="D3181" s="60"/>
      <c r="E3181" s="60"/>
      <c r="F3181" s="60"/>
      <c r="G3181" s="61"/>
      <c r="H3181" s="71">
        <v>0</v>
      </c>
      <c r="I3181" s="62" t="s">
        <v>35</v>
      </c>
      <c r="J3181" s="62">
        <v>0</v>
      </c>
      <c r="K3181" s="44"/>
      <c r="L3181" s="63">
        <v>0</v>
      </c>
      <c r="M3181" s="70"/>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228</v>
      </c>
      <c r="C3182" s="59">
        <v>0</v>
      </c>
      <c r="D3182" s="60"/>
      <c r="E3182" s="60"/>
      <c r="F3182" s="60"/>
      <c r="G3182" s="61"/>
      <c r="H3182" s="71">
        <v>0</v>
      </c>
      <c r="I3182" s="62" t="s">
        <v>35</v>
      </c>
      <c r="J3182" s="62">
        <v>0</v>
      </c>
      <c r="K3182" s="44"/>
      <c r="L3182" s="63">
        <v>0</v>
      </c>
      <c r="M3182" s="70"/>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229</v>
      </c>
      <c r="C3183" s="59">
        <v>0</v>
      </c>
      <c r="D3183" s="60"/>
      <c r="E3183" s="60"/>
      <c r="F3183" s="60"/>
      <c r="G3183" s="61"/>
      <c r="H3183" s="71">
        <v>0</v>
      </c>
      <c r="I3183" s="62" t="s">
        <v>35</v>
      </c>
      <c r="J3183" s="62">
        <v>0</v>
      </c>
      <c r="K3183" s="44"/>
      <c r="L3183" s="63">
        <v>0</v>
      </c>
      <c r="M3183" s="70"/>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230</v>
      </c>
      <c r="C3184" s="59">
        <v>0</v>
      </c>
      <c r="D3184" s="60"/>
      <c r="E3184" s="60"/>
      <c r="F3184" s="60"/>
      <c r="G3184" s="61"/>
      <c r="H3184" s="71">
        <v>0</v>
      </c>
      <c r="I3184" s="62" t="s">
        <v>35</v>
      </c>
      <c r="J3184" s="62">
        <v>0</v>
      </c>
      <c r="K3184" s="44"/>
      <c r="L3184" s="63">
        <v>0</v>
      </c>
      <c r="M3184" s="70"/>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231</v>
      </c>
      <c r="C3185" s="59">
        <v>0</v>
      </c>
      <c r="D3185" s="60"/>
      <c r="E3185" s="60"/>
      <c r="F3185" s="60"/>
      <c r="G3185" s="61"/>
      <c r="H3185" s="71">
        <v>0</v>
      </c>
      <c r="I3185" s="62" t="s">
        <v>35</v>
      </c>
      <c r="J3185" s="62">
        <v>0</v>
      </c>
      <c r="K3185" s="44"/>
      <c r="L3185" s="63">
        <v>0</v>
      </c>
      <c r="M3185" s="70"/>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232</v>
      </c>
      <c r="C3186" s="59">
        <v>0</v>
      </c>
      <c r="D3186" s="60"/>
      <c r="E3186" s="60"/>
      <c r="F3186" s="60"/>
      <c r="G3186" s="61"/>
      <c r="H3186" s="71">
        <v>0</v>
      </c>
      <c r="I3186" s="62" t="s">
        <v>35</v>
      </c>
      <c r="J3186" s="62">
        <v>0</v>
      </c>
      <c r="K3186" s="44"/>
      <c r="L3186" s="63">
        <v>0</v>
      </c>
      <c r="M3186" s="70"/>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233</v>
      </c>
      <c r="C3187" s="59">
        <v>0</v>
      </c>
      <c r="D3187" s="60"/>
      <c r="E3187" s="60"/>
      <c r="F3187" s="60"/>
      <c r="G3187" s="61"/>
      <c r="H3187" s="71">
        <v>0</v>
      </c>
      <c r="I3187" s="62" t="s">
        <v>35</v>
      </c>
      <c r="J3187" s="62">
        <v>0</v>
      </c>
      <c r="K3187" s="44"/>
      <c r="L3187" s="63">
        <v>0</v>
      </c>
      <c r="M3187" s="70"/>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234</v>
      </c>
      <c r="C3188" s="59">
        <v>0</v>
      </c>
      <c r="D3188" s="60"/>
      <c r="E3188" s="60"/>
      <c r="F3188" s="60"/>
      <c r="G3188" s="61"/>
      <c r="H3188" s="71">
        <v>0</v>
      </c>
      <c r="I3188" s="62" t="s">
        <v>35</v>
      </c>
      <c r="J3188" s="62">
        <v>0</v>
      </c>
      <c r="K3188" s="44"/>
      <c r="L3188" s="63">
        <v>0</v>
      </c>
      <c r="M3188" s="70"/>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235</v>
      </c>
      <c r="C3189" s="59">
        <v>0</v>
      </c>
      <c r="D3189" s="60"/>
      <c r="E3189" s="60"/>
      <c r="F3189" s="60"/>
      <c r="G3189" s="61"/>
      <c r="H3189" s="71">
        <v>0</v>
      </c>
      <c r="I3189" s="62" t="s">
        <v>35</v>
      </c>
      <c r="J3189" s="62">
        <v>0</v>
      </c>
      <c r="K3189" s="44"/>
      <c r="L3189" s="63">
        <v>0</v>
      </c>
      <c r="M3189" s="70"/>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236</v>
      </c>
      <c r="C3190" s="59">
        <v>0</v>
      </c>
      <c r="D3190" s="60"/>
      <c r="E3190" s="60"/>
      <c r="F3190" s="60"/>
      <c r="G3190" s="61"/>
      <c r="H3190" s="71">
        <v>0</v>
      </c>
      <c r="I3190" s="62" t="s">
        <v>35</v>
      </c>
      <c r="J3190" s="62">
        <v>0</v>
      </c>
      <c r="K3190" s="44"/>
      <c r="L3190" s="63">
        <v>0</v>
      </c>
      <c r="M3190" s="70"/>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237</v>
      </c>
      <c r="C3191" s="59">
        <v>0</v>
      </c>
      <c r="D3191" s="60"/>
      <c r="E3191" s="60"/>
      <c r="F3191" s="60"/>
      <c r="G3191" s="61"/>
      <c r="H3191" s="71">
        <v>0</v>
      </c>
      <c r="I3191" s="62" t="s">
        <v>35</v>
      </c>
      <c r="J3191" s="62">
        <v>0</v>
      </c>
      <c r="K3191" s="44"/>
      <c r="L3191" s="63">
        <v>0</v>
      </c>
      <c r="M3191" s="70"/>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238</v>
      </c>
      <c r="C3192" s="59">
        <v>0</v>
      </c>
      <c r="D3192" s="60"/>
      <c r="E3192" s="60"/>
      <c r="F3192" s="60"/>
      <c r="G3192" s="61"/>
      <c r="H3192" s="71">
        <v>0</v>
      </c>
      <c r="I3192" s="62" t="s">
        <v>35</v>
      </c>
      <c r="J3192" s="62">
        <v>0</v>
      </c>
      <c r="K3192" s="44"/>
      <c r="L3192" s="63">
        <v>0</v>
      </c>
      <c r="M3192" s="70"/>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239</v>
      </c>
      <c r="C3193" s="59">
        <v>0</v>
      </c>
      <c r="D3193" s="60"/>
      <c r="E3193" s="60"/>
      <c r="F3193" s="60"/>
      <c r="G3193" s="61"/>
      <c r="H3193" s="71">
        <v>0</v>
      </c>
      <c r="I3193" s="62" t="s">
        <v>35</v>
      </c>
      <c r="J3193" s="62">
        <v>0</v>
      </c>
      <c r="K3193" s="44"/>
      <c r="L3193" s="63">
        <v>0</v>
      </c>
      <c r="M3193" s="70"/>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240</v>
      </c>
      <c r="C3194" s="59">
        <v>0</v>
      </c>
      <c r="D3194" s="60"/>
      <c r="E3194" s="60"/>
      <c r="F3194" s="60"/>
      <c r="G3194" s="61"/>
      <c r="H3194" s="71">
        <v>0</v>
      </c>
      <c r="I3194" s="62" t="s">
        <v>35</v>
      </c>
      <c r="J3194" s="62">
        <v>0</v>
      </c>
      <c r="K3194" s="44"/>
      <c r="L3194" s="63">
        <v>0</v>
      </c>
      <c r="M3194" s="70"/>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241</v>
      </c>
      <c r="C3195" s="59">
        <v>0</v>
      </c>
      <c r="D3195" s="60"/>
      <c r="E3195" s="60"/>
      <c r="F3195" s="60"/>
      <c r="G3195" s="61"/>
      <c r="H3195" s="71">
        <v>0</v>
      </c>
      <c r="I3195" s="62" t="s">
        <v>35</v>
      </c>
      <c r="J3195" s="62">
        <v>0</v>
      </c>
      <c r="K3195" s="44"/>
      <c r="L3195" s="63">
        <v>0</v>
      </c>
      <c r="M3195" s="70"/>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242</v>
      </c>
      <c r="C3196" s="59">
        <v>0</v>
      </c>
      <c r="D3196" s="60"/>
      <c r="E3196" s="60"/>
      <c r="F3196" s="60"/>
      <c r="G3196" s="61"/>
      <c r="H3196" s="71">
        <v>0</v>
      </c>
      <c r="I3196" s="62" t="s">
        <v>35</v>
      </c>
      <c r="J3196" s="62">
        <v>0</v>
      </c>
      <c r="K3196" s="44"/>
      <c r="L3196" s="63">
        <v>0</v>
      </c>
      <c r="M3196" s="70"/>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243</v>
      </c>
      <c r="C3197" s="59">
        <v>0</v>
      </c>
      <c r="D3197" s="60"/>
      <c r="E3197" s="60"/>
      <c r="F3197" s="60"/>
      <c r="G3197" s="61"/>
      <c r="H3197" s="71">
        <v>0</v>
      </c>
      <c r="I3197" s="62" t="s">
        <v>35</v>
      </c>
      <c r="J3197" s="62">
        <v>0</v>
      </c>
      <c r="K3197" s="44"/>
      <c r="L3197" s="63">
        <v>0</v>
      </c>
      <c r="M3197" s="70"/>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244</v>
      </c>
      <c r="C3198" s="59">
        <v>0</v>
      </c>
      <c r="D3198" s="60"/>
      <c r="E3198" s="60"/>
      <c r="F3198" s="60"/>
      <c r="G3198" s="61"/>
      <c r="H3198" s="71">
        <v>0</v>
      </c>
      <c r="I3198" s="62" t="s">
        <v>35</v>
      </c>
      <c r="J3198" s="62">
        <v>0</v>
      </c>
      <c r="K3198" s="44"/>
      <c r="L3198" s="63">
        <v>0</v>
      </c>
      <c r="M3198" s="70"/>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245</v>
      </c>
      <c r="C3199" s="59">
        <v>0</v>
      </c>
      <c r="D3199" s="60"/>
      <c r="E3199" s="60"/>
      <c r="F3199" s="60"/>
      <c r="G3199" s="61"/>
      <c r="H3199" s="71">
        <v>0</v>
      </c>
      <c r="I3199" s="62" t="s">
        <v>35</v>
      </c>
      <c r="J3199" s="62">
        <v>0</v>
      </c>
      <c r="K3199" s="44"/>
      <c r="L3199" s="63">
        <v>0</v>
      </c>
      <c r="M3199" s="70"/>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246</v>
      </c>
      <c r="C3200" s="59">
        <v>0</v>
      </c>
      <c r="D3200" s="60"/>
      <c r="E3200" s="60"/>
      <c r="F3200" s="60"/>
      <c r="G3200" s="61"/>
      <c r="H3200" s="71">
        <v>0</v>
      </c>
      <c r="I3200" s="62" t="s">
        <v>35</v>
      </c>
      <c r="J3200" s="62">
        <v>0</v>
      </c>
      <c r="K3200" s="44"/>
      <c r="L3200" s="63">
        <v>0</v>
      </c>
      <c r="M3200" s="70"/>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247</v>
      </c>
      <c r="C3201" s="59">
        <v>0</v>
      </c>
      <c r="D3201" s="60"/>
      <c r="E3201" s="60"/>
      <c r="F3201" s="60"/>
      <c r="G3201" s="61"/>
      <c r="H3201" s="71">
        <v>0</v>
      </c>
      <c r="I3201" s="62" t="s">
        <v>35</v>
      </c>
      <c r="J3201" s="62">
        <v>0</v>
      </c>
      <c r="K3201" s="44"/>
      <c r="L3201" s="63">
        <v>0</v>
      </c>
      <c r="M3201" s="70"/>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248</v>
      </c>
      <c r="C3202" s="59">
        <v>0</v>
      </c>
      <c r="D3202" s="60"/>
      <c r="E3202" s="60"/>
      <c r="F3202" s="60"/>
      <c r="G3202" s="61"/>
      <c r="H3202" s="71">
        <v>0</v>
      </c>
      <c r="I3202" s="62" t="s">
        <v>35</v>
      </c>
      <c r="J3202" s="62">
        <v>0</v>
      </c>
      <c r="K3202" s="44"/>
      <c r="L3202" s="63">
        <v>0</v>
      </c>
      <c r="M3202" s="70"/>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249</v>
      </c>
      <c r="C3203" s="59">
        <v>0</v>
      </c>
      <c r="D3203" s="60"/>
      <c r="E3203" s="60"/>
      <c r="F3203" s="60"/>
      <c r="G3203" s="61"/>
      <c r="H3203" s="71">
        <v>0</v>
      </c>
      <c r="I3203" s="62" t="s">
        <v>35</v>
      </c>
      <c r="J3203" s="62">
        <v>0</v>
      </c>
      <c r="K3203" s="44"/>
      <c r="L3203" s="63">
        <v>0</v>
      </c>
      <c r="M3203" s="70"/>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250</v>
      </c>
      <c r="C3204" s="59">
        <v>0</v>
      </c>
      <c r="D3204" s="60"/>
      <c r="E3204" s="60"/>
      <c r="F3204" s="60"/>
      <c r="G3204" s="61"/>
      <c r="H3204" s="71">
        <v>0</v>
      </c>
      <c r="I3204" s="62" t="s">
        <v>35</v>
      </c>
      <c r="J3204" s="62">
        <v>0</v>
      </c>
      <c r="K3204" s="44"/>
      <c r="L3204" s="63">
        <v>0</v>
      </c>
      <c r="M3204" s="70"/>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251</v>
      </c>
      <c r="C3205" s="59">
        <v>0</v>
      </c>
      <c r="D3205" s="60"/>
      <c r="E3205" s="60"/>
      <c r="F3205" s="60"/>
      <c r="G3205" s="61"/>
      <c r="H3205" s="71">
        <v>0</v>
      </c>
      <c r="I3205" s="62" t="s">
        <v>35</v>
      </c>
      <c r="J3205" s="62">
        <v>0</v>
      </c>
      <c r="K3205" s="44"/>
      <c r="L3205" s="63">
        <v>0</v>
      </c>
      <c r="M3205" s="70"/>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252</v>
      </c>
      <c r="C3206" s="59">
        <v>0</v>
      </c>
      <c r="D3206" s="60"/>
      <c r="E3206" s="60"/>
      <c r="F3206" s="60"/>
      <c r="G3206" s="61"/>
      <c r="H3206" s="71">
        <v>0</v>
      </c>
      <c r="I3206" s="62" t="s">
        <v>35</v>
      </c>
      <c r="J3206" s="62">
        <v>0</v>
      </c>
      <c r="K3206" s="44"/>
      <c r="L3206" s="63">
        <v>0</v>
      </c>
      <c r="M3206" s="70"/>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253</v>
      </c>
      <c r="C3207" s="59">
        <v>0</v>
      </c>
      <c r="D3207" s="60"/>
      <c r="E3207" s="60"/>
      <c r="F3207" s="60"/>
      <c r="G3207" s="61"/>
      <c r="H3207" s="71">
        <v>0</v>
      </c>
      <c r="I3207" s="62" t="s">
        <v>35</v>
      </c>
      <c r="J3207" s="62">
        <v>0</v>
      </c>
      <c r="K3207" s="44"/>
      <c r="L3207" s="63">
        <v>0</v>
      </c>
      <c r="M3207" s="70"/>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254</v>
      </c>
      <c r="C3208" s="59">
        <v>0</v>
      </c>
      <c r="D3208" s="60"/>
      <c r="E3208" s="60"/>
      <c r="F3208" s="60"/>
      <c r="G3208" s="61"/>
      <c r="H3208" s="71">
        <v>0</v>
      </c>
      <c r="I3208" s="62" t="s">
        <v>35</v>
      </c>
      <c r="J3208" s="62">
        <v>0</v>
      </c>
      <c r="K3208" s="44"/>
      <c r="L3208" s="63">
        <v>0</v>
      </c>
      <c r="M3208" s="70"/>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255</v>
      </c>
      <c r="C3209" s="59">
        <v>0</v>
      </c>
      <c r="D3209" s="60"/>
      <c r="E3209" s="60"/>
      <c r="F3209" s="60"/>
      <c r="G3209" s="61"/>
      <c r="H3209" s="71">
        <v>0</v>
      </c>
      <c r="I3209" s="62" t="s">
        <v>35</v>
      </c>
      <c r="J3209" s="62">
        <v>0</v>
      </c>
      <c r="K3209" s="44"/>
      <c r="L3209" s="63">
        <v>0</v>
      </c>
      <c r="M3209" s="70"/>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256</v>
      </c>
      <c r="C3210" s="59">
        <v>0</v>
      </c>
      <c r="D3210" s="60"/>
      <c r="E3210" s="60"/>
      <c r="F3210" s="60"/>
      <c r="G3210" s="61"/>
      <c r="H3210" s="71">
        <v>0</v>
      </c>
      <c r="I3210" s="62" t="s">
        <v>35</v>
      </c>
      <c r="J3210" s="62">
        <v>0</v>
      </c>
      <c r="K3210" s="44"/>
      <c r="L3210" s="63">
        <v>0</v>
      </c>
      <c r="M3210" s="70"/>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257</v>
      </c>
      <c r="C3211" s="59">
        <v>0</v>
      </c>
      <c r="D3211" s="60"/>
      <c r="E3211" s="60"/>
      <c r="F3211" s="60"/>
      <c r="G3211" s="61"/>
      <c r="H3211" s="71">
        <v>0</v>
      </c>
      <c r="I3211" s="62" t="s">
        <v>35</v>
      </c>
      <c r="J3211" s="62">
        <v>0</v>
      </c>
      <c r="K3211" s="44"/>
      <c r="L3211" s="63">
        <v>0</v>
      </c>
      <c r="M3211" s="70"/>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258</v>
      </c>
      <c r="C3212" s="59">
        <v>0</v>
      </c>
      <c r="D3212" s="60"/>
      <c r="E3212" s="60"/>
      <c r="F3212" s="60"/>
      <c r="G3212" s="61"/>
      <c r="H3212" s="71">
        <v>0</v>
      </c>
      <c r="I3212" s="62" t="s">
        <v>35</v>
      </c>
      <c r="J3212" s="62">
        <v>0</v>
      </c>
      <c r="K3212" s="44"/>
      <c r="L3212" s="63">
        <v>0</v>
      </c>
      <c r="M3212" s="70"/>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259</v>
      </c>
      <c r="C3213" s="59">
        <v>0</v>
      </c>
      <c r="D3213" s="60"/>
      <c r="E3213" s="60"/>
      <c r="F3213" s="60"/>
      <c r="G3213" s="61"/>
      <c r="H3213" s="71">
        <v>0</v>
      </c>
      <c r="I3213" s="62" t="s">
        <v>35</v>
      </c>
      <c r="J3213" s="62">
        <v>0</v>
      </c>
      <c r="K3213" s="44"/>
      <c r="L3213" s="63">
        <v>0</v>
      </c>
      <c r="M3213" s="70"/>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260</v>
      </c>
      <c r="C3214" s="59">
        <v>0</v>
      </c>
      <c r="D3214" s="60"/>
      <c r="E3214" s="60"/>
      <c r="F3214" s="60"/>
      <c r="G3214" s="61"/>
      <c r="H3214" s="71">
        <v>0</v>
      </c>
      <c r="I3214" s="62" t="s">
        <v>35</v>
      </c>
      <c r="J3214" s="62">
        <v>0</v>
      </c>
      <c r="K3214" s="44"/>
      <c r="L3214" s="63">
        <v>0</v>
      </c>
      <c r="M3214" s="70"/>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261</v>
      </c>
      <c r="C3215" s="59">
        <v>0</v>
      </c>
      <c r="D3215" s="60"/>
      <c r="E3215" s="60"/>
      <c r="F3215" s="60"/>
      <c r="G3215" s="61"/>
      <c r="H3215" s="71">
        <v>0</v>
      </c>
      <c r="I3215" s="62" t="s">
        <v>35</v>
      </c>
      <c r="J3215" s="62">
        <v>0</v>
      </c>
      <c r="K3215" s="44"/>
      <c r="L3215" s="63">
        <v>0</v>
      </c>
      <c r="M3215" s="70"/>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262</v>
      </c>
      <c r="C3216" s="59">
        <v>0</v>
      </c>
      <c r="D3216" s="60"/>
      <c r="E3216" s="60"/>
      <c r="F3216" s="60"/>
      <c r="G3216" s="61"/>
      <c r="H3216" s="71">
        <v>0</v>
      </c>
      <c r="I3216" s="62" t="s">
        <v>35</v>
      </c>
      <c r="J3216" s="62">
        <v>0</v>
      </c>
      <c r="K3216" s="44"/>
      <c r="L3216" s="63">
        <v>0</v>
      </c>
      <c r="M3216" s="70"/>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263</v>
      </c>
      <c r="C3217" s="59">
        <v>0</v>
      </c>
      <c r="D3217" s="60"/>
      <c r="E3217" s="60"/>
      <c r="F3217" s="60"/>
      <c r="G3217" s="61"/>
      <c r="H3217" s="71">
        <v>0</v>
      </c>
      <c r="I3217" s="62" t="s">
        <v>35</v>
      </c>
      <c r="J3217" s="62">
        <v>0</v>
      </c>
      <c r="K3217" s="44"/>
      <c r="L3217" s="63">
        <v>0</v>
      </c>
      <c r="M3217" s="70"/>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264</v>
      </c>
      <c r="C3218" s="59">
        <v>0</v>
      </c>
      <c r="D3218" s="60"/>
      <c r="E3218" s="60"/>
      <c r="F3218" s="60"/>
      <c r="G3218" s="61"/>
      <c r="H3218" s="71">
        <v>0</v>
      </c>
      <c r="I3218" s="62" t="s">
        <v>35</v>
      </c>
      <c r="J3218" s="62">
        <v>0</v>
      </c>
      <c r="K3218" s="44"/>
      <c r="L3218" s="63">
        <v>0</v>
      </c>
      <c r="M3218" s="70"/>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265</v>
      </c>
      <c r="C3219" s="59">
        <v>0</v>
      </c>
      <c r="D3219" s="60"/>
      <c r="E3219" s="60"/>
      <c r="F3219" s="60"/>
      <c r="G3219" s="61"/>
      <c r="H3219" s="71">
        <v>0</v>
      </c>
      <c r="I3219" s="62" t="s">
        <v>35</v>
      </c>
      <c r="J3219" s="62">
        <v>0</v>
      </c>
      <c r="K3219" s="44"/>
      <c r="L3219" s="63">
        <v>0</v>
      </c>
      <c r="M3219" s="70"/>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266</v>
      </c>
      <c r="C3220" s="59">
        <v>0</v>
      </c>
      <c r="D3220" s="60"/>
      <c r="E3220" s="60"/>
      <c r="F3220" s="60"/>
      <c r="G3220" s="61"/>
      <c r="H3220" s="71">
        <v>0</v>
      </c>
      <c r="I3220" s="62" t="s">
        <v>35</v>
      </c>
      <c r="J3220" s="62">
        <v>0</v>
      </c>
      <c r="K3220" s="44"/>
      <c r="L3220" s="63">
        <v>0</v>
      </c>
      <c r="M3220" s="70"/>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267</v>
      </c>
      <c r="C3221" s="59">
        <v>0</v>
      </c>
      <c r="D3221" s="60"/>
      <c r="E3221" s="60"/>
      <c r="F3221" s="60"/>
      <c r="G3221" s="61"/>
      <c r="H3221" s="71">
        <v>0</v>
      </c>
      <c r="I3221" s="62" t="s">
        <v>35</v>
      </c>
      <c r="J3221" s="62">
        <v>0</v>
      </c>
      <c r="K3221" s="44"/>
      <c r="L3221" s="63">
        <v>0</v>
      </c>
      <c r="M3221" s="70"/>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268</v>
      </c>
      <c r="C3222" s="59">
        <v>0</v>
      </c>
      <c r="D3222" s="60"/>
      <c r="E3222" s="60"/>
      <c r="F3222" s="60"/>
      <c r="G3222" s="61"/>
      <c r="H3222" s="71">
        <v>0</v>
      </c>
      <c r="I3222" s="62" t="s">
        <v>35</v>
      </c>
      <c r="J3222" s="62">
        <v>0</v>
      </c>
      <c r="K3222" s="44"/>
      <c r="L3222" s="63">
        <v>0</v>
      </c>
      <c r="M3222" s="70"/>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269</v>
      </c>
      <c r="C3223" s="59">
        <v>0</v>
      </c>
      <c r="D3223" s="60"/>
      <c r="E3223" s="60"/>
      <c r="F3223" s="60"/>
      <c r="G3223" s="61"/>
      <c r="H3223" s="71">
        <v>0</v>
      </c>
      <c r="I3223" s="62" t="s">
        <v>35</v>
      </c>
      <c r="J3223" s="62">
        <v>0</v>
      </c>
      <c r="K3223" s="44"/>
      <c r="L3223" s="63">
        <v>0</v>
      </c>
      <c r="M3223" s="70"/>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270</v>
      </c>
      <c r="C3224" s="59">
        <v>0</v>
      </c>
      <c r="D3224" s="60"/>
      <c r="E3224" s="60"/>
      <c r="F3224" s="60"/>
      <c r="G3224" s="61"/>
      <c r="H3224" s="71">
        <v>0</v>
      </c>
      <c r="I3224" s="62" t="s">
        <v>35</v>
      </c>
      <c r="J3224" s="62">
        <v>0</v>
      </c>
      <c r="K3224" s="44"/>
      <c r="L3224" s="63">
        <v>0</v>
      </c>
      <c r="M3224" s="70"/>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271</v>
      </c>
      <c r="C3225" s="59">
        <v>0</v>
      </c>
      <c r="D3225" s="60"/>
      <c r="E3225" s="60"/>
      <c r="F3225" s="60"/>
      <c r="G3225" s="61"/>
      <c r="H3225" s="71">
        <v>0</v>
      </c>
      <c r="I3225" s="62" t="s">
        <v>35</v>
      </c>
      <c r="J3225" s="62">
        <v>0</v>
      </c>
      <c r="K3225" s="44"/>
      <c r="L3225" s="63">
        <v>0</v>
      </c>
      <c r="M3225" s="70"/>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272</v>
      </c>
      <c r="C3226" s="59">
        <v>0</v>
      </c>
      <c r="D3226" s="60"/>
      <c r="E3226" s="60"/>
      <c r="F3226" s="60"/>
      <c r="G3226" s="61"/>
      <c r="H3226" s="71">
        <v>0</v>
      </c>
      <c r="I3226" s="62" t="s">
        <v>35</v>
      </c>
      <c r="J3226" s="62">
        <v>0</v>
      </c>
      <c r="K3226" s="44"/>
      <c r="L3226" s="63">
        <v>0</v>
      </c>
      <c r="M3226" s="70"/>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273</v>
      </c>
      <c r="C3227" s="59">
        <v>0</v>
      </c>
      <c r="D3227" s="60"/>
      <c r="E3227" s="60"/>
      <c r="F3227" s="60"/>
      <c r="G3227" s="61"/>
      <c r="H3227" s="71">
        <v>0</v>
      </c>
      <c r="I3227" s="62" t="s">
        <v>35</v>
      </c>
      <c r="J3227" s="62">
        <v>0</v>
      </c>
      <c r="K3227" s="44"/>
      <c r="L3227" s="63">
        <v>0</v>
      </c>
      <c r="M3227" s="70"/>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x14ac:dyDescent="0.2">
      <c r="A3228" s="15"/>
      <c r="B3228" s="15">
        <v>274</v>
      </c>
      <c r="C3228" s="59">
        <v>0</v>
      </c>
      <c r="D3228" s="60"/>
      <c r="E3228" s="60"/>
      <c r="F3228" s="60"/>
      <c r="G3228" s="61"/>
      <c r="H3228" s="71">
        <v>0</v>
      </c>
      <c r="I3228" s="62" t="s">
        <v>35</v>
      </c>
      <c r="J3228" s="62">
        <v>0</v>
      </c>
      <c r="K3228" s="44"/>
      <c r="L3228" s="63">
        <v>0</v>
      </c>
      <c r="M3228" s="70"/>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x14ac:dyDescent="0.2">
      <c r="A3229" s="15"/>
      <c r="B3229" s="15">
        <v>275</v>
      </c>
      <c r="C3229" s="59">
        <v>0</v>
      </c>
      <c r="D3229" s="60"/>
      <c r="E3229" s="60"/>
      <c r="F3229" s="60"/>
      <c r="G3229" s="61"/>
      <c r="H3229" s="71">
        <v>0</v>
      </c>
      <c r="I3229" s="62" t="s">
        <v>35</v>
      </c>
      <c r="J3229" s="62">
        <v>0</v>
      </c>
      <c r="K3229" s="44"/>
      <c r="L3229" s="63">
        <v>0</v>
      </c>
      <c r="M3229" s="70"/>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x14ac:dyDescent="0.2">
      <c r="A3230" s="15"/>
      <c r="B3230" s="15">
        <v>276</v>
      </c>
      <c r="C3230" s="59">
        <v>0</v>
      </c>
      <c r="D3230" s="60"/>
      <c r="E3230" s="60"/>
      <c r="F3230" s="60"/>
      <c r="G3230" s="61"/>
      <c r="H3230" s="71">
        <v>0</v>
      </c>
      <c r="I3230" s="62" t="s">
        <v>35</v>
      </c>
      <c r="J3230" s="62">
        <v>0</v>
      </c>
      <c r="K3230" s="44"/>
      <c r="L3230" s="63">
        <v>0</v>
      </c>
      <c r="M3230" s="70"/>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x14ac:dyDescent="0.2">
      <c r="A3231" s="15"/>
      <c r="B3231" s="15">
        <v>277</v>
      </c>
      <c r="C3231" s="59">
        <v>0</v>
      </c>
      <c r="D3231" s="60"/>
      <c r="E3231" s="60"/>
      <c r="F3231" s="60"/>
      <c r="G3231" s="61"/>
      <c r="H3231" s="71">
        <v>0</v>
      </c>
      <c r="I3231" s="62" t="s">
        <v>35</v>
      </c>
      <c r="J3231" s="62">
        <v>0</v>
      </c>
      <c r="K3231" s="44"/>
      <c r="L3231" s="63">
        <v>0</v>
      </c>
      <c r="M3231" s="70"/>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v>278</v>
      </c>
      <c r="C3232" s="59">
        <v>0</v>
      </c>
      <c r="D3232" s="60"/>
      <c r="E3232" s="60"/>
      <c r="F3232" s="60"/>
      <c r="G3232" s="61"/>
      <c r="H3232" s="71">
        <v>0</v>
      </c>
      <c r="I3232" s="62" t="s">
        <v>35</v>
      </c>
      <c r="J3232" s="62">
        <v>0</v>
      </c>
      <c r="K3232" s="44"/>
      <c r="L3232" s="63">
        <v>0</v>
      </c>
      <c r="M3232" s="70"/>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v>279</v>
      </c>
      <c r="C3233" s="59">
        <v>0</v>
      </c>
      <c r="D3233" s="60"/>
      <c r="E3233" s="60"/>
      <c r="F3233" s="60"/>
      <c r="G3233" s="61"/>
      <c r="H3233" s="71">
        <v>0</v>
      </c>
      <c r="I3233" s="62" t="s">
        <v>35</v>
      </c>
      <c r="J3233" s="62">
        <v>0</v>
      </c>
      <c r="K3233" s="44"/>
      <c r="L3233" s="63">
        <v>0</v>
      </c>
      <c r="M3233" s="70"/>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v>280</v>
      </c>
      <c r="C3234" s="59">
        <v>0</v>
      </c>
      <c r="D3234" s="60"/>
      <c r="E3234" s="60"/>
      <c r="F3234" s="60"/>
      <c r="G3234" s="61"/>
      <c r="H3234" s="71">
        <v>0</v>
      </c>
      <c r="I3234" s="62" t="s">
        <v>35</v>
      </c>
      <c r="J3234" s="62">
        <v>0</v>
      </c>
      <c r="K3234" s="44"/>
      <c r="L3234" s="63">
        <v>0</v>
      </c>
      <c r="M3234" s="70"/>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v>281</v>
      </c>
      <c r="C3235" s="59">
        <v>0</v>
      </c>
      <c r="D3235" s="60"/>
      <c r="E3235" s="60"/>
      <c r="F3235" s="60"/>
      <c r="G3235" s="61"/>
      <c r="H3235" s="71">
        <v>0</v>
      </c>
      <c r="I3235" s="62" t="s">
        <v>35</v>
      </c>
      <c r="J3235" s="62">
        <v>0</v>
      </c>
      <c r="K3235" s="44"/>
      <c r="L3235" s="63">
        <v>0</v>
      </c>
      <c r="M3235" s="70"/>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v>282</v>
      </c>
      <c r="C3236" s="59">
        <v>0</v>
      </c>
      <c r="D3236" s="60"/>
      <c r="E3236" s="60"/>
      <c r="F3236" s="60"/>
      <c r="G3236" s="61"/>
      <c r="H3236" s="71">
        <v>0</v>
      </c>
      <c r="I3236" s="62" t="s">
        <v>35</v>
      </c>
      <c r="J3236" s="62">
        <v>0</v>
      </c>
      <c r="K3236" s="44"/>
      <c r="L3236" s="63">
        <v>0</v>
      </c>
      <c r="M3236" s="70"/>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v>283</v>
      </c>
      <c r="C3237" s="59">
        <v>0</v>
      </c>
      <c r="D3237" s="60"/>
      <c r="E3237" s="60"/>
      <c r="F3237" s="60"/>
      <c r="G3237" s="61"/>
      <c r="H3237" s="71">
        <v>0</v>
      </c>
      <c r="I3237" s="62" t="s">
        <v>35</v>
      </c>
      <c r="J3237" s="62">
        <v>0</v>
      </c>
      <c r="K3237" s="44"/>
      <c r="L3237" s="63">
        <v>0</v>
      </c>
      <c r="M3237" s="70"/>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v>284</v>
      </c>
      <c r="C3238" s="59">
        <v>0</v>
      </c>
      <c r="D3238" s="60"/>
      <c r="E3238" s="60"/>
      <c r="F3238" s="60"/>
      <c r="G3238" s="61"/>
      <c r="H3238" s="71">
        <v>0</v>
      </c>
      <c r="I3238" s="62" t="s">
        <v>35</v>
      </c>
      <c r="J3238" s="62">
        <v>0</v>
      </c>
      <c r="K3238" s="44"/>
      <c r="L3238" s="63">
        <v>0</v>
      </c>
      <c r="M3238" s="70"/>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v>285</v>
      </c>
      <c r="C3239" s="59">
        <v>0</v>
      </c>
      <c r="D3239" s="60"/>
      <c r="E3239" s="60"/>
      <c r="F3239" s="60"/>
      <c r="G3239" s="61"/>
      <c r="H3239" s="71">
        <v>0</v>
      </c>
      <c r="I3239" s="62" t="s">
        <v>35</v>
      </c>
      <c r="J3239" s="62">
        <v>0</v>
      </c>
      <c r="K3239" s="44"/>
      <c r="L3239" s="63">
        <v>0</v>
      </c>
      <c r="M3239" s="70"/>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v>286</v>
      </c>
      <c r="C3240" s="59">
        <v>0</v>
      </c>
      <c r="D3240" s="60"/>
      <c r="E3240" s="60"/>
      <c r="F3240" s="60"/>
      <c r="G3240" s="61"/>
      <c r="H3240" s="71">
        <v>0</v>
      </c>
      <c r="I3240" s="62" t="s">
        <v>35</v>
      </c>
      <c r="J3240" s="62">
        <v>0</v>
      </c>
      <c r="K3240" s="44"/>
      <c r="L3240" s="63">
        <v>0</v>
      </c>
      <c r="M3240" s="70"/>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v>287</v>
      </c>
      <c r="C3241" s="59">
        <v>0</v>
      </c>
      <c r="D3241" s="60"/>
      <c r="E3241" s="60"/>
      <c r="F3241" s="60"/>
      <c r="G3241" s="61"/>
      <c r="H3241" s="71">
        <v>0</v>
      </c>
      <c r="I3241" s="62" t="s">
        <v>35</v>
      </c>
      <c r="J3241" s="62">
        <v>0</v>
      </c>
      <c r="K3241" s="44"/>
      <c r="L3241" s="63">
        <v>0</v>
      </c>
      <c r="M3241" s="70"/>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v>288</v>
      </c>
      <c r="C3242" s="59">
        <v>0</v>
      </c>
      <c r="D3242" s="60"/>
      <c r="E3242" s="60"/>
      <c r="F3242" s="60"/>
      <c r="G3242" s="61"/>
      <c r="H3242" s="71">
        <v>0</v>
      </c>
      <c r="I3242" s="62" t="s">
        <v>35</v>
      </c>
      <c r="J3242" s="62">
        <v>0</v>
      </c>
      <c r="K3242" s="44"/>
      <c r="L3242" s="63">
        <v>0</v>
      </c>
      <c r="M3242" s="70"/>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v>289</v>
      </c>
      <c r="C3243" s="59">
        <v>0</v>
      </c>
      <c r="D3243" s="60"/>
      <c r="E3243" s="60"/>
      <c r="F3243" s="60"/>
      <c r="G3243" s="61"/>
      <c r="H3243" s="71">
        <v>0</v>
      </c>
      <c r="I3243" s="62" t="s">
        <v>35</v>
      </c>
      <c r="J3243" s="62">
        <v>0</v>
      </c>
      <c r="K3243" s="44"/>
      <c r="L3243" s="63">
        <v>0</v>
      </c>
      <c r="M3243" s="70"/>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v>290</v>
      </c>
      <c r="C3244" s="59">
        <v>0</v>
      </c>
      <c r="D3244" s="60"/>
      <c r="E3244" s="60"/>
      <c r="F3244" s="60"/>
      <c r="G3244" s="61"/>
      <c r="H3244" s="71">
        <v>0</v>
      </c>
      <c r="I3244" s="62" t="s">
        <v>35</v>
      </c>
      <c r="J3244" s="62">
        <v>0</v>
      </c>
      <c r="K3244" s="44"/>
      <c r="L3244" s="63">
        <v>0</v>
      </c>
      <c r="M3244" s="70"/>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v>291</v>
      </c>
      <c r="C3245" s="59">
        <v>0</v>
      </c>
      <c r="D3245" s="60"/>
      <c r="E3245" s="60"/>
      <c r="F3245" s="60"/>
      <c r="G3245" s="61"/>
      <c r="H3245" s="71">
        <v>0</v>
      </c>
      <c r="I3245" s="62" t="s">
        <v>35</v>
      </c>
      <c r="J3245" s="62">
        <v>0</v>
      </c>
      <c r="K3245" s="44"/>
      <c r="L3245" s="63">
        <v>0</v>
      </c>
      <c r="M3245" s="70"/>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v>292</v>
      </c>
      <c r="C3246" s="59">
        <v>0</v>
      </c>
      <c r="D3246" s="60"/>
      <c r="E3246" s="60"/>
      <c r="F3246" s="60"/>
      <c r="G3246" s="61"/>
      <c r="H3246" s="71">
        <v>0</v>
      </c>
      <c r="I3246" s="62" t="s">
        <v>35</v>
      </c>
      <c r="J3246" s="62">
        <v>0</v>
      </c>
      <c r="K3246" s="44"/>
      <c r="L3246" s="63">
        <v>0</v>
      </c>
      <c r="M3246" s="70"/>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v>293</v>
      </c>
      <c r="C3247" s="59">
        <v>0</v>
      </c>
      <c r="D3247" s="60"/>
      <c r="E3247" s="60"/>
      <c r="F3247" s="60"/>
      <c r="G3247" s="61"/>
      <c r="H3247" s="71">
        <v>0</v>
      </c>
      <c r="I3247" s="62" t="s">
        <v>35</v>
      </c>
      <c r="J3247" s="62">
        <v>0</v>
      </c>
      <c r="K3247" s="44"/>
      <c r="L3247" s="63">
        <v>0</v>
      </c>
      <c r="M3247" s="70"/>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v>294</v>
      </c>
      <c r="C3248" s="59">
        <v>0</v>
      </c>
      <c r="D3248" s="60"/>
      <c r="E3248" s="60"/>
      <c r="F3248" s="60"/>
      <c r="G3248" s="61"/>
      <c r="H3248" s="71">
        <v>0</v>
      </c>
      <c r="I3248" s="62" t="s">
        <v>35</v>
      </c>
      <c r="J3248" s="62">
        <v>0</v>
      </c>
      <c r="K3248" s="44"/>
      <c r="L3248" s="63">
        <v>0</v>
      </c>
      <c r="M3248" s="70"/>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v>295</v>
      </c>
      <c r="C3249" s="59">
        <v>0</v>
      </c>
      <c r="D3249" s="60"/>
      <c r="E3249" s="60"/>
      <c r="F3249" s="60"/>
      <c r="G3249" s="61"/>
      <c r="H3249" s="71">
        <v>0</v>
      </c>
      <c r="I3249" s="62" t="s">
        <v>35</v>
      </c>
      <c r="J3249" s="62">
        <v>0</v>
      </c>
      <c r="K3249" s="44"/>
      <c r="L3249" s="63">
        <v>0</v>
      </c>
      <c r="M3249" s="70"/>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v>296</v>
      </c>
      <c r="C3250" s="59">
        <v>0</v>
      </c>
      <c r="D3250" s="60"/>
      <c r="E3250" s="60"/>
      <c r="F3250" s="60"/>
      <c r="G3250" s="61"/>
      <c r="H3250" s="71">
        <v>0</v>
      </c>
      <c r="I3250" s="62" t="s">
        <v>35</v>
      </c>
      <c r="J3250" s="62">
        <v>0</v>
      </c>
      <c r="K3250" s="44"/>
      <c r="L3250" s="63">
        <v>0</v>
      </c>
      <c r="M3250" s="70"/>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v>297</v>
      </c>
      <c r="C3251" s="59">
        <v>0</v>
      </c>
      <c r="D3251" s="60"/>
      <c r="E3251" s="60"/>
      <c r="F3251" s="60"/>
      <c r="G3251" s="61"/>
      <c r="H3251" s="71">
        <v>0</v>
      </c>
      <c r="I3251" s="62" t="s">
        <v>35</v>
      </c>
      <c r="J3251" s="62">
        <v>0</v>
      </c>
      <c r="K3251" s="44"/>
      <c r="L3251" s="63">
        <v>0</v>
      </c>
      <c r="M3251" s="70"/>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v>298</v>
      </c>
      <c r="C3252" s="59">
        <v>0</v>
      </c>
      <c r="D3252" s="60"/>
      <c r="E3252" s="60"/>
      <c r="F3252" s="60"/>
      <c r="G3252" s="61"/>
      <c r="H3252" s="71">
        <v>0</v>
      </c>
      <c r="I3252" s="62" t="s">
        <v>35</v>
      </c>
      <c r="J3252" s="62">
        <v>0</v>
      </c>
      <c r="K3252" s="44"/>
      <c r="L3252" s="63">
        <v>0</v>
      </c>
      <c r="M3252" s="70"/>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v>299</v>
      </c>
      <c r="C3253" s="59">
        <v>0</v>
      </c>
      <c r="D3253" s="60"/>
      <c r="E3253" s="60"/>
      <c r="F3253" s="60"/>
      <c r="G3253" s="61"/>
      <c r="H3253" s="71">
        <v>0</v>
      </c>
      <c r="I3253" s="62" t="s">
        <v>35</v>
      </c>
      <c r="J3253" s="62">
        <v>0</v>
      </c>
      <c r="K3253" s="44"/>
      <c r="L3253" s="63">
        <v>0</v>
      </c>
      <c r="M3253" s="70"/>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v>300</v>
      </c>
      <c r="C3254" s="59">
        <v>0</v>
      </c>
      <c r="D3254" s="60"/>
      <c r="E3254" s="60"/>
      <c r="F3254" s="60"/>
      <c r="G3254" s="61"/>
      <c r="H3254" s="71">
        <v>0</v>
      </c>
      <c r="I3254" s="62" t="s">
        <v>35</v>
      </c>
      <c r="J3254" s="62">
        <v>0</v>
      </c>
      <c r="K3254" s="44"/>
      <c r="L3254" s="63">
        <v>0</v>
      </c>
      <c r="M3254" s="70"/>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v>301</v>
      </c>
      <c r="C3255" s="59">
        <v>0</v>
      </c>
      <c r="D3255" s="60"/>
      <c r="E3255" s="60"/>
      <c r="F3255" s="60"/>
      <c r="G3255" s="61"/>
      <c r="H3255" s="71">
        <v>0</v>
      </c>
      <c r="I3255" s="62" t="s">
        <v>35</v>
      </c>
      <c r="J3255" s="62">
        <v>0</v>
      </c>
      <c r="K3255" s="44"/>
      <c r="L3255" s="63">
        <v>0</v>
      </c>
      <c r="M3255" s="70"/>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v>302</v>
      </c>
      <c r="C3256" s="59">
        <v>0</v>
      </c>
      <c r="D3256" s="60"/>
      <c r="E3256" s="60"/>
      <c r="F3256" s="60"/>
      <c r="G3256" s="61"/>
      <c r="H3256" s="71">
        <v>0</v>
      </c>
      <c r="I3256" s="62" t="s">
        <v>35</v>
      </c>
      <c r="J3256" s="62">
        <v>0</v>
      </c>
      <c r="K3256" s="44"/>
      <c r="L3256" s="63">
        <v>0</v>
      </c>
      <c r="M3256" s="70"/>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v>303</v>
      </c>
      <c r="C3257" s="59">
        <v>0</v>
      </c>
      <c r="D3257" s="60"/>
      <c r="E3257" s="60"/>
      <c r="F3257" s="60"/>
      <c r="G3257" s="61"/>
      <c r="H3257" s="71">
        <v>0</v>
      </c>
      <c r="I3257" s="62" t="s">
        <v>35</v>
      </c>
      <c r="J3257" s="62">
        <v>0</v>
      </c>
      <c r="K3257" s="44"/>
      <c r="L3257" s="63">
        <v>0</v>
      </c>
      <c r="M3257" s="70"/>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v>304</v>
      </c>
      <c r="C3258" s="59">
        <v>0</v>
      </c>
      <c r="D3258" s="60"/>
      <c r="E3258" s="60"/>
      <c r="F3258" s="60"/>
      <c r="G3258" s="61"/>
      <c r="H3258" s="71">
        <v>0</v>
      </c>
      <c r="I3258" s="62" t="s">
        <v>35</v>
      </c>
      <c r="J3258" s="62">
        <v>0</v>
      </c>
      <c r="K3258" s="44"/>
      <c r="L3258" s="63">
        <v>0</v>
      </c>
      <c r="M3258" s="70"/>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v>305</v>
      </c>
      <c r="C3259" s="59">
        <v>0</v>
      </c>
      <c r="D3259" s="60"/>
      <c r="E3259" s="60"/>
      <c r="F3259" s="60"/>
      <c r="G3259" s="61"/>
      <c r="H3259" s="71">
        <v>0</v>
      </c>
      <c r="I3259" s="62" t="s">
        <v>35</v>
      </c>
      <c r="J3259" s="62">
        <v>0</v>
      </c>
      <c r="K3259" s="44"/>
      <c r="L3259" s="63">
        <v>0</v>
      </c>
      <c r="M3259" s="70"/>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v>306</v>
      </c>
      <c r="C3260" s="59">
        <v>0</v>
      </c>
      <c r="D3260" s="60"/>
      <c r="E3260" s="60"/>
      <c r="F3260" s="60"/>
      <c r="G3260" s="61"/>
      <c r="H3260" s="71">
        <v>0</v>
      </c>
      <c r="I3260" s="62" t="s">
        <v>35</v>
      </c>
      <c r="J3260" s="62">
        <v>0</v>
      </c>
      <c r="K3260" s="44"/>
      <c r="L3260" s="63">
        <v>0</v>
      </c>
      <c r="M3260" s="70"/>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v>307</v>
      </c>
      <c r="C3261" s="59">
        <v>0</v>
      </c>
      <c r="D3261" s="60"/>
      <c r="E3261" s="60"/>
      <c r="F3261" s="60"/>
      <c r="G3261" s="61"/>
      <c r="H3261" s="71">
        <v>0</v>
      </c>
      <c r="I3261" s="62" t="s">
        <v>35</v>
      </c>
      <c r="J3261" s="62">
        <v>0</v>
      </c>
      <c r="K3261" s="44"/>
      <c r="L3261" s="63">
        <v>0</v>
      </c>
      <c r="M3261" s="70"/>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v>308</v>
      </c>
      <c r="C3262" s="59">
        <v>0</v>
      </c>
      <c r="D3262" s="60"/>
      <c r="E3262" s="60"/>
      <c r="F3262" s="60"/>
      <c r="G3262" s="61"/>
      <c r="H3262" s="71">
        <v>0</v>
      </c>
      <c r="I3262" s="62" t="s">
        <v>35</v>
      </c>
      <c r="J3262" s="62">
        <v>0</v>
      </c>
      <c r="K3262" s="44"/>
      <c r="L3262" s="63">
        <v>0</v>
      </c>
      <c r="M3262" s="70"/>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v>309</v>
      </c>
      <c r="C3263" s="59">
        <v>0</v>
      </c>
      <c r="D3263" s="60"/>
      <c r="E3263" s="60"/>
      <c r="F3263" s="60"/>
      <c r="G3263" s="61"/>
      <c r="H3263" s="71">
        <v>0</v>
      </c>
      <c r="I3263" s="62" t="s">
        <v>35</v>
      </c>
      <c r="J3263" s="62">
        <v>0</v>
      </c>
      <c r="K3263" s="44"/>
      <c r="L3263" s="63">
        <v>0</v>
      </c>
      <c r="M3263" s="70"/>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v>310</v>
      </c>
      <c r="C3264" s="59">
        <v>0</v>
      </c>
      <c r="D3264" s="60"/>
      <c r="E3264" s="60"/>
      <c r="F3264" s="60"/>
      <c r="G3264" s="61"/>
      <c r="H3264" s="71">
        <v>0</v>
      </c>
      <c r="I3264" s="62" t="s">
        <v>35</v>
      </c>
      <c r="J3264" s="62">
        <v>0</v>
      </c>
      <c r="K3264" s="44"/>
      <c r="L3264" s="63">
        <v>0</v>
      </c>
      <c r="M3264" s="70"/>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v>311</v>
      </c>
      <c r="C3265" s="59">
        <v>0</v>
      </c>
      <c r="D3265" s="60"/>
      <c r="E3265" s="60"/>
      <c r="F3265" s="60"/>
      <c r="G3265" s="61"/>
      <c r="H3265" s="71">
        <v>0</v>
      </c>
      <c r="I3265" s="62" t="s">
        <v>35</v>
      </c>
      <c r="J3265" s="62">
        <v>0</v>
      </c>
      <c r="K3265" s="44"/>
      <c r="L3265" s="63">
        <v>0</v>
      </c>
      <c r="M3265" s="70"/>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v>312</v>
      </c>
      <c r="C3266" s="59">
        <v>0</v>
      </c>
      <c r="D3266" s="60"/>
      <c r="E3266" s="60"/>
      <c r="F3266" s="60"/>
      <c r="G3266" s="61"/>
      <c r="H3266" s="71">
        <v>0</v>
      </c>
      <c r="I3266" s="62" t="s">
        <v>35</v>
      </c>
      <c r="J3266" s="62">
        <v>0</v>
      </c>
      <c r="K3266" s="44"/>
      <c r="L3266" s="63">
        <v>0</v>
      </c>
      <c r="M3266" s="70"/>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v>313</v>
      </c>
      <c r="C3267" s="59">
        <v>0</v>
      </c>
      <c r="D3267" s="60"/>
      <c r="E3267" s="60"/>
      <c r="F3267" s="60"/>
      <c r="G3267" s="61"/>
      <c r="H3267" s="71">
        <v>0</v>
      </c>
      <c r="I3267" s="62" t="s">
        <v>35</v>
      </c>
      <c r="J3267" s="62">
        <v>0</v>
      </c>
      <c r="K3267" s="44"/>
      <c r="L3267" s="63">
        <v>0</v>
      </c>
      <c r="M3267" s="70"/>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v>314</v>
      </c>
      <c r="C3268" s="59">
        <v>0</v>
      </c>
      <c r="D3268" s="60"/>
      <c r="E3268" s="60"/>
      <c r="F3268" s="60"/>
      <c r="G3268" s="61"/>
      <c r="H3268" s="71">
        <v>0</v>
      </c>
      <c r="I3268" s="62" t="s">
        <v>35</v>
      </c>
      <c r="J3268" s="62">
        <v>0</v>
      </c>
      <c r="K3268" s="44"/>
      <c r="L3268" s="63">
        <v>0</v>
      </c>
      <c r="M3268" s="70"/>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v>315</v>
      </c>
      <c r="C3269" s="59">
        <v>0</v>
      </c>
      <c r="D3269" s="60"/>
      <c r="E3269" s="60"/>
      <c r="F3269" s="60"/>
      <c r="G3269" s="61"/>
      <c r="H3269" s="71">
        <v>0</v>
      </c>
      <c r="I3269" s="62" t="s">
        <v>35</v>
      </c>
      <c r="J3269" s="62">
        <v>0</v>
      </c>
      <c r="K3269" s="44"/>
      <c r="L3269" s="63">
        <v>0</v>
      </c>
      <c r="M3269" s="70"/>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v>316</v>
      </c>
      <c r="C3270" s="59">
        <v>0</v>
      </c>
      <c r="D3270" s="60"/>
      <c r="E3270" s="60"/>
      <c r="F3270" s="60"/>
      <c r="G3270" s="61"/>
      <c r="H3270" s="71">
        <v>0</v>
      </c>
      <c r="I3270" s="62" t="s">
        <v>35</v>
      </c>
      <c r="J3270" s="62">
        <v>0</v>
      </c>
      <c r="K3270" s="44"/>
      <c r="L3270" s="63">
        <v>0</v>
      </c>
      <c r="M3270" s="70"/>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v>317</v>
      </c>
      <c r="C3271" s="59">
        <v>0</v>
      </c>
      <c r="D3271" s="60"/>
      <c r="E3271" s="60"/>
      <c r="F3271" s="60"/>
      <c r="G3271" s="61"/>
      <c r="H3271" s="71">
        <v>0</v>
      </c>
      <c r="I3271" s="62" t="s">
        <v>35</v>
      </c>
      <c r="J3271" s="62">
        <v>0</v>
      </c>
      <c r="K3271" s="44"/>
      <c r="L3271" s="63">
        <v>0</v>
      </c>
      <c r="M3271" s="70"/>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v>318</v>
      </c>
      <c r="C3272" s="59">
        <v>0</v>
      </c>
      <c r="D3272" s="60"/>
      <c r="E3272" s="60"/>
      <c r="F3272" s="60"/>
      <c r="G3272" s="61"/>
      <c r="H3272" s="71">
        <v>0</v>
      </c>
      <c r="I3272" s="62" t="s">
        <v>35</v>
      </c>
      <c r="J3272" s="62">
        <v>0</v>
      </c>
      <c r="K3272" s="44"/>
      <c r="L3272" s="63">
        <v>0</v>
      </c>
      <c r="M3272" s="70"/>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v>319</v>
      </c>
      <c r="C3273" s="59">
        <v>0</v>
      </c>
      <c r="D3273" s="60"/>
      <c r="E3273" s="60"/>
      <c r="F3273" s="60"/>
      <c r="G3273" s="61"/>
      <c r="H3273" s="71">
        <v>0</v>
      </c>
      <c r="I3273" s="62" t="s">
        <v>35</v>
      </c>
      <c r="J3273" s="62">
        <v>0</v>
      </c>
      <c r="K3273" s="44"/>
      <c r="L3273" s="63">
        <v>0</v>
      </c>
      <c r="M3273" s="70"/>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v>320</v>
      </c>
      <c r="C3274" s="59">
        <v>0</v>
      </c>
      <c r="D3274" s="60"/>
      <c r="E3274" s="60"/>
      <c r="F3274" s="60"/>
      <c r="G3274" s="61"/>
      <c r="H3274" s="71">
        <v>0</v>
      </c>
      <c r="I3274" s="62" t="s">
        <v>35</v>
      </c>
      <c r="J3274" s="62">
        <v>0</v>
      </c>
      <c r="K3274" s="44"/>
      <c r="L3274" s="63">
        <v>0</v>
      </c>
      <c r="M3274" s="70"/>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v>321</v>
      </c>
      <c r="C3275" s="59">
        <v>0</v>
      </c>
      <c r="D3275" s="60"/>
      <c r="E3275" s="60"/>
      <c r="F3275" s="60"/>
      <c r="G3275" s="61"/>
      <c r="H3275" s="71">
        <v>0</v>
      </c>
      <c r="I3275" s="62" t="s">
        <v>35</v>
      </c>
      <c r="J3275" s="62">
        <v>0</v>
      </c>
      <c r="K3275" s="44"/>
      <c r="L3275" s="63">
        <v>0</v>
      </c>
      <c r="M3275" s="70"/>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v>322</v>
      </c>
      <c r="C3276" s="59">
        <v>0</v>
      </c>
      <c r="D3276" s="60"/>
      <c r="E3276" s="60"/>
      <c r="F3276" s="60"/>
      <c r="G3276" s="61"/>
      <c r="H3276" s="71">
        <v>0</v>
      </c>
      <c r="I3276" s="62" t="s">
        <v>35</v>
      </c>
      <c r="J3276" s="62">
        <v>0</v>
      </c>
      <c r="K3276" s="44"/>
      <c r="L3276" s="63">
        <v>0</v>
      </c>
      <c r="M3276" s="70"/>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v>323</v>
      </c>
      <c r="C3277" s="59">
        <v>0</v>
      </c>
      <c r="D3277" s="60"/>
      <c r="E3277" s="60"/>
      <c r="F3277" s="60"/>
      <c r="G3277" s="61"/>
      <c r="H3277" s="71">
        <v>0</v>
      </c>
      <c r="I3277" s="62" t="s">
        <v>35</v>
      </c>
      <c r="J3277" s="62">
        <v>0</v>
      </c>
      <c r="K3277" s="44"/>
      <c r="L3277" s="63">
        <v>0</v>
      </c>
      <c r="M3277" s="70"/>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v>324</v>
      </c>
      <c r="C3278" s="59">
        <v>0</v>
      </c>
      <c r="D3278" s="60"/>
      <c r="E3278" s="60"/>
      <c r="F3278" s="60"/>
      <c r="G3278" s="61"/>
      <c r="H3278" s="71">
        <v>0</v>
      </c>
      <c r="I3278" s="62" t="s">
        <v>35</v>
      </c>
      <c r="J3278" s="62">
        <v>0</v>
      </c>
      <c r="K3278" s="44"/>
      <c r="L3278" s="63">
        <v>0</v>
      </c>
      <c r="M3278" s="70"/>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v>325</v>
      </c>
      <c r="C3279" s="59">
        <v>0</v>
      </c>
      <c r="D3279" s="60"/>
      <c r="E3279" s="60"/>
      <c r="F3279" s="60"/>
      <c r="G3279" s="61"/>
      <c r="H3279" s="71">
        <v>0</v>
      </c>
      <c r="I3279" s="62" t="s">
        <v>35</v>
      </c>
      <c r="J3279" s="62">
        <v>0</v>
      </c>
      <c r="K3279" s="44"/>
      <c r="L3279" s="63">
        <v>0</v>
      </c>
      <c r="M3279" s="70"/>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v>326</v>
      </c>
      <c r="C3280" s="59">
        <v>0</v>
      </c>
      <c r="D3280" s="60"/>
      <c r="E3280" s="60"/>
      <c r="F3280" s="60"/>
      <c r="G3280" s="61"/>
      <c r="H3280" s="71">
        <v>0</v>
      </c>
      <c r="I3280" s="62" t="s">
        <v>35</v>
      </c>
      <c r="J3280" s="62">
        <v>0</v>
      </c>
      <c r="K3280" s="44"/>
      <c r="L3280" s="63">
        <v>0</v>
      </c>
      <c r="M3280" s="70"/>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v>327</v>
      </c>
      <c r="C3281" s="59">
        <v>0</v>
      </c>
      <c r="D3281" s="60"/>
      <c r="E3281" s="60"/>
      <c r="F3281" s="60"/>
      <c r="G3281" s="61"/>
      <c r="H3281" s="71">
        <v>0</v>
      </c>
      <c r="I3281" s="62" t="s">
        <v>35</v>
      </c>
      <c r="J3281" s="62">
        <v>0</v>
      </c>
      <c r="K3281" s="44"/>
      <c r="L3281" s="63">
        <v>0</v>
      </c>
      <c r="M3281" s="70"/>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v>328</v>
      </c>
      <c r="C3282" s="59">
        <v>0</v>
      </c>
      <c r="D3282" s="60"/>
      <c r="E3282" s="60"/>
      <c r="F3282" s="60"/>
      <c r="G3282" s="61"/>
      <c r="H3282" s="71">
        <v>0</v>
      </c>
      <c r="I3282" s="62" t="s">
        <v>35</v>
      </c>
      <c r="J3282" s="62">
        <v>0</v>
      </c>
      <c r="K3282" s="44"/>
      <c r="L3282" s="63">
        <v>0</v>
      </c>
      <c r="M3282" s="70"/>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v>329</v>
      </c>
      <c r="C3283" s="59">
        <v>0</v>
      </c>
      <c r="D3283" s="60"/>
      <c r="E3283" s="60"/>
      <c r="F3283" s="60"/>
      <c r="G3283" s="61"/>
      <c r="H3283" s="71">
        <v>0</v>
      </c>
      <c r="I3283" s="62" t="s">
        <v>35</v>
      </c>
      <c r="J3283" s="62">
        <v>0</v>
      </c>
      <c r="K3283" s="44"/>
      <c r="L3283" s="63">
        <v>0</v>
      </c>
      <c r="M3283" s="70"/>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v>330</v>
      </c>
      <c r="C3284" s="59">
        <v>0</v>
      </c>
      <c r="D3284" s="60"/>
      <c r="E3284" s="60"/>
      <c r="F3284" s="60"/>
      <c r="G3284" s="61"/>
      <c r="H3284" s="71">
        <v>0</v>
      </c>
      <c r="I3284" s="62" t="s">
        <v>35</v>
      </c>
      <c r="J3284" s="62">
        <v>0</v>
      </c>
      <c r="K3284" s="44"/>
      <c r="L3284" s="63">
        <v>0</v>
      </c>
      <c r="M3284" s="70"/>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v>331</v>
      </c>
      <c r="C3285" s="59">
        <v>0</v>
      </c>
      <c r="D3285" s="60"/>
      <c r="E3285" s="60"/>
      <c r="F3285" s="60"/>
      <c r="G3285" s="61"/>
      <c r="H3285" s="71">
        <v>0</v>
      </c>
      <c r="I3285" s="62" t="s">
        <v>35</v>
      </c>
      <c r="J3285" s="62">
        <v>0</v>
      </c>
      <c r="K3285" s="44"/>
      <c r="L3285" s="63">
        <v>0</v>
      </c>
      <c r="M3285" s="70"/>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v>332</v>
      </c>
      <c r="C3286" s="59">
        <v>0</v>
      </c>
      <c r="D3286" s="60"/>
      <c r="E3286" s="60"/>
      <c r="F3286" s="60"/>
      <c r="G3286" s="61"/>
      <c r="H3286" s="71">
        <v>0</v>
      </c>
      <c r="I3286" s="62" t="s">
        <v>35</v>
      </c>
      <c r="J3286" s="62">
        <v>0</v>
      </c>
      <c r="K3286" s="44"/>
      <c r="L3286" s="63">
        <v>0</v>
      </c>
      <c r="M3286" s="70"/>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v>333</v>
      </c>
      <c r="C3287" s="59">
        <v>0</v>
      </c>
      <c r="D3287" s="60"/>
      <c r="E3287" s="60"/>
      <c r="F3287" s="60"/>
      <c r="G3287" s="61"/>
      <c r="H3287" s="71">
        <v>0</v>
      </c>
      <c r="I3287" s="62" t="s">
        <v>35</v>
      </c>
      <c r="J3287" s="62">
        <v>0</v>
      </c>
      <c r="K3287" s="44"/>
      <c r="L3287" s="63">
        <v>0</v>
      </c>
      <c r="M3287" s="70"/>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v>334</v>
      </c>
      <c r="C3288" s="59">
        <v>0</v>
      </c>
      <c r="D3288" s="60"/>
      <c r="E3288" s="60"/>
      <c r="F3288" s="60"/>
      <c r="G3288" s="61"/>
      <c r="H3288" s="71">
        <v>0</v>
      </c>
      <c r="I3288" s="62" t="s">
        <v>35</v>
      </c>
      <c r="J3288" s="62">
        <v>0</v>
      </c>
      <c r="K3288" s="44"/>
      <c r="L3288" s="63">
        <v>0</v>
      </c>
      <c r="M3288" s="70"/>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v>335</v>
      </c>
      <c r="C3289" s="59">
        <v>0</v>
      </c>
      <c r="D3289" s="60"/>
      <c r="E3289" s="60"/>
      <c r="F3289" s="60"/>
      <c r="G3289" s="61"/>
      <c r="H3289" s="71">
        <v>0</v>
      </c>
      <c r="I3289" s="62" t="s">
        <v>35</v>
      </c>
      <c r="J3289" s="62">
        <v>0</v>
      </c>
      <c r="K3289" s="44"/>
      <c r="L3289" s="63">
        <v>0</v>
      </c>
      <c r="M3289" s="70"/>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v>336</v>
      </c>
      <c r="C3290" s="59">
        <v>0</v>
      </c>
      <c r="D3290" s="60"/>
      <c r="E3290" s="60"/>
      <c r="F3290" s="60"/>
      <c r="G3290" s="61"/>
      <c r="H3290" s="71">
        <v>0</v>
      </c>
      <c r="I3290" s="62" t="s">
        <v>35</v>
      </c>
      <c r="J3290" s="62">
        <v>0</v>
      </c>
      <c r="K3290" s="44"/>
      <c r="L3290" s="63">
        <v>0</v>
      </c>
      <c r="M3290" s="70"/>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v>337</v>
      </c>
      <c r="C3291" s="59">
        <v>0</v>
      </c>
      <c r="D3291" s="60"/>
      <c r="E3291" s="60"/>
      <c r="F3291" s="60"/>
      <c r="G3291" s="61"/>
      <c r="H3291" s="71">
        <v>0</v>
      </c>
      <c r="I3291" s="62" t="s">
        <v>35</v>
      </c>
      <c r="J3291" s="62">
        <v>0</v>
      </c>
      <c r="K3291" s="44"/>
      <c r="L3291" s="63">
        <v>0</v>
      </c>
      <c r="M3291" s="70"/>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v>338</v>
      </c>
      <c r="C3292" s="59">
        <v>0</v>
      </c>
      <c r="D3292" s="60"/>
      <c r="E3292" s="60"/>
      <c r="F3292" s="60"/>
      <c r="G3292" s="61"/>
      <c r="H3292" s="71">
        <v>0</v>
      </c>
      <c r="I3292" s="62" t="s">
        <v>35</v>
      </c>
      <c r="J3292" s="62">
        <v>0</v>
      </c>
      <c r="K3292" s="44"/>
      <c r="L3292" s="63">
        <v>0</v>
      </c>
      <c r="M3292" s="70"/>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v>339</v>
      </c>
      <c r="C3293" s="59">
        <v>0</v>
      </c>
      <c r="D3293" s="60"/>
      <c r="E3293" s="60"/>
      <c r="F3293" s="60"/>
      <c r="G3293" s="61"/>
      <c r="H3293" s="71">
        <v>0</v>
      </c>
      <c r="I3293" s="62" t="s">
        <v>35</v>
      </c>
      <c r="J3293" s="62">
        <v>0</v>
      </c>
      <c r="K3293" s="44"/>
      <c r="L3293" s="63">
        <v>0</v>
      </c>
      <c r="M3293" s="70"/>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v>340</v>
      </c>
      <c r="C3294" s="59">
        <v>0</v>
      </c>
      <c r="D3294" s="60"/>
      <c r="E3294" s="60"/>
      <c r="F3294" s="60"/>
      <c r="G3294" s="61"/>
      <c r="H3294" s="71">
        <v>0</v>
      </c>
      <c r="I3294" s="62" t="s">
        <v>35</v>
      </c>
      <c r="J3294" s="62">
        <v>0</v>
      </c>
      <c r="K3294" s="44"/>
      <c r="L3294" s="63">
        <v>0</v>
      </c>
      <c r="M3294" s="70"/>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v>341</v>
      </c>
      <c r="C3295" s="59">
        <v>0</v>
      </c>
      <c r="D3295" s="60"/>
      <c r="E3295" s="60"/>
      <c r="F3295" s="60"/>
      <c r="G3295" s="61"/>
      <c r="H3295" s="71">
        <v>0</v>
      </c>
      <c r="I3295" s="62" t="s">
        <v>35</v>
      </c>
      <c r="J3295" s="62">
        <v>0</v>
      </c>
      <c r="K3295" s="44"/>
      <c r="L3295" s="63">
        <v>0</v>
      </c>
      <c r="M3295" s="70"/>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v>342</v>
      </c>
      <c r="C3296" s="59">
        <v>0</v>
      </c>
      <c r="D3296" s="60"/>
      <c r="E3296" s="60"/>
      <c r="F3296" s="60"/>
      <c r="G3296" s="61"/>
      <c r="H3296" s="71">
        <v>0</v>
      </c>
      <c r="I3296" s="62" t="s">
        <v>35</v>
      </c>
      <c r="J3296" s="62">
        <v>0</v>
      </c>
      <c r="K3296" s="44"/>
      <c r="L3296" s="63">
        <v>0</v>
      </c>
      <c r="M3296" s="70"/>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v>343</v>
      </c>
      <c r="C3297" s="59">
        <v>0</v>
      </c>
      <c r="D3297" s="60"/>
      <c r="E3297" s="60"/>
      <c r="F3297" s="60"/>
      <c r="G3297" s="61"/>
      <c r="H3297" s="71">
        <v>0</v>
      </c>
      <c r="I3297" s="62" t="s">
        <v>35</v>
      </c>
      <c r="J3297" s="62">
        <v>0</v>
      </c>
      <c r="K3297" s="44"/>
      <c r="L3297" s="63">
        <v>0</v>
      </c>
      <c r="M3297" s="70"/>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v>344</v>
      </c>
      <c r="C3298" s="59">
        <v>0</v>
      </c>
      <c r="D3298" s="60"/>
      <c r="E3298" s="60"/>
      <c r="F3298" s="60"/>
      <c r="G3298" s="61"/>
      <c r="H3298" s="71">
        <v>0</v>
      </c>
      <c r="I3298" s="62" t="s">
        <v>35</v>
      </c>
      <c r="J3298" s="62">
        <v>0</v>
      </c>
      <c r="K3298" s="44"/>
      <c r="L3298" s="63">
        <v>0</v>
      </c>
      <c r="M3298" s="70"/>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v>345</v>
      </c>
      <c r="C3299" s="59">
        <v>0</v>
      </c>
      <c r="D3299" s="60"/>
      <c r="E3299" s="60"/>
      <c r="F3299" s="60"/>
      <c r="G3299" s="61"/>
      <c r="H3299" s="71">
        <v>0</v>
      </c>
      <c r="I3299" s="62" t="s">
        <v>35</v>
      </c>
      <c r="J3299" s="62">
        <v>0</v>
      </c>
      <c r="K3299" s="44"/>
      <c r="L3299" s="63">
        <v>0</v>
      </c>
      <c r="M3299" s="70"/>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v>346</v>
      </c>
      <c r="C3300" s="59">
        <v>0</v>
      </c>
      <c r="D3300" s="60"/>
      <c r="E3300" s="60"/>
      <c r="F3300" s="60"/>
      <c r="G3300" s="61"/>
      <c r="H3300" s="71">
        <v>0</v>
      </c>
      <c r="I3300" s="62" t="s">
        <v>35</v>
      </c>
      <c r="J3300" s="62">
        <v>0</v>
      </c>
      <c r="K3300" s="44"/>
      <c r="L3300" s="63">
        <v>0</v>
      </c>
      <c r="M3300" s="70"/>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v>347</v>
      </c>
      <c r="C3301" s="59">
        <v>0</v>
      </c>
      <c r="D3301" s="60"/>
      <c r="E3301" s="60"/>
      <c r="F3301" s="60"/>
      <c r="G3301" s="61"/>
      <c r="H3301" s="71">
        <v>0</v>
      </c>
      <c r="I3301" s="62" t="s">
        <v>35</v>
      </c>
      <c r="J3301" s="62">
        <v>0</v>
      </c>
      <c r="K3301" s="44"/>
      <c r="L3301" s="63">
        <v>0</v>
      </c>
      <c r="M3301" s="70"/>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v>348</v>
      </c>
      <c r="C3302" s="59">
        <v>0</v>
      </c>
      <c r="D3302" s="60"/>
      <c r="E3302" s="60"/>
      <c r="F3302" s="60"/>
      <c r="G3302" s="61"/>
      <c r="H3302" s="71">
        <v>0</v>
      </c>
      <c r="I3302" s="62" t="s">
        <v>35</v>
      </c>
      <c r="J3302" s="62">
        <v>0</v>
      </c>
      <c r="K3302" s="44"/>
      <c r="L3302" s="63">
        <v>0</v>
      </c>
      <c r="M3302" s="70"/>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v>349</v>
      </c>
      <c r="C3303" s="59">
        <v>0</v>
      </c>
      <c r="D3303" s="60"/>
      <c r="E3303" s="60"/>
      <c r="F3303" s="60"/>
      <c r="G3303" s="61"/>
      <c r="H3303" s="71">
        <v>0</v>
      </c>
      <c r="I3303" s="62" t="s">
        <v>35</v>
      </c>
      <c r="J3303" s="62">
        <v>0</v>
      </c>
      <c r="K3303" s="44"/>
      <c r="L3303" s="63">
        <v>0</v>
      </c>
      <c r="M3303" s="70"/>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v>350</v>
      </c>
      <c r="C3304" s="59">
        <v>0</v>
      </c>
      <c r="D3304" s="60"/>
      <c r="E3304" s="60"/>
      <c r="F3304" s="60"/>
      <c r="G3304" s="61"/>
      <c r="H3304" s="71">
        <v>0</v>
      </c>
      <c r="I3304" s="62" t="s">
        <v>35</v>
      </c>
      <c r="J3304" s="62">
        <v>0</v>
      </c>
      <c r="K3304" s="44"/>
      <c r="L3304" s="63">
        <v>0</v>
      </c>
      <c r="M3304" s="70"/>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v>351</v>
      </c>
      <c r="C3305" s="59">
        <v>0</v>
      </c>
      <c r="D3305" s="60"/>
      <c r="E3305" s="60"/>
      <c r="F3305" s="60"/>
      <c r="G3305" s="61"/>
      <c r="H3305" s="71">
        <v>0</v>
      </c>
      <c r="I3305" s="62" t="s">
        <v>35</v>
      </c>
      <c r="J3305" s="62">
        <v>0</v>
      </c>
      <c r="K3305" s="44"/>
      <c r="L3305" s="63">
        <v>0</v>
      </c>
      <c r="M3305" s="70"/>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v>352</v>
      </c>
      <c r="C3306" s="59">
        <v>0</v>
      </c>
      <c r="D3306" s="60"/>
      <c r="E3306" s="60"/>
      <c r="F3306" s="60"/>
      <c r="G3306" s="61"/>
      <c r="H3306" s="71">
        <v>0</v>
      </c>
      <c r="I3306" s="62" t="s">
        <v>35</v>
      </c>
      <c r="J3306" s="62">
        <v>0</v>
      </c>
      <c r="K3306" s="44"/>
      <c r="L3306" s="63">
        <v>0</v>
      </c>
      <c r="M3306" s="70"/>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v>353</v>
      </c>
      <c r="C3307" s="59">
        <v>0</v>
      </c>
      <c r="D3307" s="60"/>
      <c r="E3307" s="60"/>
      <c r="F3307" s="60"/>
      <c r="G3307" s="61"/>
      <c r="H3307" s="71">
        <v>0</v>
      </c>
      <c r="I3307" s="62" t="s">
        <v>35</v>
      </c>
      <c r="J3307" s="62">
        <v>0</v>
      </c>
      <c r="K3307" s="44"/>
      <c r="L3307" s="63">
        <v>0</v>
      </c>
      <c r="M3307" s="70"/>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v>354</v>
      </c>
      <c r="C3308" s="59">
        <v>0</v>
      </c>
      <c r="D3308" s="60"/>
      <c r="E3308" s="60"/>
      <c r="F3308" s="60"/>
      <c r="G3308" s="61"/>
      <c r="H3308" s="71">
        <v>0</v>
      </c>
      <c r="I3308" s="62" t="s">
        <v>35</v>
      </c>
      <c r="J3308" s="62">
        <v>0</v>
      </c>
      <c r="K3308" s="44"/>
      <c r="L3308" s="63">
        <v>0</v>
      </c>
      <c r="M3308" s="70"/>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v>355</v>
      </c>
      <c r="C3309" s="59">
        <v>0</v>
      </c>
      <c r="D3309" s="60"/>
      <c r="E3309" s="60"/>
      <c r="F3309" s="60"/>
      <c r="G3309" s="61"/>
      <c r="H3309" s="71">
        <v>0</v>
      </c>
      <c r="I3309" s="62" t="s">
        <v>35</v>
      </c>
      <c r="J3309" s="62">
        <v>0</v>
      </c>
      <c r="K3309" s="44"/>
      <c r="L3309" s="63">
        <v>0</v>
      </c>
      <c r="M3309" s="70"/>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v>356</v>
      </c>
      <c r="C3310" s="59">
        <v>0</v>
      </c>
      <c r="D3310" s="60"/>
      <c r="E3310" s="60"/>
      <c r="F3310" s="60"/>
      <c r="G3310" s="61"/>
      <c r="H3310" s="71">
        <v>0</v>
      </c>
      <c r="I3310" s="62" t="s">
        <v>35</v>
      </c>
      <c r="J3310" s="62">
        <v>0</v>
      </c>
      <c r="K3310" s="44"/>
      <c r="L3310" s="63">
        <v>0</v>
      </c>
      <c r="M3310" s="70"/>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v>357</v>
      </c>
      <c r="C3311" s="59">
        <v>0</v>
      </c>
      <c r="D3311" s="60"/>
      <c r="E3311" s="60"/>
      <c r="F3311" s="60"/>
      <c r="G3311" s="61"/>
      <c r="H3311" s="71">
        <v>0</v>
      </c>
      <c r="I3311" s="62" t="s">
        <v>35</v>
      </c>
      <c r="J3311" s="62">
        <v>0</v>
      </c>
      <c r="K3311" s="44"/>
      <c r="L3311" s="63">
        <v>0</v>
      </c>
      <c r="M3311" s="70"/>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v>358</v>
      </c>
      <c r="C3312" s="59">
        <v>0</v>
      </c>
      <c r="D3312" s="60"/>
      <c r="E3312" s="60"/>
      <c r="F3312" s="60"/>
      <c r="G3312" s="61"/>
      <c r="H3312" s="71">
        <v>0</v>
      </c>
      <c r="I3312" s="62" t="s">
        <v>35</v>
      </c>
      <c r="J3312" s="62">
        <v>0</v>
      </c>
      <c r="K3312" s="44"/>
      <c r="L3312" s="63">
        <v>0</v>
      </c>
      <c r="M3312" s="70"/>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v>359</v>
      </c>
      <c r="C3313" s="59">
        <v>0</v>
      </c>
      <c r="D3313" s="60"/>
      <c r="E3313" s="60"/>
      <c r="F3313" s="60"/>
      <c r="G3313" s="61"/>
      <c r="H3313" s="71">
        <v>0</v>
      </c>
      <c r="I3313" s="62" t="s">
        <v>35</v>
      </c>
      <c r="J3313" s="62">
        <v>0</v>
      </c>
      <c r="K3313" s="44"/>
      <c r="L3313" s="63">
        <v>0</v>
      </c>
      <c r="M3313" s="70"/>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v>360</v>
      </c>
      <c r="C3314" s="59">
        <v>0</v>
      </c>
      <c r="D3314" s="60"/>
      <c r="E3314" s="60"/>
      <c r="F3314" s="60"/>
      <c r="G3314" s="61"/>
      <c r="H3314" s="71">
        <v>0</v>
      </c>
      <c r="I3314" s="62" t="s">
        <v>35</v>
      </c>
      <c r="J3314" s="62">
        <v>0</v>
      </c>
      <c r="K3314" s="44"/>
      <c r="L3314" s="63">
        <v>0</v>
      </c>
      <c r="M3314" s="70"/>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v>361</v>
      </c>
      <c r="C3315" s="59">
        <v>0</v>
      </c>
      <c r="D3315" s="60"/>
      <c r="E3315" s="60"/>
      <c r="F3315" s="60"/>
      <c r="G3315" s="61"/>
      <c r="H3315" s="71">
        <v>0</v>
      </c>
      <c r="I3315" s="62" t="s">
        <v>35</v>
      </c>
      <c r="J3315" s="62">
        <v>0</v>
      </c>
      <c r="K3315" s="44"/>
      <c r="L3315" s="63">
        <v>0</v>
      </c>
      <c r="M3315" s="70"/>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v>362</v>
      </c>
      <c r="C3316" s="59">
        <v>0</v>
      </c>
      <c r="D3316" s="60"/>
      <c r="E3316" s="60"/>
      <c r="F3316" s="60"/>
      <c r="G3316" s="61"/>
      <c r="H3316" s="71">
        <v>0</v>
      </c>
      <c r="I3316" s="62" t="s">
        <v>35</v>
      </c>
      <c r="J3316" s="62">
        <v>0</v>
      </c>
      <c r="K3316" s="44"/>
      <c r="L3316" s="63">
        <v>0</v>
      </c>
      <c r="M3316" s="70"/>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v>363</v>
      </c>
      <c r="C3317" s="59">
        <v>0</v>
      </c>
      <c r="D3317" s="60"/>
      <c r="E3317" s="60"/>
      <c r="F3317" s="60"/>
      <c r="G3317" s="61"/>
      <c r="H3317" s="71">
        <v>0</v>
      </c>
      <c r="I3317" s="62" t="s">
        <v>35</v>
      </c>
      <c r="J3317" s="62">
        <v>0</v>
      </c>
      <c r="K3317" s="44"/>
      <c r="L3317" s="63">
        <v>0</v>
      </c>
      <c r="M3317" s="70"/>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v>364</v>
      </c>
      <c r="C3318" s="59">
        <v>0</v>
      </c>
      <c r="D3318" s="60"/>
      <c r="E3318" s="60"/>
      <c r="F3318" s="60"/>
      <c r="G3318" s="61"/>
      <c r="H3318" s="71">
        <v>0</v>
      </c>
      <c r="I3318" s="62" t="s">
        <v>35</v>
      </c>
      <c r="J3318" s="62">
        <v>0</v>
      </c>
      <c r="K3318" s="44"/>
      <c r="L3318" s="63">
        <v>0</v>
      </c>
      <c r="M3318" s="70"/>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v>365</v>
      </c>
      <c r="C3319" s="59">
        <v>0</v>
      </c>
      <c r="D3319" s="60"/>
      <c r="E3319" s="60"/>
      <c r="F3319" s="60"/>
      <c r="G3319" s="61"/>
      <c r="H3319" s="71">
        <v>0</v>
      </c>
      <c r="I3319" s="62" t="s">
        <v>35</v>
      </c>
      <c r="J3319" s="62">
        <v>0</v>
      </c>
      <c r="K3319" s="44"/>
      <c r="L3319" s="63">
        <v>0</v>
      </c>
      <c r="M3319" s="70"/>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v>366</v>
      </c>
      <c r="C3320" s="59">
        <v>0</v>
      </c>
      <c r="D3320" s="60"/>
      <c r="E3320" s="60"/>
      <c r="F3320" s="60"/>
      <c r="G3320" s="61"/>
      <c r="H3320" s="71">
        <v>0</v>
      </c>
      <c r="I3320" s="62" t="s">
        <v>35</v>
      </c>
      <c r="J3320" s="62">
        <v>0</v>
      </c>
      <c r="K3320" s="44"/>
      <c r="L3320" s="63">
        <v>0</v>
      </c>
      <c r="M3320" s="70"/>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v>367</v>
      </c>
      <c r="C3321" s="59">
        <v>0</v>
      </c>
      <c r="D3321" s="60"/>
      <c r="E3321" s="60"/>
      <c r="F3321" s="60"/>
      <c r="G3321" s="61"/>
      <c r="H3321" s="71">
        <v>0</v>
      </c>
      <c r="I3321" s="62" t="s">
        <v>35</v>
      </c>
      <c r="J3321" s="62">
        <v>0</v>
      </c>
      <c r="K3321" s="44"/>
      <c r="L3321" s="63">
        <v>0</v>
      </c>
      <c r="M3321" s="70"/>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v>368</v>
      </c>
      <c r="C3322" s="59">
        <v>0</v>
      </c>
      <c r="D3322" s="60"/>
      <c r="E3322" s="60"/>
      <c r="F3322" s="60"/>
      <c r="G3322" s="61"/>
      <c r="H3322" s="71">
        <v>0</v>
      </c>
      <c r="I3322" s="62" t="s">
        <v>35</v>
      </c>
      <c r="J3322" s="62">
        <v>0</v>
      </c>
      <c r="K3322" s="44"/>
      <c r="L3322" s="63">
        <v>0</v>
      </c>
      <c r="M3322" s="70"/>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v>369</v>
      </c>
      <c r="C3323" s="59">
        <v>0</v>
      </c>
      <c r="D3323" s="60"/>
      <c r="E3323" s="60"/>
      <c r="F3323" s="60"/>
      <c r="G3323" s="61"/>
      <c r="H3323" s="71">
        <v>0</v>
      </c>
      <c r="I3323" s="62" t="s">
        <v>35</v>
      </c>
      <c r="J3323" s="62">
        <v>0</v>
      </c>
      <c r="K3323" s="44"/>
      <c r="L3323" s="63">
        <v>0</v>
      </c>
      <c r="M3323" s="70"/>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v>370</v>
      </c>
      <c r="C3324" s="59">
        <v>0</v>
      </c>
      <c r="D3324" s="60"/>
      <c r="E3324" s="60"/>
      <c r="F3324" s="60"/>
      <c r="G3324" s="61"/>
      <c r="H3324" s="71">
        <v>0</v>
      </c>
      <c r="I3324" s="62" t="s">
        <v>35</v>
      </c>
      <c r="J3324" s="62">
        <v>0</v>
      </c>
      <c r="K3324" s="44"/>
      <c r="L3324" s="63">
        <v>0</v>
      </c>
      <c r="M3324" s="70"/>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v>371</v>
      </c>
      <c r="C3325" s="59">
        <v>0</v>
      </c>
      <c r="D3325" s="60"/>
      <c r="E3325" s="60"/>
      <c r="F3325" s="60"/>
      <c r="G3325" s="61"/>
      <c r="H3325" s="71">
        <v>0</v>
      </c>
      <c r="I3325" s="62" t="s">
        <v>35</v>
      </c>
      <c r="J3325" s="62">
        <v>0</v>
      </c>
      <c r="K3325" s="44"/>
      <c r="L3325" s="63">
        <v>0</v>
      </c>
      <c r="M3325" s="70"/>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v>372</v>
      </c>
      <c r="C3326" s="59">
        <v>0</v>
      </c>
      <c r="D3326" s="60"/>
      <c r="E3326" s="60"/>
      <c r="F3326" s="60"/>
      <c r="G3326" s="61"/>
      <c r="H3326" s="71">
        <v>0</v>
      </c>
      <c r="I3326" s="62" t="s">
        <v>35</v>
      </c>
      <c r="J3326" s="62">
        <v>0</v>
      </c>
      <c r="K3326" s="44"/>
      <c r="L3326" s="63">
        <v>0</v>
      </c>
      <c r="M3326" s="70"/>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v>373</v>
      </c>
      <c r="C3327" s="59">
        <v>0</v>
      </c>
      <c r="D3327" s="60"/>
      <c r="E3327" s="60"/>
      <c r="F3327" s="60"/>
      <c r="G3327" s="61"/>
      <c r="H3327" s="71">
        <v>0</v>
      </c>
      <c r="I3327" s="62" t="s">
        <v>35</v>
      </c>
      <c r="J3327" s="62">
        <v>0</v>
      </c>
      <c r="K3327" s="44"/>
      <c r="L3327" s="63">
        <v>0</v>
      </c>
      <c r="M3327" s="70"/>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v>374</v>
      </c>
      <c r="C3328" s="59">
        <v>0</v>
      </c>
      <c r="D3328" s="60"/>
      <c r="E3328" s="60"/>
      <c r="F3328" s="60"/>
      <c r="G3328" s="61"/>
      <c r="H3328" s="71">
        <v>0</v>
      </c>
      <c r="I3328" s="62" t="s">
        <v>35</v>
      </c>
      <c r="J3328" s="62">
        <v>0</v>
      </c>
      <c r="K3328" s="44"/>
      <c r="L3328" s="63">
        <v>0</v>
      </c>
      <c r="M3328" s="70"/>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v>375</v>
      </c>
      <c r="C3329" s="59">
        <v>0</v>
      </c>
      <c r="D3329" s="60"/>
      <c r="E3329" s="60"/>
      <c r="F3329" s="60"/>
      <c r="G3329" s="61"/>
      <c r="H3329" s="71">
        <v>0</v>
      </c>
      <c r="I3329" s="62" t="s">
        <v>35</v>
      </c>
      <c r="J3329" s="62">
        <v>0</v>
      </c>
      <c r="K3329" s="44"/>
      <c r="L3329" s="63">
        <v>0</v>
      </c>
      <c r="M3329" s="70"/>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v>376</v>
      </c>
      <c r="C3330" s="59">
        <v>0</v>
      </c>
      <c r="D3330" s="60"/>
      <c r="E3330" s="60"/>
      <c r="F3330" s="60"/>
      <c r="G3330" s="61"/>
      <c r="H3330" s="71">
        <v>0</v>
      </c>
      <c r="I3330" s="62" t="s">
        <v>35</v>
      </c>
      <c r="J3330" s="62">
        <v>0</v>
      </c>
      <c r="K3330" s="44"/>
      <c r="L3330" s="63">
        <v>0</v>
      </c>
      <c r="M3330" s="70"/>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v>377</v>
      </c>
      <c r="C3331" s="59">
        <v>0</v>
      </c>
      <c r="D3331" s="60"/>
      <c r="E3331" s="60"/>
      <c r="F3331" s="60"/>
      <c r="G3331" s="61"/>
      <c r="H3331" s="71">
        <v>0</v>
      </c>
      <c r="I3331" s="62" t="s">
        <v>35</v>
      </c>
      <c r="J3331" s="62">
        <v>0</v>
      </c>
      <c r="K3331" s="44"/>
      <c r="L3331" s="63">
        <v>0</v>
      </c>
      <c r="M3331" s="70"/>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v>378</v>
      </c>
      <c r="C3332" s="59">
        <v>0</v>
      </c>
      <c r="D3332" s="60"/>
      <c r="E3332" s="60"/>
      <c r="F3332" s="60"/>
      <c r="G3332" s="61"/>
      <c r="H3332" s="71">
        <v>0</v>
      </c>
      <c r="I3332" s="62" t="s">
        <v>35</v>
      </c>
      <c r="J3332" s="62">
        <v>0</v>
      </c>
      <c r="K3332" s="44"/>
      <c r="L3332" s="63">
        <v>0</v>
      </c>
      <c r="M3332" s="70"/>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v>379</v>
      </c>
      <c r="C3333" s="59">
        <v>0</v>
      </c>
      <c r="D3333" s="60"/>
      <c r="E3333" s="60"/>
      <c r="F3333" s="60"/>
      <c r="G3333" s="61"/>
      <c r="H3333" s="71">
        <v>0</v>
      </c>
      <c r="I3333" s="62" t="s">
        <v>35</v>
      </c>
      <c r="J3333" s="62">
        <v>0</v>
      </c>
      <c r="K3333" s="44"/>
      <c r="L3333" s="63">
        <v>0</v>
      </c>
      <c r="M3333" s="70"/>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v>380</v>
      </c>
      <c r="C3334" s="59">
        <v>0</v>
      </c>
      <c r="D3334" s="60"/>
      <c r="E3334" s="60"/>
      <c r="F3334" s="60"/>
      <c r="G3334" s="61"/>
      <c r="H3334" s="71">
        <v>0</v>
      </c>
      <c r="I3334" s="62" t="s">
        <v>35</v>
      </c>
      <c r="J3334" s="62">
        <v>0</v>
      </c>
      <c r="K3334" s="44"/>
      <c r="L3334" s="63">
        <v>0</v>
      </c>
      <c r="M3334" s="70"/>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v>381</v>
      </c>
      <c r="C3335" s="59">
        <v>0</v>
      </c>
      <c r="D3335" s="60"/>
      <c r="E3335" s="60"/>
      <c r="F3335" s="60"/>
      <c r="G3335" s="61"/>
      <c r="H3335" s="71">
        <v>0</v>
      </c>
      <c r="I3335" s="62" t="s">
        <v>35</v>
      </c>
      <c r="J3335" s="62">
        <v>0</v>
      </c>
      <c r="K3335" s="44"/>
      <c r="L3335" s="63">
        <v>0</v>
      </c>
      <c r="M3335" s="70"/>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v>382</v>
      </c>
      <c r="C3336" s="59">
        <v>0</v>
      </c>
      <c r="D3336" s="60"/>
      <c r="E3336" s="60"/>
      <c r="F3336" s="60"/>
      <c r="G3336" s="61"/>
      <c r="H3336" s="71">
        <v>0</v>
      </c>
      <c r="I3336" s="62" t="s">
        <v>35</v>
      </c>
      <c r="J3336" s="62">
        <v>0</v>
      </c>
      <c r="K3336" s="44"/>
      <c r="L3336" s="63">
        <v>0</v>
      </c>
      <c r="M3336" s="70"/>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v>383</v>
      </c>
      <c r="C3337" s="59">
        <v>0</v>
      </c>
      <c r="D3337" s="60"/>
      <c r="E3337" s="60"/>
      <c r="F3337" s="60"/>
      <c r="G3337" s="61"/>
      <c r="H3337" s="71">
        <v>0</v>
      </c>
      <c r="I3337" s="62" t="s">
        <v>35</v>
      </c>
      <c r="J3337" s="62">
        <v>0</v>
      </c>
      <c r="K3337" s="44"/>
      <c r="L3337" s="63">
        <v>0</v>
      </c>
      <c r="M3337" s="70"/>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v>384</v>
      </c>
      <c r="C3338" s="59">
        <v>0</v>
      </c>
      <c r="D3338" s="60"/>
      <c r="E3338" s="60"/>
      <c r="F3338" s="60"/>
      <c r="G3338" s="61"/>
      <c r="H3338" s="71">
        <v>0</v>
      </c>
      <c r="I3338" s="62" t="s">
        <v>35</v>
      </c>
      <c r="J3338" s="62">
        <v>0</v>
      </c>
      <c r="K3338" s="44"/>
      <c r="L3338" s="63">
        <v>0</v>
      </c>
      <c r="M3338" s="70"/>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v>385</v>
      </c>
      <c r="C3339" s="59">
        <v>0</v>
      </c>
      <c r="D3339" s="60"/>
      <c r="E3339" s="60"/>
      <c r="F3339" s="60"/>
      <c r="G3339" s="61"/>
      <c r="H3339" s="71">
        <v>0</v>
      </c>
      <c r="I3339" s="62" t="s">
        <v>35</v>
      </c>
      <c r="J3339" s="62">
        <v>0</v>
      </c>
      <c r="K3339" s="44"/>
      <c r="L3339" s="63">
        <v>0</v>
      </c>
      <c r="M3339" s="70"/>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v>386</v>
      </c>
      <c r="C3340" s="59">
        <v>0</v>
      </c>
      <c r="D3340" s="60"/>
      <c r="E3340" s="60"/>
      <c r="F3340" s="60"/>
      <c r="G3340" s="61"/>
      <c r="H3340" s="71">
        <v>0</v>
      </c>
      <c r="I3340" s="62" t="s">
        <v>35</v>
      </c>
      <c r="J3340" s="62">
        <v>0</v>
      </c>
      <c r="K3340" s="44"/>
      <c r="L3340" s="63">
        <v>0</v>
      </c>
      <c r="M3340" s="70"/>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v>387</v>
      </c>
      <c r="C3341" s="59">
        <v>0</v>
      </c>
      <c r="D3341" s="60"/>
      <c r="E3341" s="60"/>
      <c r="F3341" s="60"/>
      <c r="G3341" s="61"/>
      <c r="H3341" s="71">
        <v>0</v>
      </c>
      <c r="I3341" s="62" t="s">
        <v>35</v>
      </c>
      <c r="J3341" s="62">
        <v>0</v>
      </c>
      <c r="K3341" s="44"/>
      <c r="L3341" s="63">
        <v>0</v>
      </c>
      <c r="M3341" s="70"/>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v>388</v>
      </c>
      <c r="C3342" s="59">
        <v>0</v>
      </c>
      <c r="D3342" s="60"/>
      <c r="E3342" s="60"/>
      <c r="F3342" s="60"/>
      <c r="G3342" s="61"/>
      <c r="H3342" s="71">
        <v>0</v>
      </c>
      <c r="I3342" s="62" t="s">
        <v>35</v>
      </c>
      <c r="J3342" s="62">
        <v>0</v>
      </c>
      <c r="K3342" s="44"/>
      <c r="L3342" s="63">
        <v>0</v>
      </c>
      <c r="M3342" s="70"/>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v>389</v>
      </c>
      <c r="C3343" s="59">
        <v>0</v>
      </c>
      <c r="D3343" s="60"/>
      <c r="E3343" s="60"/>
      <c r="F3343" s="60"/>
      <c r="G3343" s="61"/>
      <c r="H3343" s="71">
        <v>0</v>
      </c>
      <c r="I3343" s="62" t="s">
        <v>35</v>
      </c>
      <c r="J3343" s="62">
        <v>0</v>
      </c>
      <c r="K3343" s="44"/>
      <c r="L3343" s="63">
        <v>0</v>
      </c>
      <c r="M3343" s="70"/>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v>390</v>
      </c>
      <c r="C3344" s="59">
        <v>0</v>
      </c>
      <c r="D3344" s="60"/>
      <c r="E3344" s="60"/>
      <c r="F3344" s="60"/>
      <c r="G3344" s="61"/>
      <c r="H3344" s="71">
        <v>0</v>
      </c>
      <c r="I3344" s="62" t="s">
        <v>35</v>
      </c>
      <c r="J3344" s="62">
        <v>0</v>
      </c>
      <c r="K3344" s="44"/>
      <c r="L3344" s="63">
        <v>0</v>
      </c>
      <c r="M3344" s="70"/>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v>391</v>
      </c>
      <c r="C3345" s="59">
        <v>0</v>
      </c>
      <c r="D3345" s="60"/>
      <c r="E3345" s="60"/>
      <c r="F3345" s="60"/>
      <c r="G3345" s="61"/>
      <c r="H3345" s="71">
        <v>0</v>
      </c>
      <c r="I3345" s="62" t="s">
        <v>35</v>
      </c>
      <c r="J3345" s="62">
        <v>0</v>
      </c>
      <c r="K3345" s="44"/>
      <c r="L3345" s="63">
        <v>0</v>
      </c>
      <c r="M3345" s="70"/>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v>392</v>
      </c>
      <c r="C3346" s="59">
        <v>0</v>
      </c>
      <c r="D3346" s="60"/>
      <c r="E3346" s="60"/>
      <c r="F3346" s="60"/>
      <c r="G3346" s="61"/>
      <c r="H3346" s="71">
        <v>0</v>
      </c>
      <c r="I3346" s="62" t="s">
        <v>35</v>
      </c>
      <c r="J3346" s="62">
        <v>0</v>
      </c>
      <c r="K3346" s="44"/>
      <c r="L3346" s="63">
        <v>0</v>
      </c>
      <c r="M3346" s="70"/>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v>393</v>
      </c>
      <c r="C3347" s="59">
        <v>0</v>
      </c>
      <c r="D3347" s="60"/>
      <c r="E3347" s="60"/>
      <c r="F3347" s="60"/>
      <c r="G3347" s="61"/>
      <c r="H3347" s="71">
        <v>0</v>
      </c>
      <c r="I3347" s="62" t="s">
        <v>35</v>
      </c>
      <c r="J3347" s="62">
        <v>0</v>
      </c>
      <c r="K3347" s="44"/>
      <c r="L3347" s="63">
        <v>0</v>
      </c>
      <c r="M3347" s="70"/>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v>394</v>
      </c>
      <c r="C3348" s="59">
        <v>0</v>
      </c>
      <c r="D3348" s="60"/>
      <c r="E3348" s="60"/>
      <c r="F3348" s="60"/>
      <c r="G3348" s="61"/>
      <c r="H3348" s="71">
        <v>0</v>
      </c>
      <c r="I3348" s="62" t="s">
        <v>35</v>
      </c>
      <c r="J3348" s="62">
        <v>0</v>
      </c>
      <c r="K3348" s="44"/>
      <c r="L3348" s="63">
        <v>0</v>
      </c>
      <c r="M3348" s="70"/>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v>395</v>
      </c>
      <c r="C3349" s="59">
        <v>0</v>
      </c>
      <c r="D3349" s="60"/>
      <c r="E3349" s="60"/>
      <c r="F3349" s="60"/>
      <c r="G3349" s="61"/>
      <c r="H3349" s="71">
        <v>0</v>
      </c>
      <c r="I3349" s="62" t="s">
        <v>35</v>
      </c>
      <c r="J3349" s="62">
        <v>0</v>
      </c>
      <c r="K3349" s="44"/>
      <c r="L3349" s="63">
        <v>0</v>
      </c>
      <c r="M3349" s="70"/>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v>396</v>
      </c>
      <c r="C3350" s="59">
        <v>0</v>
      </c>
      <c r="D3350" s="60"/>
      <c r="E3350" s="60"/>
      <c r="F3350" s="60"/>
      <c r="G3350" s="61"/>
      <c r="H3350" s="71">
        <v>0</v>
      </c>
      <c r="I3350" s="62" t="s">
        <v>35</v>
      </c>
      <c r="J3350" s="62">
        <v>0</v>
      </c>
      <c r="K3350" s="44"/>
      <c r="L3350" s="63">
        <v>0</v>
      </c>
      <c r="M3350" s="70"/>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v>397</v>
      </c>
      <c r="C3351" s="59">
        <v>0</v>
      </c>
      <c r="D3351" s="60"/>
      <c r="E3351" s="60"/>
      <c r="F3351" s="60"/>
      <c r="G3351" s="61"/>
      <c r="H3351" s="71">
        <v>0</v>
      </c>
      <c r="I3351" s="62" t="s">
        <v>35</v>
      </c>
      <c r="J3351" s="62">
        <v>0</v>
      </c>
      <c r="K3351" s="44"/>
      <c r="L3351" s="63">
        <v>0</v>
      </c>
      <c r="M3351" s="70"/>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v>398</v>
      </c>
      <c r="C3352" s="59">
        <v>0</v>
      </c>
      <c r="D3352" s="60"/>
      <c r="E3352" s="60"/>
      <c r="F3352" s="60"/>
      <c r="G3352" s="61"/>
      <c r="H3352" s="71">
        <v>0</v>
      </c>
      <c r="I3352" s="62" t="s">
        <v>35</v>
      </c>
      <c r="J3352" s="62">
        <v>0</v>
      </c>
      <c r="K3352" s="44"/>
      <c r="L3352" s="63">
        <v>0</v>
      </c>
      <c r="M3352" s="70"/>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v>399</v>
      </c>
      <c r="C3353" s="59">
        <v>0</v>
      </c>
      <c r="D3353" s="60"/>
      <c r="E3353" s="60"/>
      <c r="F3353" s="60"/>
      <c r="G3353" s="61"/>
      <c r="H3353" s="71">
        <v>0</v>
      </c>
      <c r="I3353" s="62" t="s">
        <v>35</v>
      </c>
      <c r="J3353" s="62">
        <v>0</v>
      </c>
      <c r="K3353" s="44"/>
      <c r="L3353" s="63">
        <v>0</v>
      </c>
      <c r="M3353" s="70"/>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v>400</v>
      </c>
      <c r="C3354" s="59">
        <v>0</v>
      </c>
      <c r="D3354" s="60"/>
      <c r="E3354" s="60"/>
      <c r="F3354" s="60"/>
      <c r="G3354" s="61"/>
      <c r="H3354" s="71">
        <v>0</v>
      </c>
      <c r="I3354" s="62" t="s">
        <v>35</v>
      </c>
      <c r="J3354" s="62">
        <v>0</v>
      </c>
      <c r="K3354" s="44"/>
      <c r="L3354" s="63">
        <v>0</v>
      </c>
      <c r="M3354" s="70"/>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v>401</v>
      </c>
      <c r="C3355" s="59">
        <v>0</v>
      </c>
      <c r="D3355" s="60"/>
      <c r="E3355" s="60"/>
      <c r="F3355" s="60"/>
      <c r="G3355" s="61"/>
      <c r="H3355" s="71">
        <v>0</v>
      </c>
      <c r="I3355" s="62" t="s">
        <v>35</v>
      </c>
      <c r="J3355" s="62">
        <v>0</v>
      </c>
      <c r="K3355" s="44"/>
      <c r="L3355" s="63">
        <v>0</v>
      </c>
      <c r="M3355" s="70"/>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v>402</v>
      </c>
      <c r="C3356" s="59">
        <v>0</v>
      </c>
      <c r="D3356" s="60"/>
      <c r="E3356" s="60"/>
      <c r="F3356" s="60"/>
      <c r="G3356" s="61"/>
      <c r="H3356" s="71">
        <v>0</v>
      </c>
      <c r="I3356" s="62" t="s">
        <v>35</v>
      </c>
      <c r="J3356" s="62">
        <v>0</v>
      </c>
      <c r="K3356" s="44"/>
      <c r="L3356" s="63">
        <v>0</v>
      </c>
      <c r="M3356" s="70"/>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v>403</v>
      </c>
      <c r="C3357" s="59">
        <v>0</v>
      </c>
      <c r="D3357" s="60"/>
      <c r="E3357" s="60"/>
      <c r="F3357" s="60"/>
      <c r="G3357" s="61"/>
      <c r="H3357" s="71">
        <v>0</v>
      </c>
      <c r="I3357" s="62" t="s">
        <v>35</v>
      </c>
      <c r="J3357" s="62">
        <v>0</v>
      </c>
      <c r="K3357" s="44"/>
      <c r="L3357" s="63">
        <v>0</v>
      </c>
      <c r="M3357" s="70"/>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v>404</v>
      </c>
      <c r="C3358" s="59">
        <v>0</v>
      </c>
      <c r="D3358" s="60"/>
      <c r="E3358" s="60"/>
      <c r="F3358" s="60"/>
      <c r="G3358" s="61"/>
      <c r="H3358" s="71">
        <v>0</v>
      </c>
      <c r="I3358" s="62" t="s">
        <v>35</v>
      </c>
      <c r="J3358" s="62">
        <v>0</v>
      </c>
      <c r="K3358" s="44"/>
      <c r="L3358" s="63">
        <v>0</v>
      </c>
      <c r="M3358" s="70"/>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v>405</v>
      </c>
      <c r="C3359" s="59">
        <v>0</v>
      </c>
      <c r="D3359" s="60"/>
      <c r="E3359" s="60"/>
      <c r="F3359" s="60"/>
      <c r="G3359" s="61"/>
      <c r="H3359" s="71">
        <v>0</v>
      </c>
      <c r="I3359" s="62" t="s">
        <v>35</v>
      </c>
      <c r="J3359" s="62">
        <v>0</v>
      </c>
      <c r="K3359" s="44"/>
      <c r="L3359" s="63">
        <v>0</v>
      </c>
      <c r="M3359" s="70"/>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v>406</v>
      </c>
      <c r="C3360" s="59">
        <v>0</v>
      </c>
      <c r="D3360" s="60"/>
      <c r="E3360" s="60"/>
      <c r="F3360" s="60"/>
      <c r="G3360" s="61"/>
      <c r="H3360" s="71">
        <v>0</v>
      </c>
      <c r="I3360" s="62" t="s">
        <v>35</v>
      </c>
      <c r="J3360" s="62">
        <v>0</v>
      </c>
      <c r="K3360" s="44"/>
      <c r="L3360" s="63">
        <v>0</v>
      </c>
      <c r="M3360" s="70"/>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v>407</v>
      </c>
      <c r="C3361" s="59">
        <v>0</v>
      </c>
      <c r="D3361" s="60"/>
      <c r="E3361" s="60"/>
      <c r="F3361" s="60"/>
      <c r="G3361" s="61"/>
      <c r="H3361" s="71">
        <v>0</v>
      </c>
      <c r="I3361" s="62" t="s">
        <v>35</v>
      </c>
      <c r="J3361" s="62">
        <v>0</v>
      </c>
      <c r="K3361" s="44"/>
      <c r="L3361" s="63">
        <v>0</v>
      </c>
      <c r="M3361" s="70"/>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v>408</v>
      </c>
      <c r="C3362" s="59">
        <v>0</v>
      </c>
      <c r="D3362" s="60"/>
      <c r="E3362" s="60"/>
      <c r="F3362" s="60"/>
      <c r="G3362" s="61"/>
      <c r="H3362" s="71">
        <v>0</v>
      </c>
      <c r="I3362" s="62" t="s">
        <v>35</v>
      </c>
      <c r="J3362" s="62">
        <v>0</v>
      </c>
      <c r="K3362" s="44"/>
      <c r="L3362" s="63">
        <v>0</v>
      </c>
      <c r="M3362" s="70"/>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v>409</v>
      </c>
      <c r="C3363" s="59">
        <v>0</v>
      </c>
      <c r="D3363" s="60"/>
      <c r="E3363" s="60"/>
      <c r="F3363" s="60"/>
      <c r="G3363" s="61"/>
      <c r="H3363" s="71">
        <v>0</v>
      </c>
      <c r="I3363" s="62" t="s">
        <v>35</v>
      </c>
      <c r="J3363" s="62">
        <v>0</v>
      </c>
      <c r="K3363" s="44"/>
      <c r="L3363" s="63">
        <v>0</v>
      </c>
      <c r="M3363" s="70"/>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v>410</v>
      </c>
      <c r="C3364" s="59">
        <v>0</v>
      </c>
      <c r="D3364" s="60"/>
      <c r="E3364" s="60"/>
      <c r="F3364" s="60"/>
      <c r="G3364" s="61"/>
      <c r="H3364" s="71">
        <v>0</v>
      </c>
      <c r="I3364" s="62" t="s">
        <v>35</v>
      </c>
      <c r="J3364" s="62">
        <v>0</v>
      </c>
      <c r="K3364" s="44"/>
      <c r="L3364" s="63">
        <v>0</v>
      </c>
      <c r="M3364" s="70"/>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v>411</v>
      </c>
      <c r="C3365" s="59">
        <v>0</v>
      </c>
      <c r="D3365" s="60"/>
      <c r="E3365" s="60"/>
      <c r="F3365" s="60"/>
      <c r="G3365" s="61"/>
      <c r="H3365" s="71">
        <v>0</v>
      </c>
      <c r="I3365" s="62" t="s">
        <v>35</v>
      </c>
      <c r="J3365" s="62">
        <v>0</v>
      </c>
      <c r="K3365" s="44"/>
      <c r="L3365" s="63">
        <v>0</v>
      </c>
      <c r="M3365" s="70"/>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v>412</v>
      </c>
      <c r="C3366" s="59">
        <v>0</v>
      </c>
      <c r="D3366" s="60"/>
      <c r="E3366" s="60"/>
      <c r="F3366" s="60"/>
      <c r="G3366" s="61"/>
      <c r="H3366" s="71">
        <v>0</v>
      </c>
      <c r="I3366" s="62" t="s">
        <v>35</v>
      </c>
      <c r="J3366" s="62">
        <v>0</v>
      </c>
      <c r="K3366" s="44"/>
      <c r="L3366" s="63">
        <v>0</v>
      </c>
      <c r="M3366" s="70"/>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v>413</v>
      </c>
      <c r="C3367" s="59">
        <v>0</v>
      </c>
      <c r="D3367" s="60"/>
      <c r="E3367" s="60"/>
      <c r="F3367" s="60"/>
      <c r="G3367" s="61"/>
      <c r="H3367" s="71">
        <v>0</v>
      </c>
      <c r="I3367" s="62" t="s">
        <v>35</v>
      </c>
      <c r="J3367" s="62">
        <v>0</v>
      </c>
      <c r="K3367" s="44"/>
      <c r="L3367" s="63">
        <v>0</v>
      </c>
      <c r="M3367" s="70"/>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v>414</v>
      </c>
      <c r="C3368" s="59">
        <v>0</v>
      </c>
      <c r="D3368" s="60"/>
      <c r="E3368" s="60"/>
      <c r="F3368" s="60"/>
      <c r="G3368" s="61"/>
      <c r="H3368" s="71">
        <v>0</v>
      </c>
      <c r="I3368" s="62" t="s">
        <v>35</v>
      </c>
      <c r="J3368" s="62">
        <v>0</v>
      </c>
      <c r="K3368" s="44"/>
      <c r="L3368" s="63">
        <v>0</v>
      </c>
      <c r="M3368" s="70"/>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v>415</v>
      </c>
      <c r="C3369" s="59">
        <v>0</v>
      </c>
      <c r="D3369" s="60"/>
      <c r="E3369" s="60"/>
      <c r="F3369" s="60"/>
      <c r="G3369" s="61"/>
      <c r="H3369" s="71">
        <v>0</v>
      </c>
      <c r="I3369" s="62" t="s">
        <v>35</v>
      </c>
      <c r="J3369" s="62">
        <v>0</v>
      </c>
      <c r="K3369" s="44"/>
      <c r="L3369" s="63">
        <v>0</v>
      </c>
      <c r="M3369" s="70"/>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v>416</v>
      </c>
      <c r="C3370" s="59">
        <v>0</v>
      </c>
      <c r="D3370" s="60"/>
      <c r="E3370" s="60"/>
      <c r="F3370" s="60"/>
      <c r="G3370" s="61"/>
      <c r="H3370" s="71">
        <v>0</v>
      </c>
      <c r="I3370" s="62" t="s">
        <v>35</v>
      </c>
      <c r="J3370" s="62">
        <v>0</v>
      </c>
      <c r="K3370" s="44"/>
      <c r="L3370" s="63">
        <v>0</v>
      </c>
      <c r="M3370" s="70"/>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v>417</v>
      </c>
      <c r="C3371" s="59">
        <v>0</v>
      </c>
      <c r="D3371" s="60"/>
      <c r="E3371" s="60"/>
      <c r="F3371" s="60"/>
      <c r="G3371" s="61"/>
      <c r="H3371" s="71">
        <v>0</v>
      </c>
      <c r="I3371" s="62" t="s">
        <v>35</v>
      </c>
      <c r="J3371" s="62">
        <v>0</v>
      </c>
      <c r="K3371" s="44"/>
      <c r="L3371" s="63">
        <v>0</v>
      </c>
      <c r="M3371" s="70"/>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x14ac:dyDescent="0.2">
      <c r="A3372" s="15"/>
      <c r="B3372" s="15"/>
      <c r="C3372" s="58"/>
      <c r="D3372" s="58"/>
      <c r="E3372" s="58"/>
      <c r="F3372" s="58"/>
      <c r="G3372" s="58"/>
      <c r="H3372" s="72"/>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x14ac:dyDescent="0.2">
      <c r="A3373" s="11"/>
      <c r="B3373" s="12" t="str">
        <f>"Jemena "&amp;LEFT($H$3,7)&amp;" Ancillary network services' prices"</f>
        <v>Jemena 2026–27 Ancillary network services' prices</v>
      </c>
      <c r="C3373" s="11"/>
      <c r="D3373" s="11"/>
      <c r="E3373" s="11"/>
      <c r="F3373" s="11"/>
      <c r="G3373" s="11"/>
      <c r="H3373" s="19" t="s">
        <v>20</v>
      </c>
      <c r="I3373" s="19" t="s">
        <v>21</v>
      </c>
      <c r="J3373" s="19" t="s">
        <v>22</v>
      </c>
      <c r="K3373" s="19"/>
      <c r="L3373" s="42" t="s">
        <v>25</v>
      </c>
      <c r="M3373" s="66" t="s">
        <v>30</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hidden="1" outlineLevel="1" x14ac:dyDescent="0.2">
      <c r="A3374" s="15"/>
      <c r="B3374" s="15"/>
      <c r="C3374" s="57"/>
      <c r="D3374" s="57"/>
      <c r="E3374" s="57"/>
      <c r="F3374" s="57"/>
      <c r="G3374" s="57"/>
      <c r="H3374" s="70"/>
      <c r="I3374" s="16"/>
      <c r="J3374" s="16"/>
      <c r="K3374" s="16"/>
      <c r="L3374" s="16"/>
      <c r="M3374" s="70"/>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hidden="1" outlineLevel="1" x14ac:dyDescent="0.2">
      <c r="A3375" s="15"/>
      <c r="B3375" s="15"/>
      <c r="C3375" s="59"/>
      <c r="D3375" s="60"/>
      <c r="E3375" s="60"/>
      <c r="F3375" s="60"/>
      <c r="G3375" s="61"/>
      <c r="H3375" s="71"/>
      <c r="I3375" s="62"/>
      <c r="J3375" s="62"/>
      <c r="K3375" s="44"/>
      <c r="L3375" s="63"/>
      <c r="M3375" s="70"/>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70"/>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70"/>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70"/>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70"/>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70"/>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70"/>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70"/>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70"/>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70"/>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70"/>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70"/>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70"/>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70"/>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70"/>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70"/>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70"/>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70"/>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70"/>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70"/>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70"/>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70"/>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70"/>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70"/>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70"/>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70"/>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70"/>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70"/>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70"/>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70"/>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70"/>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70"/>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70"/>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70"/>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70"/>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70"/>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70"/>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70"/>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70"/>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70"/>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70"/>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70"/>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70"/>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70"/>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70"/>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70"/>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70"/>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70"/>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70"/>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70"/>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70"/>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70"/>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70"/>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70"/>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70"/>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70"/>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70"/>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70"/>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70"/>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70"/>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70"/>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70"/>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70"/>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70"/>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70"/>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70"/>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70"/>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70"/>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70"/>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70"/>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70"/>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70"/>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70"/>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70"/>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70"/>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70"/>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70"/>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70"/>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70"/>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70"/>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70"/>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70"/>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70"/>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70"/>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70"/>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70"/>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70"/>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70"/>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70"/>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70"/>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70"/>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70"/>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70"/>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70"/>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70"/>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70"/>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70"/>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70"/>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70"/>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70"/>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70"/>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70"/>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70"/>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70"/>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70"/>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70"/>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70"/>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70"/>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70"/>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70"/>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70"/>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70"/>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70"/>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70"/>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70"/>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70"/>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70"/>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70"/>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70"/>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70"/>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70"/>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70"/>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70"/>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70"/>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70"/>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70"/>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70"/>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70"/>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70"/>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70"/>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70"/>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70"/>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70"/>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70"/>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70"/>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70"/>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70"/>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70"/>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70"/>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70"/>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70"/>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70"/>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70"/>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70"/>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70"/>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70"/>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70"/>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70"/>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70"/>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70"/>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70"/>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70"/>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70"/>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70"/>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70"/>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70"/>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70"/>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70"/>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70"/>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70"/>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70"/>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70"/>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70"/>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70"/>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70"/>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70"/>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70"/>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70"/>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70"/>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70"/>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70"/>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70"/>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70"/>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70"/>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70"/>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70"/>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70"/>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70"/>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70"/>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70"/>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70"/>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70"/>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70"/>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70"/>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70"/>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70"/>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70"/>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70"/>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70"/>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70"/>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70"/>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70"/>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70"/>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70"/>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70"/>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70"/>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70"/>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70"/>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70"/>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70"/>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70"/>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70"/>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70"/>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70"/>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70"/>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70"/>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70"/>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70"/>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70"/>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70"/>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70"/>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70"/>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70"/>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70"/>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70"/>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70"/>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70"/>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70"/>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70"/>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70"/>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70"/>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70"/>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70"/>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70"/>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70"/>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70"/>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70"/>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70"/>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70"/>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70"/>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70"/>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70"/>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70"/>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70"/>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70"/>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70"/>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70"/>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70"/>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70"/>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70"/>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70"/>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70"/>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70"/>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70"/>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70"/>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70"/>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70"/>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70"/>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70"/>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70"/>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70"/>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70"/>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70"/>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70"/>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70"/>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x14ac:dyDescent="0.2">
      <c r="A3630" s="15"/>
      <c r="B3630" s="15"/>
      <c r="C3630" s="59"/>
      <c r="D3630" s="60"/>
      <c r="E3630" s="60"/>
      <c r="F3630" s="60"/>
      <c r="G3630" s="61"/>
      <c r="H3630" s="71"/>
      <c r="I3630" s="62"/>
      <c r="J3630" s="62"/>
      <c r="K3630" s="44"/>
      <c r="L3630" s="63"/>
      <c r="M3630" s="70"/>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x14ac:dyDescent="0.2">
      <c r="A3631" s="15"/>
      <c r="B3631" s="15"/>
      <c r="C3631" s="59"/>
      <c r="D3631" s="60"/>
      <c r="E3631" s="60"/>
      <c r="F3631" s="60"/>
      <c r="G3631" s="61"/>
      <c r="H3631" s="71"/>
      <c r="I3631" s="62"/>
      <c r="J3631" s="62"/>
      <c r="K3631" s="44"/>
      <c r="L3631" s="63"/>
      <c r="M3631" s="70"/>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x14ac:dyDescent="0.2">
      <c r="A3632" s="15"/>
      <c r="B3632" s="15"/>
      <c r="C3632" s="59"/>
      <c r="D3632" s="60"/>
      <c r="E3632" s="60"/>
      <c r="F3632" s="60"/>
      <c r="G3632" s="61"/>
      <c r="H3632" s="71"/>
      <c r="I3632" s="62"/>
      <c r="J3632" s="62"/>
      <c r="K3632" s="44"/>
      <c r="L3632" s="63"/>
      <c r="M3632" s="70"/>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x14ac:dyDescent="0.2">
      <c r="A3633" s="15"/>
      <c r="B3633" s="15"/>
      <c r="C3633" s="59"/>
      <c r="D3633" s="60"/>
      <c r="E3633" s="60"/>
      <c r="F3633" s="60"/>
      <c r="G3633" s="61"/>
      <c r="H3633" s="71"/>
      <c r="I3633" s="62"/>
      <c r="J3633" s="62"/>
      <c r="K3633" s="44"/>
      <c r="L3633" s="63"/>
      <c r="M3633" s="70"/>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c r="C3634" s="59"/>
      <c r="D3634" s="60"/>
      <c r="E3634" s="60"/>
      <c r="F3634" s="60"/>
      <c r="G3634" s="61"/>
      <c r="H3634" s="71"/>
      <c r="I3634" s="62"/>
      <c r="J3634" s="62"/>
      <c r="K3634" s="44"/>
      <c r="L3634" s="63"/>
      <c r="M3634" s="70"/>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c r="C3635" s="59"/>
      <c r="D3635" s="60"/>
      <c r="E3635" s="60"/>
      <c r="F3635" s="60"/>
      <c r="G3635" s="61"/>
      <c r="H3635" s="71"/>
      <c r="I3635" s="62"/>
      <c r="J3635" s="62"/>
      <c r="K3635" s="44"/>
      <c r="L3635" s="63"/>
      <c r="M3635" s="70"/>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c r="C3636" s="59"/>
      <c r="D3636" s="60"/>
      <c r="E3636" s="60"/>
      <c r="F3636" s="60"/>
      <c r="G3636" s="61"/>
      <c r="H3636" s="71"/>
      <c r="I3636" s="62"/>
      <c r="J3636" s="62"/>
      <c r="K3636" s="44"/>
      <c r="L3636" s="63"/>
      <c r="M3636" s="70"/>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c r="C3637" s="59"/>
      <c r="D3637" s="60"/>
      <c r="E3637" s="60"/>
      <c r="F3637" s="60"/>
      <c r="G3637" s="61"/>
      <c r="H3637" s="71"/>
      <c r="I3637" s="62"/>
      <c r="J3637" s="62"/>
      <c r="K3637" s="44"/>
      <c r="L3637" s="63"/>
      <c r="M3637" s="70"/>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c r="C3638" s="59"/>
      <c r="D3638" s="60"/>
      <c r="E3638" s="60"/>
      <c r="F3638" s="60"/>
      <c r="G3638" s="61"/>
      <c r="H3638" s="71"/>
      <c r="I3638" s="62"/>
      <c r="J3638" s="62"/>
      <c r="K3638" s="44"/>
      <c r="L3638" s="63"/>
      <c r="M3638" s="70"/>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c r="C3639" s="59"/>
      <c r="D3639" s="60"/>
      <c r="E3639" s="60"/>
      <c r="F3639" s="60"/>
      <c r="G3639" s="61"/>
      <c r="H3639" s="71"/>
      <c r="I3639" s="62"/>
      <c r="J3639" s="62"/>
      <c r="K3639" s="44"/>
      <c r="L3639" s="63"/>
      <c r="M3639" s="70"/>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c r="C3640" s="59"/>
      <c r="D3640" s="60"/>
      <c r="E3640" s="60"/>
      <c r="F3640" s="60"/>
      <c r="G3640" s="61"/>
      <c r="H3640" s="71"/>
      <c r="I3640" s="62"/>
      <c r="J3640" s="62"/>
      <c r="K3640" s="44"/>
      <c r="L3640" s="63"/>
      <c r="M3640" s="70"/>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c r="C3641" s="59"/>
      <c r="D3641" s="60"/>
      <c r="E3641" s="60"/>
      <c r="F3641" s="60"/>
      <c r="G3641" s="61"/>
      <c r="H3641" s="71"/>
      <c r="I3641" s="62"/>
      <c r="J3641" s="62"/>
      <c r="K3641" s="44"/>
      <c r="L3641" s="63"/>
      <c r="M3641" s="70"/>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c r="C3642" s="59"/>
      <c r="D3642" s="60"/>
      <c r="E3642" s="60"/>
      <c r="F3642" s="60"/>
      <c r="G3642" s="61"/>
      <c r="H3642" s="71"/>
      <c r="I3642" s="62"/>
      <c r="J3642" s="62"/>
      <c r="K3642" s="44"/>
      <c r="L3642" s="63"/>
      <c r="M3642" s="70"/>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c r="C3643" s="59"/>
      <c r="D3643" s="60"/>
      <c r="E3643" s="60"/>
      <c r="F3643" s="60"/>
      <c r="G3643" s="61"/>
      <c r="H3643" s="71"/>
      <c r="I3643" s="62"/>
      <c r="J3643" s="62"/>
      <c r="K3643" s="44"/>
      <c r="L3643" s="63"/>
      <c r="M3643" s="70"/>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c r="C3644" s="59"/>
      <c r="D3644" s="60"/>
      <c r="E3644" s="60"/>
      <c r="F3644" s="60"/>
      <c r="G3644" s="61"/>
      <c r="H3644" s="71"/>
      <c r="I3644" s="62"/>
      <c r="J3644" s="62"/>
      <c r="K3644" s="44"/>
      <c r="L3644" s="63"/>
      <c r="M3644" s="70"/>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c r="C3645" s="59"/>
      <c r="D3645" s="60"/>
      <c r="E3645" s="60"/>
      <c r="F3645" s="60"/>
      <c r="G3645" s="61"/>
      <c r="H3645" s="71"/>
      <c r="I3645" s="62"/>
      <c r="J3645" s="62"/>
      <c r="K3645" s="44"/>
      <c r="L3645" s="63"/>
      <c r="M3645" s="70"/>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c r="C3646" s="59"/>
      <c r="D3646" s="60"/>
      <c r="E3646" s="60"/>
      <c r="F3646" s="60"/>
      <c r="G3646" s="61"/>
      <c r="H3646" s="71"/>
      <c r="I3646" s="62"/>
      <c r="J3646" s="62"/>
      <c r="K3646" s="44"/>
      <c r="L3646" s="63"/>
      <c r="M3646" s="70"/>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c r="C3647" s="59"/>
      <c r="D3647" s="60"/>
      <c r="E3647" s="60"/>
      <c r="F3647" s="60"/>
      <c r="G3647" s="61"/>
      <c r="H3647" s="71"/>
      <c r="I3647" s="62"/>
      <c r="J3647" s="62"/>
      <c r="K3647" s="44"/>
      <c r="L3647" s="63"/>
      <c r="M3647" s="70"/>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c r="C3648" s="59"/>
      <c r="D3648" s="60"/>
      <c r="E3648" s="60"/>
      <c r="F3648" s="60"/>
      <c r="G3648" s="61"/>
      <c r="H3648" s="71"/>
      <c r="I3648" s="62"/>
      <c r="J3648" s="62"/>
      <c r="K3648" s="44"/>
      <c r="L3648" s="63"/>
      <c r="M3648" s="70"/>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c r="C3649" s="59"/>
      <c r="D3649" s="60"/>
      <c r="E3649" s="60"/>
      <c r="F3649" s="60"/>
      <c r="G3649" s="61"/>
      <c r="H3649" s="71"/>
      <c r="I3649" s="62"/>
      <c r="J3649" s="62"/>
      <c r="K3649" s="44"/>
      <c r="L3649" s="63"/>
      <c r="M3649" s="70"/>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c r="C3650" s="59"/>
      <c r="D3650" s="60"/>
      <c r="E3650" s="60"/>
      <c r="F3650" s="60"/>
      <c r="G3650" s="61"/>
      <c r="H3650" s="71"/>
      <c r="I3650" s="62"/>
      <c r="J3650" s="62"/>
      <c r="K3650" s="44"/>
      <c r="L3650" s="63"/>
      <c r="M3650" s="70"/>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c r="C3651" s="59"/>
      <c r="D3651" s="60"/>
      <c r="E3651" s="60"/>
      <c r="F3651" s="60"/>
      <c r="G3651" s="61"/>
      <c r="H3651" s="71"/>
      <c r="I3651" s="62"/>
      <c r="J3651" s="62"/>
      <c r="K3651" s="44"/>
      <c r="L3651" s="63"/>
      <c r="M3651" s="70"/>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c r="C3652" s="59"/>
      <c r="D3652" s="60"/>
      <c r="E3652" s="60"/>
      <c r="F3652" s="60"/>
      <c r="G3652" s="61"/>
      <c r="H3652" s="71"/>
      <c r="I3652" s="62"/>
      <c r="J3652" s="62"/>
      <c r="K3652" s="44"/>
      <c r="L3652" s="63"/>
      <c r="M3652" s="70"/>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c r="C3653" s="59"/>
      <c r="D3653" s="60"/>
      <c r="E3653" s="60"/>
      <c r="F3653" s="60"/>
      <c r="G3653" s="61"/>
      <c r="H3653" s="71"/>
      <c r="I3653" s="62"/>
      <c r="J3653" s="62"/>
      <c r="K3653" s="44"/>
      <c r="L3653" s="63"/>
      <c r="M3653" s="70"/>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c r="C3654" s="59"/>
      <c r="D3654" s="60"/>
      <c r="E3654" s="60"/>
      <c r="F3654" s="60"/>
      <c r="G3654" s="61"/>
      <c r="H3654" s="71"/>
      <c r="I3654" s="62"/>
      <c r="J3654" s="62"/>
      <c r="K3654" s="44"/>
      <c r="L3654" s="63"/>
      <c r="M3654" s="70"/>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c r="C3655" s="59"/>
      <c r="D3655" s="60"/>
      <c r="E3655" s="60"/>
      <c r="F3655" s="60"/>
      <c r="G3655" s="61"/>
      <c r="H3655" s="71"/>
      <c r="I3655" s="62"/>
      <c r="J3655" s="62"/>
      <c r="K3655" s="44"/>
      <c r="L3655" s="63"/>
      <c r="M3655" s="70"/>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c r="C3656" s="59"/>
      <c r="D3656" s="60"/>
      <c r="E3656" s="60"/>
      <c r="F3656" s="60"/>
      <c r="G3656" s="61"/>
      <c r="H3656" s="71"/>
      <c r="I3656" s="62"/>
      <c r="J3656" s="62"/>
      <c r="K3656" s="44"/>
      <c r="L3656" s="63"/>
      <c r="M3656" s="70"/>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c r="C3657" s="59"/>
      <c r="D3657" s="60"/>
      <c r="E3657" s="60"/>
      <c r="F3657" s="60"/>
      <c r="G3657" s="61"/>
      <c r="H3657" s="71"/>
      <c r="I3657" s="62"/>
      <c r="J3657" s="62"/>
      <c r="K3657" s="44"/>
      <c r="L3657" s="63"/>
      <c r="M3657" s="70"/>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c r="C3658" s="59"/>
      <c r="D3658" s="60"/>
      <c r="E3658" s="60"/>
      <c r="F3658" s="60"/>
      <c r="G3658" s="61"/>
      <c r="H3658" s="71"/>
      <c r="I3658" s="62"/>
      <c r="J3658" s="62"/>
      <c r="K3658" s="44"/>
      <c r="L3658" s="63"/>
      <c r="M3658" s="70"/>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c r="C3659" s="59"/>
      <c r="D3659" s="60"/>
      <c r="E3659" s="60"/>
      <c r="F3659" s="60"/>
      <c r="G3659" s="61"/>
      <c r="H3659" s="71"/>
      <c r="I3659" s="62"/>
      <c r="J3659" s="62"/>
      <c r="K3659" s="44"/>
      <c r="L3659" s="63"/>
      <c r="M3659" s="70"/>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c r="C3660" s="59"/>
      <c r="D3660" s="60"/>
      <c r="E3660" s="60"/>
      <c r="F3660" s="60"/>
      <c r="G3660" s="61"/>
      <c r="H3660" s="71"/>
      <c r="I3660" s="62"/>
      <c r="J3660" s="62"/>
      <c r="K3660" s="44"/>
      <c r="L3660" s="63"/>
      <c r="M3660" s="70"/>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c r="C3661" s="59"/>
      <c r="D3661" s="60"/>
      <c r="E3661" s="60"/>
      <c r="F3661" s="60"/>
      <c r="G3661" s="61"/>
      <c r="H3661" s="71"/>
      <c r="I3661" s="62"/>
      <c r="J3661" s="62"/>
      <c r="K3661" s="44"/>
      <c r="L3661" s="63"/>
      <c r="M3661" s="70"/>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c r="C3662" s="59"/>
      <c r="D3662" s="60"/>
      <c r="E3662" s="60"/>
      <c r="F3662" s="60"/>
      <c r="G3662" s="61"/>
      <c r="H3662" s="71"/>
      <c r="I3662" s="62"/>
      <c r="J3662" s="62"/>
      <c r="K3662" s="44"/>
      <c r="L3662" s="63"/>
      <c r="M3662" s="70"/>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c r="C3663" s="59"/>
      <c r="D3663" s="60"/>
      <c r="E3663" s="60"/>
      <c r="F3663" s="60"/>
      <c r="G3663" s="61"/>
      <c r="H3663" s="71"/>
      <c r="I3663" s="62"/>
      <c r="J3663" s="62"/>
      <c r="K3663" s="44"/>
      <c r="L3663" s="63"/>
      <c r="M3663" s="70"/>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c r="C3664" s="59"/>
      <c r="D3664" s="60"/>
      <c r="E3664" s="60"/>
      <c r="F3664" s="60"/>
      <c r="G3664" s="61"/>
      <c r="H3664" s="71"/>
      <c r="I3664" s="62"/>
      <c r="J3664" s="62"/>
      <c r="K3664" s="44"/>
      <c r="L3664" s="63"/>
      <c r="M3664" s="70"/>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c r="C3665" s="59"/>
      <c r="D3665" s="60"/>
      <c r="E3665" s="60"/>
      <c r="F3665" s="60"/>
      <c r="G3665" s="61"/>
      <c r="H3665" s="71"/>
      <c r="I3665" s="62"/>
      <c r="J3665" s="62"/>
      <c r="K3665" s="44"/>
      <c r="L3665" s="63"/>
      <c r="M3665" s="70"/>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c r="C3666" s="59"/>
      <c r="D3666" s="60"/>
      <c r="E3666" s="60"/>
      <c r="F3666" s="60"/>
      <c r="G3666" s="61"/>
      <c r="H3666" s="71"/>
      <c r="I3666" s="62"/>
      <c r="J3666" s="62"/>
      <c r="K3666" s="44"/>
      <c r="L3666" s="63"/>
      <c r="M3666" s="70"/>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c r="C3667" s="59"/>
      <c r="D3667" s="60"/>
      <c r="E3667" s="60"/>
      <c r="F3667" s="60"/>
      <c r="G3667" s="61"/>
      <c r="H3667" s="71"/>
      <c r="I3667" s="62"/>
      <c r="J3667" s="62"/>
      <c r="K3667" s="44"/>
      <c r="L3667" s="63"/>
      <c r="M3667" s="70"/>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c r="C3668" s="59"/>
      <c r="D3668" s="60"/>
      <c r="E3668" s="60"/>
      <c r="F3668" s="60"/>
      <c r="G3668" s="61"/>
      <c r="H3668" s="71"/>
      <c r="I3668" s="62"/>
      <c r="J3668" s="62"/>
      <c r="K3668" s="44"/>
      <c r="L3668" s="63"/>
      <c r="M3668" s="70"/>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c r="C3669" s="59"/>
      <c r="D3669" s="60"/>
      <c r="E3669" s="60"/>
      <c r="F3669" s="60"/>
      <c r="G3669" s="61"/>
      <c r="H3669" s="71"/>
      <c r="I3669" s="62"/>
      <c r="J3669" s="62"/>
      <c r="K3669" s="44"/>
      <c r="L3669" s="63"/>
      <c r="M3669" s="70"/>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c r="C3670" s="59"/>
      <c r="D3670" s="60"/>
      <c r="E3670" s="60"/>
      <c r="F3670" s="60"/>
      <c r="G3670" s="61"/>
      <c r="H3670" s="71"/>
      <c r="I3670" s="62"/>
      <c r="J3670" s="62"/>
      <c r="K3670" s="44"/>
      <c r="L3670" s="63"/>
      <c r="M3670" s="70"/>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c r="C3671" s="59"/>
      <c r="D3671" s="60"/>
      <c r="E3671" s="60"/>
      <c r="F3671" s="60"/>
      <c r="G3671" s="61"/>
      <c r="H3671" s="71"/>
      <c r="I3671" s="62"/>
      <c r="J3671" s="62"/>
      <c r="K3671" s="44"/>
      <c r="L3671" s="63"/>
      <c r="M3671" s="70"/>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c r="C3672" s="59"/>
      <c r="D3672" s="60"/>
      <c r="E3672" s="60"/>
      <c r="F3672" s="60"/>
      <c r="G3672" s="61"/>
      <c r="H3672" s="71"/>
      <c r="I3672" s="62"/>
      <c r="J3672" s="62"/>
      <c r="K3672" s="44"/>
      <c r="L3672" s="63"/>
      <c r="M3672" s="70"/>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c r="C3673" s="59"/>
      <c r="D3673" s="60"/>
      <c r="E3673" s="60"/>
      <c r="F3673" s="60"/>
      <c r="G3673" s="61"/>
      <c r="H3673" s="71"/>
      <c r="I3673" s="62"/>
      <c r="J3673" s="62"/>
      <c r="K3673" s="44"/>
      <c r="L3673" s="63"/>
      <c r="M3673" s="70"/>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c r="C3674" s="59"/>
      <c r="D3674" s="60"/>
      <c r="E3674" s="60"/>
      <c r="F3674" s="60"/>
      <c r="G3674" s="61"/>
      <c r="H3674" s="71"/>
      <c r="I3674" s="62"/>
      <c r="J3674" s="62"/>
      <c r="K3674" s="44"/>
      <c r="L3674" s="63"/>
      <c r="M3674" s="70"/>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c r="C3675" s="59"/>
      <c r="D3675" s="60"/>
      <c r="E3675" s="60"/>
      <c r="F3675" s="60"/>
      <c r="G3675" s="61"/>
      <c r="H3675" s="71"/>
      <c r="I3675" s="62"/>
      <c r="J3675" s="62"/>
      <c r="K3675" s="44"/>
      <c r="L3675" s="63"/>
      <c r="M3675" s="70"/>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c r="C3676" s="59"/>
      <c r="D3676" s="60"/>
      <c r="E3676" s="60"/>
      <c r="F3676" s="60"/>
      <c r="G3676" s="61"/>
      <c r="H3676" s="71"/>
      <c r="I3676" s="62"/>
      <c r="J3676" s="62"/>
      <c r="K3676" s="44"/>
      <c r="L3676" s="63"/>
      <c r="M3676" s="70"/>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c r="C3677" s="59"/>
      <c r="D3677" s="60"/>
      <c r="E3677" s="60"/>
      <c r="F3677" s="60"/>
      <c r="G3677" s="61"/>
      <c r="H3677" s="71"/>
      <c r="I3677" s="62"/>
      <c r="J3677" s="62"/>
      <c r="K3677" s="44"/>
      <c r="L3677" s="63"/>
      <c r="M3677" s="70"/>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c r="C3678" s="59"/>
      <c r="D3678" s="60"/>
      <c r="E3678" s="60"/>
      <c r="F3678" s="60"/>
      <c r="G3678" s="61"/>
      <c r="H3678" s="71"/>
      <c r="I3678" s="62"/>
      <c r="J3678" s="62"/>
      <c r="K3678" s="44"/>
      <c r="L3678" s="63"/>
      <c r="M3678" s="70"/>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c r="C3679" s="59"/>
      <c r="D3679" s="60"/>
      <c r="E3679" s="60"/>
      <c r="F3679" s="60"/>
      <c r="G3679" s="61"/>
      <c r="H3679" s="71"/>
      <c r="I3679" s="62"/>
      <c r="J3679" s="62"/>
      <c r="K3679" s="44"/>
      <c r="L3679" s="63"/>
      <c r="M3679" s="70"/>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c r="C3680" s="59"/>
      <c r="D3680" s="60"/>
      <c r="E3680" s="60"/>
      <c r="F3680" s="60"/>
      <c r="G3680" s="61"/>
      <c r="H3680" s="71"/>
      <c r="I3680" s="62"/>
      <c r="J3680" s="62"/>
      <c r="K3680" s="44"/>
      <c r="L3680" s="63"/>
      <c r="M3680" s="70"/>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c r="C3681" s="59"/>
      <c r="D3681" s="60"/>
      <c r="E3681" s="60"/>
      <c r="F3681" s="60"/>
      <c r="G3681" s="61"/>
      <c r="H3681" s="71"/>
      <c r="I3681" s="62"/>
      <c r="J3681" s="62"/>
      <c r="K3681" s="44"/>
      <c r="L3681" s="63"/>
      <c r="M3681" s="70"/>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c r="C3682" s="59"/>
      <c r="D3682" s="60"/>
      <c r="E3682" s="60"/>
      <c r="F3682" s="60"/>
      <c r="G3682" s="61"/>
      <c r="H3682" s="71"/>
      <c r="I3682" s="62"/>
      <c r="J3682" s="62"/>
      <c r="K3682" s="44"/>
      <c r="L3682" s="63"/>
      <c r="M3682" s="70"/>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c r="C3683" s="59"/>
      <c r="D3683" s="60"/>
      <c r="E3683" s="60"/>
      <c r="F3683" s="60"/>
      <c r="G3683" s="61"/>
      <c r="H3683" s="71"/>
      <c r="I3683" s="62"/>
      <c r="J3683" s="62"/>
      <c r="K3683" s="44"/>
      <c r="L3683" s="63"/>
      <c r="M3683" s="70"/>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c r="C3684" s="59"/>
      <c r="D3684" s="60"/>
      <c r="E3684" s="60"/>
      <c r="F3684" s="60"/>
      <c r="G3684" s="61"/>
      <c r="H3684" s="71"/>
      <c r="I3684" s="62"/>
      <c r="J3684" s="62"/>
      <c r="K3684" s="44"/>
      <c r="L3684" s="63"/>
      <c r="M3684" s="70"/>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c r="C3685" s="59"/>
      <c r="D3685" s="60"/>
      <c r="E3685" s="60"/>
      <c r="F3685" s="60"/>
      <c r="G3685" s="61"/>
      <c r="H3685" s="71"/>
      <c r="I3685" s="62"/>
      <c r="J3685" s="62"/>
      <c r="K3685" s="44"/>
      <c r="L3685" s="63"/>
      <c r="M3685" s="70"/>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c r="C3686" s="59"/>
      <c r="D3686" s="60"/>
      <c r="E3686" s="60"/>
      <c r="F3686" s="60"/>
      <c r="G3686" s="61"/>
      <c r="H3686" s="71"/>
      <c r="I3686" s="62"/>
      <c r="J3686" s="62"/>
      <c r="K3686" s="44"/>
      <c r="L3686" s="63"/>
      <c r="M3686" s="70"/>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c r="C3687" s="59"/>
      <c r="D3687" s="60"/>
      <c r="E3687" s="60"/>
      <c r="F3687" s="60"/>
      <c r="G3687" s="61"/>
      <c r="H3687" s="71"/>
      <c r="I3687" s="62"/>
      <c r="J3687" s="62"/>
      <c r="K3687" s="44"/>
      <c r="L3687" s="63"/>
      <c r="M3687" s="70"/>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c r="C3688" s="59"/>
      <c r="D3688" s="60"/>
      <c r="E3688" s="60"/>
      <c r="F3688" s="60"/>
      <c r="G3688" s="61"/>
      <c r="H3688" s="71"/>
      <c r="I3688" s="62"/>
      <c r="J3688" s="62"/>
      <c r="K3688" s="44"/>
      <c r="L3688" s="63"/>
      <c r="M3688" s="70"/>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c r="C3689" s="59"/>
      <c r="D3689" s="60"/>
      <c r="E3689" s="60"/>
      <c r="F3689" s="60"/>
      <c r="G3689" s="61"/>
      <c r="H3689" s="71"/>
      <c r="I3689" s="62"/>
      <c r="J3689" s="62"/>
      <c r="K3689" s="44"/>
      <c r="L3689" s="63"/>
      <c r="M3689" s="70"/>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c r="C3690" s="59"/>
      <c r="D3690" s="60"/>
      <c r="E3690" s="60"/>
      <c r="F3690" s="60"/>
      <c r="G3690" s="61"/>
      <c r="H3690" s="71"/>
      <c r="I3690" s="62"/>
      <c r="J3690" s="62"/>
      <c r="K3690" s="44"/>
      <c r="L3690" s="63"/>
      <c r="M3690" s="70"/>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c r="C3691" s="59"/>
      <c r="D3691" s="60"/>
      <c r="E3691" s="60"/>
      <c r="F3691" s="60"/>
      <c r="G3691" s="61"/>
      <c r="H3691" s="71"/>
      <c r="I3691" s="62"/>
      <c r="J3691" s="62"/>
      <c r="K3691" s="44"/>
      <c r="L3691" s="63"/>
      <c r="M3691" s="70"/>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c r="C3692" s="59"/>
      <c r="D3692" s="60"/>
      <c r="E3692" s="60"/>
      <c r="F3692" s="60"/>
      <c r="G3692" s="61"/>
      <c r="H3692" s="71"/>
      <c r="I3692" s="62"/>
      <c r="J3692" s="62"/>
      <c r="K3692" s="44"/>
      <c r="L3692" s="63"/>
      <c r="M3692" s="70"/>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c r="C3693" s="59"/>
      <c r="D3693" s="60"/>
      <c r="E3693" s="60"/>
      <c r="F3693" s="60"/>
      <c r="G3693" s="61"/>
      <c r="H3693" s="71"/>
      <c r="I3693" s="62"/>
      <c r="J3693" s="62"/>
      <c r="K3693" s="44"/>
      <c r="L3693" s="63"/>
      <c r="M3693" s="70"/>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c r="C3694" s="59"/>
      <c r="D3694" s="60"/>
      <c r="E3694" s="60"/>
      <c r="F3694" s="60"/>
      <c r="G3694" s="61"/>
      <c r="H3694" s="71"/>
      <c r="I3694" s="62"/>
      <c r="J3694" s="62"/>
      <c r="K3694" s="44"/>
      <c r="L3694" s="63"/>
      <c r="M3694" s="70"/>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c r="C3695" s="59"/>
      <c r="D3695" s="60"/>
      <c r="E3695" s="60"/>
      <c r="F3695" s="60"/>
      <c r="G3695" s="61"/>
      <c r="H3695" s="71"/>
      <c r="I3695" s="62"/>
      <c r="J3695" s="62"/>
      <c r="K3695" s="44"/>
      <c r="L3695" s="63"/>
      <c r="M3695" s="70"/>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c r="C3696" s="59"/>
      <c r="D3696" s="60"/>
      <c r="E3696" s="60"/>
      <c r="F3696" s="60"/>
      <c r="G3696" s="61"/>
      <c r="H3696" s="71"/>
      <c r="I3696" s="62"/>
      <c r="J3696" s="62"/>
      <c r="K3696" s="44"/>
      <c r="L3696" s="63"/>
      <c r="M3696" s="70"/>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c r="C3697" s="59"/>
      <c r="D3697" s="60"/>
      <c r="E3697" s="60"/>
      <c r="F3697" s="60"/>
      <c r="G3697" s="61"/>
      <c r="H3697" s="71"/>
      <c r="I3697" s="62"/>
      <c r="J3697" s="62"/>
      <c r="K3697" s="44"/>
      <c r="L3697" s="63"/>
      <c r="M3697" s="70"/>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c r="C3698" s="59"/>
      <c r="D3698" s="60"/>
      <c r="E3698" s="60"/>
      <c r="F3698" s="60"/>
      <c r="G3698" s="61"/>
      <c r="H3698" s="71"/>
      <c r="I3698" s="62"/>
      <c r="J3698" s="62"/>
      <c r="K3698" s="44"/>
      <c r="L3698" s="63"/>
      <c r="M3698" s="70"/>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c r="C3699" s="59"/>
      <c r="D3699" s="60"/>
      <c r="E3699" s="60"/>
      <c r="F3699" s="60"/>
      <c r="G3699" s="61"/>
      <c r="H3699" s="71"/>
      <c r="I3699" s="62"/>
      <c r="J3699" s="62"/>
      <c r="K3699" s="44"/>
      <c r="L3699" s="63"/>
      <c r="M3699" s="70"/>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c r="C3700" s="59"/>
      <c r="D3700" s="60"/>
      <c r="E3700" s="60"/>
      <c r="F3700" s="60"/>
      <c r="G3700" s="61"/>
      <c r="H3700" s="71"/>
      <c r="I3700" s="62"/>
      <c r="J3700" s="62"/>
      <c r="K3700" s="44"/>
      <c r="L3700" s="63"/>
      <c r="M3700" s="70"/>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c r="C3701" s="59"/>
      <c r="D3701" s="60"/>
      <c r="E3701" s="60"/>
      <c r="F3701" s="60"/>
      <c r="G3701" s="61"/>
      <c r="H3701" s="71"/>
      <c r="I3701" s="62"/>
      <c r="J3701" s="62"/>
      <c r="K3701" s="44"/>
      <c r="L3701" s="63"/>
      <c r="M3701" s="70"/>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c r="C3702" s="59"/>
      <c r="D3702" s="60"/>
      <c r="E3702" s="60"/>
      <c r="F3702" s="60"/>
      <c r="G3702" s="61"/>
      <c r="H3702" s="71"/>
      <c r="I3702" s="62"/>
      <c r="J3702" s="62"/>
      <c r="K3702" s="44"/>
      <c r="L3702" s="63"/>
      <c r="M3702" s="70"/>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c r="C3703" s="59"/>
      <c r="D3703" s="60"/>
      <c r="E3703" s="60"/>
      <c r="F3703" s="60"/>
      <c r="G3703" s="61"/>
      <c r="H3703" s="71"/>
      <c r="I3703" s="62"/>
      <c r="J3703" s="62"/>
      <c r="K3703" s="44"/>
      <c r="L3703" s="63"/>
      <c r="M3703" s="70"/>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c r="C3704" s="59"/>
      <c r="D3704" s="60"/>
      <c r="E3704" s="60"/>
      <c r="F3704" s="60"/>
      <c r="G3704" s="61"/>
      <c r="H3704" s="71"/>
      <c r="I3704" s="62"/>
      <c r="J3704" s="62"/>
      <c r="K3704" s="44"/>
      <c r="L3704" s="63"/>
      <c r="M3704" s="70"/>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c r="C3705" s="59"/>
      <c r="D3705" s="60"/>
      <c r="E3705" s="60"/>
      <c r="F3705" s="60"/>
      <c r="G3705" s="61"/>
      <c r="H3705" s="71"/>
      <c r="I3705" s="62"/>
      <c r="J3705" s="62"/>
      <c r="K3705" s="44"/>
      <c r="L3705" s="63"/>
      <c r="M3705" s="70"/>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c r="C3706" s="59"/>
      <c r="D3706" s="60"/>
      <c r="E3706" s="60"/>
      <c r="F3706" s="60"/>
      <c r="G3706" s="61"/>
      <c r="H3706" s="71"/>
      <c r="I3706" s="62"/>
      <c r="J3706" s="62"/>
      <c r="K3706" s="44"/>
      <c r="L3706" s="63"/>
      <c r="M3706" s="70"/>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c r="C3707" s="59"/>
      <c r="D3707" s="60"/>
      <c r="E3707" s="60"/>
      <c r="F3707" s="60"/>
      <c r="G3707" s="61"/>
      <c r="H3707" s="71"/>
      <c r="I3707" s="62"/>
      <c r="J3707" s="62"/>
      <c r="K3707" s="44"/>
      <c r="L3707" s="63"/>
      <c r="M3707" s="70"/>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c r="C3708" s="59"/>
      <c r="D3708" s="60"/>
      <c r="E3708" s="60"/>
      <c r="F3708" s="60"/>
      <c r="G3708" s="61"/>
      <c r="H3708" s="71"/>
      <c r="I3708" s="62"/>
      <c r="J3708" s="62"/>
      <c r="K3708" s="44"/>
      <c r="L3708" s="63"/>
      <c r="M3708" s="70"/>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c r="C3709" s="59"/>
      <c r="D3709" s="60"/>
      <c r="E3709" s="60"/>
      <c r="F3709" s="60"/>
      <c r="G3709" s="61"/>
      <c r="H3709" s="71"/>
      <c r="I3709" s="62"/>
      <c r="J3709" s="62"/>
      <c r="K3709" s="44"/>
      <c r="L3709" s="63"/>
      <c r="M3709" s="70"/>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c r="C3710" s="59"/>
      <c r="D3710" s="60"/>
      <c r="E3710" s="60"/>
      <c r="F3710" s="60"/>
      <c r="G3710" s="61"/>
      <c r="H3710" s="71"/>
      <c r="I3710" s="62"/>
      <c r="J3710" s="62"/>
      <c r="K3710" s="44"/>
      <c r="L3710" s="63"/>
      <c r="M3710" s="70"/>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c r="C3711" s="59"/>
      <c r="D3711" s="60"/>
      <c r="E3711" s="60"/>
      <c r="F3711" s="60"/>
      <c r="G3711" s="61"/>
      <c r="H3711" s="71"/>
      <c r="I3711" s="62"/>
      <c r="J3711" s="62"/>
      <c r="K3711" s="44"/>
      <c r="L3711" s="63"/>
      <c r="M3711" s="70"/>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c r="C3712" s="59"/>
      <c r="D3712" s="60"/>
      <c r="E3712" s="60"/>
      <c r="F3712" s="60"/>
      <c r="G3712" s="61"/>
      <c r="H3712" s="71"/>
      <c r="I3712" s="62"/>
      <c r="J3712" s="62"/>
      <c r="K3712" s="44"/>
      <c r="L3712" s="63"/>
      <c r="M3712" s="70"/>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c r="C3713" s="59"/>
      <c r="D3713" s="60"/>
      <c r="E3713" s="60"/>
      <c r="F3713" s="60"/>
      <c r="G3713" s="61"/>
      <c r="H3713" s="71"/>
      <c r="I3713" s="62"/>
      <c r="J3713" s="62"/>
      <c r="K3713" s="44"/>
      <c r="L3713" s="63"/>
      <c r="M3713" s="70"/>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c r="C3714" s="59"/>
      <c r="D3714" s="60"/>
      <c r="E3714" s="60"/>
      <c r="F3714" s="60"/>
      <c r="G3714" s="61"/>
      <c r="H3714" s="71"/>
      <c r="I3714" s="62"/>
      <c r="J3714" s="62"/>
      <c r="K3714" s="44"/>
      <c r="L3714" s="63"/>
      <c r="M3714" s="70"/>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c r="C3715" s="59"/>
      <c r="D3715" s="60"/>
      <c r="E3715" s="60"/>
      <c r="F3715" s="60"/>
      <c r="G3715" s="61"/>
      <c r="H3715" s="71"/>
      <c r="I3715" s="62"/>
      <c r="J3715" s="62"/>
      <c r="K3715" s="44"/>
      <c r="L3715" s="63"/>
      <c r="M3715" s="70"/>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c r="C3716" s="59"/>
      <c r="D3716" s="60"/>
      <c r="E3716" s="60"/>
      <c r="F3716" s="60"/>
      <c r="G3716" s="61"/>
      <c r="H3716" s="71"/>
      <c r="I3716" s="62"/>
      <c r="J3716" s="62"/>
      <c r="K3716" s="44"/>
      <c r="L3716" s="63"/>
      <c r="M3716" s="70"/>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c r="C3717" s="59"/>
      <c r="D3717" s="60"/>
      <c r="E3717" s="60"/>
      <c r="F3717" s="60"/>
      <c r="G3717" s="61"/>
      <c r="H3717" s="71"/>
      <c r="I3717" s="62"/>
      <c r="J3717" s="62"/>
      <c r="K3717" s="44"/>
      <c r="L3717" s="63"/>
      <c r="M3717" s="70"/>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c r="C3718" s="59"/>
      <c r="D3718" s="60"/>
      <c r="E3718" s="60"/>
      <c r="F3718" s="60"/>
      <c r="G3718" s="61"/>
      <c r="H3718" s="71"/>
      <c r="I3718" s="62"/>
      <c r="J3718" s="62"/>
      <c r="K3718" s="44"/>
      <c r="L3718" s="63"/>
      <c r="M3718" s="70"/>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c r="C3719" s="59"/>
      <c r="D3719" s="60"/>
      <c r="E3719" s="60"/>
      <c r="F3719" s="60"/>
      <c r="G3719" s="61"/>
      <c r="H3719" s="71"/>
      <c r="I3719" s="62"/>
      <c r="J3719" s="62"/>
      <c r="K3719" s="44"/>
      <c r="L3719" s="63"/>
      <c r="M3719" s="70"/>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c r="C3720" s="59"/>
      <c r="D3720" s="60"/>
      <c r="E3720" s="60"/>
      <c r="F3720" s="60"/>
      <c r="G3720" s="61"/>
      <c r="H3720" s="71"/>
      <c r="I3720" s="62"/>
      <c r="J3720" s="62"/>
      <c r="K3720" s="44"/>
      <c r="L3720" s="63"/>
      <c r="M3720" s="70"/>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c r="C3721" s="59"/>
      <c r="D3721" s="60"/>
      <c r="E3721" s="60"/>
      <c r="F3721" s="60"/>
      <c r="G3721" s="61"/>
      <c r="H3721" s="71"/>
      <c r="I3721" s="62"/>
      <c r="J3721" s="62"/>
      <c r="K3721" s="44"/>
      <c r="L3721" s="63"/>
      <c r="M3721" s="70"/>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c r="C3722" s="59"/>
      <c r="D3722" s="60"/>
      <c r="E3722" s="60"/>
      <c r="F3722" s="60"/>
      <c r="G3722" s="61"/>
      <c r="H3722" s="71"/>
      <c r="I3722" s="62"/>
      <c r="J3722" s="62"/>
      <c r="K3722" s="44"/>
      <c r="L3722" s="63"/>
      <c r="M3722" s="70"/>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c r="C3723" s="59"/>
      <c r="D3723" s="60"/>
      <c r="E3723" s="60"/>
      <c r="F3723" s="60"/>
      <c r="G3723" s="61"/>
      <c r="H3723" s="71"/>
      <c r="I3723" s="62"/>
      <c r="J3723" s="62"/>
      <c r="K3723" s="44"/>
      <c r="L3723" s="63"/>
      <c r="M3723" s="70"/>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c r="C3724" s="59"/>
      <c r="D3724" s="60"/>
      <c r="E3724" s="60"/>
      <c r="F3724" s="60"/>
      <c r="G3724" s="61"/>
      <c r="H3724" s="71"/>
      <c r="I3724" s="62"/>
      <c r="J3724" s="62"/>
      <c r="K3724" s="44"/>
      <c r="L3724" s="63"/>
      <c r="M3724" s="70"/>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c r="C3725" s="59"/>
      <c r="D3725" s="60"/>
      <c r="E3725" s="60"/>
      <c r="F3725" s="60"/>
      <c r="G3725" s="61"/>
      <c r="H3725" s="71"/>
      <c r="I3725" s="62"/>
      <c r="J3725" s="62"/>
      <c r="K3725" s="44"/>
      <c r="L3725" s="63"/>
      <c r="M3725" s="70"/>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c r="C3726" s="59"/>
      <c r="D3726" s="60"/>
      <c r="E3726" s="60"/>
      <c r="F3726" s="60"/>
      <c r="G3726" s="61"/>
      <c r="H3726" s="71"/>
      <c r="I3726" s="62"/>
      <c r="J3726" s="62"/>
      <c r="K3726" s="44"/>
      <c r="L3726" s="63"/>
      <c r="M3726" s="70"/>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c r="C3727" s="59"/>
      <c r="D3727" s="60"/>
      <c r="E3727" s="60"/>
      <c r="F3727" s="60"/>
      <c r="G3727" s="61"/>
      <c r="H3727" s="71"/>
      <c r="I3727" s="62"/>
      <c r="J3727" s="62"/>
      <c r="K3727" s="44"/>
      <c r="L3727" s="63"/>
      <c r="M3727" s="70"/>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c r="C3728" s="59"/>
      <c r="D3728" s="60"/>
      <c r="E3728" s="60"/>
      <c r="F3728" s="60"/>
      <c r="G3728" s="61"/>
      <c r="H3728" s="71"/>
      <c r="I3728" s="62"/>
      <c r="J3728" s="62"/>
      <c r="K3728" s="44"/>
      <c r="L3728" s="63"/>
      <c r="M3728" s="70"/>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c r="C3729" s="59"/>
      <c r="D3729" s="60"/>
      <c r="E3729" s="60"/>
      <c r="F3729" s="60"/>
      <c r="G3729" s="61"/>
      <c r="H3729" s="71"/>
      <c r="I3729" s="62"/>
      <c r="J3729" s="62"/>
      <c r="K3729" s="44"/>
      <c r="L3729" s="63"/>
      <c r="M3729" s="70"/>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c r="C3730" s="59"/>
      <c r="D3730" s="60"/>
      <c r="E3730" s="60"/>
      <c r="F3730" s="60"/>
      <c r="G3730" s="61"/>
      <c r="H3730" s="71"/>
      <c r="I3730" s="62"/>
      <c r="J3730" s="62"/>
      <c r="K3730" s="44"/>
      <c r="L3730" s="63"/>
      <c r="M3730" s="70"/>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c r="C3731" s="59"/>
      <c r="D3731" s="60"/>
      <c r="E3731" s="60"/>
      <c r="F3731" s="60"/>
      <c r="G3731" s="61"/>
      <c r="H3731" s="71"/>
      <c r="I3731" s="62"/>
      <c r="J3731" s="62"/>
      <c r="K3731" s="44"/>
      <c r="L3731" s="63"/>
      <c r="M3731" s="70"/>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c r="C3732" s="59"/>
      <c r="D3732" s="60"/>
      <c r="E3732" s="60"/>
      <c r="F3732" s="60"/>
      <c r="G3732" s="61"/>
      <c r="H3732" s="71"/>
      <c r="I3732" s="62"/>
      <c r="J3732" s="62"/>
      <c r="K3732" s="44"/>
      <c r="L3732" s="63"/>
      <c r="M3732" s="70"/>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c r="C3733" s="59"/>
      <c r="D3733" s="60"/>
      <c r="E3733" s="60"/>
      <c r="F3733" s="60"/>
      <c r="G3733" s="61"/>
      <c r="H3733" s="71"/>
      <c r="I3733" s="62"/>
      <c r="J3733" s="62"/>
      <c r="K3733" s="44"/>
      <c r="L3733" s="63"/>
      <c r="M3733" s="70"/>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c r="C3734" s="59"/>
      <c r="D3734" s="60"/>
      <c r="E3734" s="60"/>
      <c r="F3734" s="60"/>
      <c r="G3734" s="61"/>
      <c r="H3734" s="71"/>
      <c r="I3734" s="62"/>
      <c r="J3734" s="62"/>
      <c r="K3734" s="44"/>
      <c r="L3734" s="63"/>
      <c r="M3734" s="70"/>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c r="C3735" s="59"/>
      <c r="D3735" s="60"/>
      <c r="E3735" s="60"/>
      <c r="F3735" s="60"/>
      <c r="G3735" s="61"/>
      <c r="H3735" s="71"/>
      <c r="I3735" s="62"/>
      <c r="J3735" s="62"/>
      <c r="K3735" s="44"/>
      <c r="L3735" s="63"/>
      <c r="M3735" s="70"/>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c r="C3736" s="59"/>
      <c r="D3736" s="60"/>
      <c r="E3736" s="60"/>
      <c r="F3736" s="60"/>
      <c r="G3736" s="61"/>
      <c r="H3736" s="71"/>
      <c r="I3736" s="62"/>
      <c r="J3736" s="62"/>
      <c r="K3736" s="44"/>
      <c r="L3736" s="63"/>
      <c r="M3736" s="70"/>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c r="C3737" s="59"/>
      <c r="D3737" s="60"/>
      <c r="E3737" s="60"/>
      <c r="F3737" s="60"/>
      <c r="G3737" s="61"/>
      <c r="H3737" s="71"/>
      <c r="I3737" s="62"/>
      <c r="J3737" s="62"/>
      <c r="K3737" s="44"/>
      <c r="L3737" s="63"/>
      <c r="M3737" s="70"/>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c r="C3738" s="59"/>
      <c r="D3738" s="60"/>
      <c r="E3738" s="60"/>
      <c r="F3738" s="60"/>
      <c r="G3738" s="61"/>
      <c r="H3738" s="71"/>
      <c r="I3738" s="62"/>
      <c r="J3738" s="62"/>
      <c r="K3738" s="44"/>
      <c r="L3738" s="63"/>
      <c r="M3738" s="70"/>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c r="C3739" s="59"/>
      <c r="D3739" s="60"/>
      <c r="E3739" s="60"/>
      <c r="F3739" s="60"/>
      <c r="G3739" s="61"/>
      <c r="H3739" s="71"/>
      <c r="I3739" s="62"/>
      <c r="J3739" s="62"/>
      <c r="K3739" s="44"/>
      <c r="L3739" s="63"/>
      <c r="M3739" s="70"/>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c r="C3740" s="59"/>
      <c r="D3740" s="60"/>
      <c r="E3740" s="60"/>
      <c r="F3740" s="60"/>
      <c r="G3740" s="61"/>
      <c r="H3740" s="71"/>
      <c r="I3740" s="62"/>
      <c r="J3740" s="62"/>
      <c r="K3740" s="44"/>
      <c r="L3740" s="63"/>
      <c r="M3740" s="70"/>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c r="C3741" s="59"/>
      <c r="D3741" s="60"/>
      <c r="E3741" s="60"/>
      <c r="F3741" s="60"/>
      <c r="G3741" s="61"/>
      <c r="H3741" s="71"/>
      <c r="I3741" s="62"/>
      <c r="J3741" s="62"/>
      <c r="K3741" s="44"/>
      <c r="L3741" s="63"/>
      <c r="M3741" s="70"/>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c r="C3742" s="59"/>
      <c r="D3742" s="60"/>
      <c r="E3742" s="60"/>
      <c r="F3742" s="60"/>
      <c r="G3742" s="61"/>
      <c r="H3742" s="71"/>
      <c r="I3742" s="62"/>
      <c r="J3742" s="62"/>
      <c r="K3742" s="44"/>
      <c r="L3742" s="63"/>
      <c r="M3742" s="70"/>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c r="C3743" s="59"/>
      <c r="D3743" s="60"/>
      <c r="E3743" s="60"/>
      <c r="F3743" s="60"/>
      <c r="G3743" s="61"/>
      <c r="H3743" s="71"/>
      <c r="I3743" s="62"/>
      <c r="J3743" s="62"/>
      <c r="K3743" s="44"/>
      <c r="L3743" s="63"/>
      <c r="M3743" s="70"/>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c r="C3744" s="59"/>
      <c r="D3744" s="60"/>
      <c r="E3744" s="60"/>
      <c r="F3744" s="60"/>
      <c r="G3744" s="61"/>
      <c r="H3744" s="71"/>
      <c r="I3744" s="62"/>
      <c r="J3744" s="62"/>
      <c r="K3744" s="44"/>
      <c r="L3744" s="63"/>
      <c r="M3744" s="70"/>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c r="C3745" s="59"/>
      <c r="D3745" s="60"/>
      <c r="E3745" s="60"/>
      <c r="F3745" s="60"/>
      <c r="G3745" s="61"/>
      <c r="H3745" s="71"/>
      <c r="I3745" s="62"/>
      <c r="J3745" s="62"/>
      <c r="K3745" s="44"/>
      <c r="L3745" s="63"/>
      <c r="M3745" s="70"/>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c r="C3746" s="59"/>
      <c r="D3746" s="60"/>
      <c r="E3746" s="60"/>
      <c r="F3746" s="60"/>
      <c r="G3746" s="61"/>
      <c r="H3746" s="71"/>
      <c r="I3746" s="62"/>
      <c r="J3746" s="62"/>
      <c r="K3746" s="44"/>
      <c r="L3746" s="63"/>
      <c r="M3746" s="70"/>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c r="C3747" s="59"/>
      <c r="D3747" s="60"/>
      <c r="E3747" s="60"/>
      <c r="F3747" s="60"/>
      <c r="G3747" s="61"/>
      <c r="H3747" s="71"/>
      <c r="I3747" s="62"/>
      <c r="J3747" s="62"/>
      <c r="K3747" s="44"/>
      <c r="L3747" s="63"/>
      <c r="M3747" s="70"/>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c r="C3748" s="59"/>
      <c r="D3748" s="60"/>
      <c r="E3748" s="60"/>
      <c r="F3748" s="60"/>
      <c r="G3748" s="61"/>
      <c r="H3748" s="71"/>
      <c r="I3748" s="62"/>
      <c r="J3748" s="62"/>
      <c r="K3748" s="44"/>
      <c r="L3748" s="63"/>
      <c r="M3748" s="70"/>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c r="C3749" s="59"/>
      <c r="D3749" s="60"/>
      <c r="E3749" s="60"/>
      <c r="F3749" s="60"/>
      <c r="G3749" s="61"/>
      <c r="H3749" s="71"/>
      <c r="I3749" s="62"/>
      <c r="J3749" s="62"/>
      <c r="K3749" s="44"/>
      <c r="L3749" s="63"/>
      <c r="M3749" s="70"/>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c r="C3750" s="59"/>
      <c r="D3750" s="60"/>
      <c r="E3750" s="60"/>
      <c r="F3750" s="60"/>
      <c r="G3750" s="61"/>
      <c r="H3750" s="71"/>
      <c r="I3750" s="62"/>
      <c r="J3750" s="62"/>
      <c r="K3750" s="44"/>
      <c r="L3750" s="63"/>
      <c r="M3750" s="70"/>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c r="C3751" s="59"/>
      <c r="D3751" s="60"/>
      <c r="E3751" s="60"/>
      <c r="F3751" s="60"/>
      <c r="G3751" s="61"/>
      <c r="H3751" s="71"/>
      <c r="I3751" s="62"/>
      <c r="J3751" s="62"/>
      <c r="K3751" s="44"/>
      <c r="L3751" s="63"/>
      <c r="M3751" s="70"/>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c r="C3752" s="59"/>
      <c r="D3752" s="60"/>
      <c r="E3752" s="60"/>
      <c r="F3752" s="60"/>
      <c r="G3752" s="61"/>
      <c r="H3752" s="71"/>
      <c r="I3752" s="62"/>
      <c r="J3752" s="62"/>
      <c r="K3752" s="44"/>
      <c r="L3752" s="63"/>
      <c r="M3752" s="70"/>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c r="C3753" s="59"/>
      <c r="D3753" s="60"/>
      <c r="E3753" s="60"/>
      <c r="F3753" s="60"/>
      <c r="G3753" s="61"/>
      <c r="H3753" s="71"/>
      <c r="I3753" s="62"/>
      <c r="J3753" s="62"/>
      <c r="K3753" s="44"/>
      <c r="L3753" s="63"/>
      <c r="M3753" s="70"/>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c r="C3754" s="59"/>
      <c r="D3754" s="60"/>
      <c r="E3754" s="60"/>
      <c r="F3754" s="60"/>
      <c r="G3754" s="61"/>
      <c r="H3754" s="71"/>
      <c r="I3754" s="62"/>
      <c r="J3754" s="62"/>
      <c r="K3754" s="44"/>
      <c r="L3754" s="63"/>
      <c r="M3754" s="70"/>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c r="C3755" s="59"/>
      <c r="D3755" s="60"/>
      <c r="E3755" s="60"/>
      <c r="F3755" s="60"/>
      <c r="G3755" s="61"/>
      <c r="H3755" s="71"/>
      <c r="I3755" s="62"/>
      <c r="J3755" s="62"/>
      <c r="K3755" s="44"/>
      <c r="L3755" s="63"/>
      <c r="M3755" s="70"/>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c r="C3756" s="59"/>
      <c r="D3756" s="60"/>
      <c r="E3756" s="60"/>
      <c r="F3756" s="60"/>
      <c r="G3756" s="61"/>
      <c r="H3756" s="71"/>
      <c r="I3756" s="62"/>
      <c r="J3756" s="62"/>
      <c r="K3756" s="44"/>
      <c r="L3756" s="63"/>
      <c r="M3756" s="70"/>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c r="C3757" s="59"/>
      <c r="D3757" s="60"/>
      <c r="E3757" s="60"/>
      <c r="F3757" s="60"/>
      <c r="G3757" s="61"/>
      <c r="H3757" s="71"/>
      <c r="I3757" s="62"/>
      <c r="J3757" s="62"/>
      <c r="K3757" s="44"/>
      <c r="L3757" s="63"/>
      <c r="M3757" s="70"/>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c r="C3758" s="59"/>
      <c r="D3758" s="60"/>
      <c r="E3758" s="60"/>
      <c r="F3758" s="60"/>
      <c r="G3758" s="61"/>
      <c r="H3758" s="71"/>
      <c r="I3758" s="62"/>
      <c r="J3758" s="62"/>
      <c r="K3758" s="44"/>
      <c r="L3758" s="63"/>
      <c r="M3758" s="70"/>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c r="C3759" s="59"/>
      <c r="D3759" s="60"/>
      <c r="E3759" s="60"/>
      <c r="F3759" s="60"/>
      <c r="G3759" s="61"/>
      <c r="H3759" s="71"/>
      <c r="I3759" s="62"/>
      <c r="J3759" s="62"/>
      <c r="K3759" s="44"/>
      <c r="L3759" s="63"/>
      <c r="M3759" s="70"/>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c r="C3760" s="59"/>
      <c r="D3760" s="60"/>
      <c r="E3760" s="60"/>
      <c r="F3760" s="60"/>
      <c r="G3760" s="61"/>
      <c r="H3760" s="71"/>
      <c r="I3760" s="62"/>
      <c r="J3760" s="62"/>
      <c r="K3760" s="44"/>
      <c r="L3760" s="63"/>
      <c r="M3760" s="70"/>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c r="C3761" s="59"/>
      <c r="D3761" s="60"/>
      <c r="E3761" s="60"/>
      <c r="F3761" s="60"/>
      <c r="G3761" s="61"/>
      <c r="H3761" s="71"/>
      <c r="I3761" s="62"/>
      <c r="J3761" s="62"/>
      <c r="K3761" s="44"/>
      <c r="L3761" s="63"/>
      <c r="M3761" s="70"/>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c r="C3762" s="59"/>
      <c r="D3762" s="60"/>
      <c r="E3762" s="60"/>
      <c r="F3762" s="60"/>
      <c r="G3762" s="61"/>
      <c r="H3762" s="71"/>
      <c r="I3762" s="62"/>
      <c r="J3762" s="62"/>
      <c r="K3762" s="44"/>
      <c r="L3762" s="63"/>
      <c r="M3762" s="70"/>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c r="C3763" s="59"/>
      <c r="D3763" s="60"/>
      <c r="E3763" s="60"/>
      <c r="F3763" s="60"/>
      <c r="G3763" s="61"/>
      <c r="H3763" s="71"/>
      <c r="I3763" s="62"/>
      <c r="J3763" s="62"/>
      <c r="K3763" s="44"/>
      <c r="L3763" s="63"/>
      <c r="M3763" s="70"/>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c r="C3764" s="59"/>
      <c r="D3764" s="60"/>
      <c r="E3764" s="60"/>
      <c r="F3764" s="60"/>
      <c r="G3764" s="61"/>
      <c r="H3764" s="71"/>
      <c r="I3764" s="62"/>
      <c r="J3764" s="62"/>
      <c r="K3764" s="44"/>
      <c r="L3764" s="63"/>
      <c r="M3764" s="70"/>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c r="C3765" s="59"/>
      <c r="D3765" s="60"/>
      <c r="E3765" s="60"/>
      <c r="F3765" s="60"/>
      <c r="G3765" s="61"/>
      <c r="H3765" s="71"/>
      <c r="I3765" s="62"/>
      <c r="J3765" s="62"/>
      <c r="K3765" s="44"/>
      <c r="L3765" s="63"/>
      <c r="M3765" s="70"/>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c r="C3766" s="59"/>
      <c r="D3766" s="60"/>
      <c r="E3766" s="60"/>
      <c r="F3766" s="60"/>
      <c r="G3766" s="61"/>
      <c r="H3766" s="71"/>
      <c r="I3766" s="62"/>
      <c r="J3766" s="62"/>
      <c r="K3766" s="44"/>
      <c r="L3766" s="63"/>
      <c r="M3766" s="70"/>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c r="C3767" s="59"/>
      <c r="D3767" s="60"/>
      <c r="E3767" s="60"/>
      <c r="F3767" s="60"/>
      <c r="G3767" s="61"/>
      <c r="H3767" s="71"/>
      <c r="I3767" s="62"/>
      <c r="J3767" s="62"/>
      <c r="K3767" s="44"/>
      <c r="L3767" s="63"/>
      <c r="M3767" s="70"/>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c r="C3768" s="59"/>
      <c r="D3768" s="60"/>
      <c r="E3768" s="60"/>
      <c r="F3768" s="60"/>
      <c r="G3768" s="61"/>
      <c r="H3768" s="71"/>
      <c r="I3768" s="62"/>
      <c r="J3768" s="62"/>
      <c r="K3768" s="44"/>
      <c r="L3768" s="63"/>
      <c r="M3768" s="70"/>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c r="C3769" s="59"/>
      <c r="D3769" s="60"/>
      <c r="E3769" s="60"/>
      <c r="F3769" s="60"/>
      <c r="G3769" s="61"/>
      <c r="H3769" s="71"/>
      <c r="I3769" s="62"/>
      <c r="J3769" s="62"/>
      <c r="K3769" s="44"/>
      <c r="L3769" s="63"/>
      <c r="M3769" s="70"/>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c r="C3770" s="59"/>
      <c r="D3770" s="60"/>
      <c r="E3770" s="60"/>
      <c r="F3770" s="60"/>
      <c r="G3770" s="61"/>
      <c r="H3770" s="71"/>
      <c r="I3770" s="62"/>
      <c r="J3770" s="62"/>
      <c r="K3770" s="44"/>
      <c r="L3770" s="63"/>
      <c r="M3770" s="70"/>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c r="C3771" s="59"/>
      <c r="D3771" s="60"/>
      <c r="E3771" s="60"/>
      <c r="F3771" s="60"/>
      <c r="G3771" s="61"/>
      <c r="H3771" s="71"/>
      <c r="I3771" s="62"/>
      <c r="J3771" s="62"/>
      <c r="K3771" s="44"/>
      <c r="L3771" s="63"/>
      <c r="M3771" s="70"/>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c r="C3772" s="59"/>
      <c r="D3772" s="60"/>
      <c r="E3772" s="60"/>
      <c r="F3772" s="60"/>
      <c r="G3772" s="61"/>
      <c r="H3772" s="71"/>
      <c r="I3772" s="62"/>
      <c r="J3772" s="62"/>
      <c r="K3772" s="44"/>
      <c r="L3772" s="63"/>
      <c r="M3772" s="70"/>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c r="C3773" s="59"/>
      <c r="D3773" s="60"/>
      <c r="E3773" s="60"/>
      <c r="F3773" s="60"/>
      <c r="G3773" s="61"/>
      <c r="H3773" s="71"/>
      <c r="I3773" s="62"/>
      <c r="J3773" s="62"/>
      <c r="K3773" s="44"/>
      <c r="L3773" s="63"/>
      <c r="M3773" s="70"/>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c r="C3774" s="59"/>
      <c r="D3774" s="60"/>
      <c r="E3774" s="60"/>
      <c r="F3774" s="60"/>
      <c r="G3774" s="61"/>
      <c r="H3774" s="71"/>
      <c r="I3774" s="62"/>
      <c r="J3774" s="62"/>
      <c r="K3774" s="44"/>
      <c r="L3774" s="63"/>
      <c r="M3774" s="70"/>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c r="C3775" s="59"/>
      <c r="D3775" s="60"/>
      <c r="E3775" s="60"/>
      <c r="F3775" s="60"/>
      <c r="G3775" s="61"/>
      <c r="H3775" s="71"/>
      <c r="I3775" s="62"/>
      <c r="J3775" s="62"/>
      <c r="K3775" s="44"/>
      <c r="L3775" s="63"/>
      <c r="M3775" s="70"/>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c r="C3776" s="59"/>
      <c r="D3776" s="60"/>
      <c r="E3776" s="60"/>
      <c r="F3776" s="60"/>
      <c r="G3776" s="61"/>
      <c r="H3776" s="71"/>
      <c r="I3776" s="62"/>
      <c r="J3776" s="62"/>
      <c r="K3776" s="44"/>
      <c r="L3776" s="63"/>
      <c r="M3776" s="70"/>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c r="C3777" s="59"/>
      <c r="D3777" s="60"/>
      <c r="E3777" s="60"/>
      <c r="F3777" s="60"/>
      <c r="G3777" s="61"/>
      <c r="H3777" s="71"/>
      <c r="I3777" s="62"/>
      <c r="J3777" s="62"/>
      <c r="K3777" s="44"/>
      <c r="L3777" s="63"/>
      <c r="M3777" s="70"/>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c r="C3778" s="59"/>
      <c r="D3778" s="60"/>
      <c r="E3778" s="60"/>
      <c r="F3778" s="60"/>
      <c r="G3778" s="61"/>
      <c r="H3778" s="71"/>
      <c r="I3778" s="62"/>
      <c r="J3778" s="62"/>
      <c r="K3778" s="44"/>
      <c r="L3778" s="63"/>
      <c r="M3778" s="70"/>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c r="C3779" s="59"/>
      <c r="D3779" s="60"/>
      <c r="E3779" s="60"/>
      <c r="F3779" s="60"/>
      <c r="G3779" s="61"/>
      <c r="H3779" s="71"/>
      <c r="I3779" s="62"/>
      <c r="J3779" s="62"/>
      <c r="K3779" s="44"/>
      <c r="L3779" s="63"/>
      <c r="M3779" s="70"/>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c r="C3780" s="59"/>
      <c r="D3780" s="60"/>
      <c r="E3780" s="60"/>
      <c r="F3780" s="60"/>
      <c r="G3780" s="61"/>
      <c r="H3780" s="71"/>
      <c r="I3780" s="62"/>
      <c r="J3780" s="62"/>
      <c r="K3780" s="44"/>
      <c r="L3780" s="63"/>
      <c r="M3780" s="70"/>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c r="C3781" s="59"/>
      <c r="D3781" s="60"/>
      <c r="E3781" s="60"/>
      <c r="F3781" s="60"/>
      <c r="G3781" s="61"/>
      <c r="H3781" s="71"/>
      <c r="I3781" s="62"/>
      <c r="J3781" s="62"/>
      <c r="K3781" s="44"/>
      <c r="L3781" s="63"/>
      <c r="M3781" s="70"/>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c r="C3782" s="59"/>
      <c r="D3782" s="60"/>
      <c r="E3782" s="60"/>
      <c r="F3782" s="60"/>
      <c r="G3782" s="61"/>
      <c r="H3782" s="71"/>
      <c r="I3782" s="62"/>
      <c r="J3782" s="62"/>
      <c r="K3782" s="44"/>
      <c r="L3782" s="63"/>
      <c r="M3782" s="70"/>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c r="C3783" s="59"/>
      <c r="D3783" s="60"/>
      <c r="E3783" s="60"/>
      <c r="F3783" s="60"/>
      <c r="G3783" s="61"/>
      <c r="H3783" s="71"/>
      <c r="I3783" s="62"/>
      <c r="J3783" s="62"/>
      <c r="K3783" s="44"/>
      <c r="L3783" s="63"/>
      <c r="M3783" s="70"/>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c r="C3784" s="59"/>
      <c r="D3784" s="60"/>
      <c r="E3784" s="60"/>
      <c r="F3784" s="60"/>
      <c r="G3784" s="61"/>
      <c r="H3784" s="71"/>
      <c r="I3784" s="62"/>
      <c r="J3784" s="62"/>
      <c r="K3784" s="44"/>
      <c r="L3784" s="63"/>
      <c r="M3784" s="70"/>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c r="C3785" s="59"/>
      <c r="D3785" s="60"/>
      <c r="E3785" s="60"/>
      <c r="F3785" s="60"/>
      <c r="G3785" s="61"/>
      <c r="H3785" s="71"/>
      <c r="I3785" s="62"/>
      <c r="J3785" s="62"/>
      <c r="K3785" s="44"/>
      <c r="L3785" s="63"/>
      <c r="M3785" s="70"/>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c r="C3786" s="59"/>
      <c r="D3786" s="60"/>
      <c r="E3786" s="60"/>
      <c r="F3786" s="60"/>
      <c r="G3786" s="61"/>
      <c r="H3786" s="71"/>
      <c r="I3786" s="62"/>
      <c r="J3786" s="62"/>
      <c r="K3786" s="44"/>
      <c r="L3786" s="63"/>
      <c r="M3786" s="70"/>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c r="C3787" s="59"/>
      <c r="D3787" s="60"/>
      <c r="E3787" s="60"/>
      <c r="F3787" s="60"/>
      <c r="G3787" s="61"/>
      <c r="H3787" s="71"/>
      <c r="I3787" s="62"/>
      <c r="J3787" s="62"/>
      <c r="K3787" s="44"/>
      <c r="L3787" s="63"/>
      <c r="M3787" s="70"/>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c r="C3788" s="59"/>
      <c r="D3788" s="60"/>
      <c r="E3788" s="60"/>
      <c r="F3788" s="60"/>
      <c r="G3788" s="61"/>
      <c r="H3788" s="71"/>
      <c r="I3788" s="62"/>
      <c r="J3788" s="62"/>
      <c r="K3788" s="44"/>
      <c r="L3788" s="63"/>
      <c r="M3788" s="70"/>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c r="C3789" s="59"/>
      <c r="D3789" s="60"/>
      <c r="E3789" s="60"/>
      <c r="F3789" s="60"/>
      <c r="G3789" s="61"/>
      <c r="H3789" s="71"/>
      <c r="I3789" s="62"/>
      <c r="J3789" s="62"/>
      <c r="K3789" s="44"/>
      <c r="L3789" s="63"/>
      <c r="M3789" s="70"/>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c r="C3790" s="59"/>
      <c r="D3790" s="60"/>
      <c r="E3790" s="60"/>
      <c r="F3790" s="60"/>
      <c r="G3790" s="61"/>
      <c r="H3790" s="71"/>
      <c r="I3790" s="62"/>
      <c r="J3790" s="62"/>
      <c r="K3790" s="44"/>
      <c r="L3790" s="63"/>
      <c r="M3790" s="70"/>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c r="C3791" s="59"/>
      <c r="D3791" s="60"/>
      <c r="E3791" s="60"/>
      <c r="F3791" s="60"/>
      <c r="G3791" s="61"/>
      <c r="H3791" s="71"/>
      <c r="I3791" s="62"/>
      <c r="J3791" s="62"/>
      <c r="K3791" s="44"/>
      <c r="L3791" s="63"/>
      <c r="M3791" s="70"/>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x14ac:dyDescent="0.2">
      <c r="A3792" s="15"/>
      <c r="B3792" s="15"/>
      <c r="C3792" s="58"/>
      <c r="D3792" s="58"/>
      <c r="E3792" s="58"/>
      <c r="F3792" s="58"/>
      <c r="G3792" s="58"/>
      <c r="H3792" s="72"/>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x14ac:dyDescent="0.2">
      <c r="A3793" s="11"/>
      <c r="B3793" s="12" t="str">
        <f>"Power and Water Corporation "&amp;LEFT($H$3,7)&amp;" Ancillary network services' prices"</f>
        <v>Power and Water Corporation 2026–27 Ancillary network services' prices</v>
      </c>
      <c r="C3793" s="11"/>
      <c r="D3793" s="11"/>
      <c r="E3793" s="11"/>
      <c r="F3793" s="11"/>
      <c r="G3793" s="11"/>
      <c r="H3793" s="19" t="s">
        <v>20</v>
      </c>
      <c r="I3793" s="19" t="s">
        <v>21</v>
      </c>
      <c r="J3793" s="19" t="s">
        <v>22</v>
      </c>
      <c r="K3793" s="19"/>
      <c r="L3793" s="42" t="s">
        <v>25</v>
      </c>
      <c r="M3793" s="66" t="s">
        <v>30</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x14ac:dyDescent="0.2">
      <c r="A3794" s="15"/>
      <c r="B3794" s="15"/>
      <c r="C3794" s="57"/>
      <c r="D3794" s="57"/>
      <c r="E3794" s="57"/>
      <c r="F3794" s="57"/>
      <c r="G3794" s="57"/>
      <c r="H3794" s="70"/>
      <c r="I3794" s="16"/>
      <c r="J3794" s="16"/>
      <c r="K3794" s="16"/>
      <c r="L3794" s="16"/>
      <c r="M3794" s="70"/>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x14ac:dyDescent="0.2">
      <c r="A3795" s="15"/>
      <c r="B3795" s="15">
        <v>1</v>
      </c>
      <c r="C3795" s="59" t="s">
        <v>2171</v>
      </c>
      <c r="D3795" s="60"/>
      <c r="E3795" s="60"/>
      <c r="F3795" s="60"/>
      <c r="G3795" s="61"/>
      <c r="H3795" s="71">
        <v>0</v>
      </c>
      <c r="I3795" s="62" t="s">
        <v>35</v>
      </c>
      <c r="J3795" s="62">
        <v>0</v>
      </c>
      <c r="K3795" s="44"/>
      <c r="L3795" s="63">
        <v>2848.77</v>
      </c>
      <c r="M3795" s="70"/>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x14ac:dyDescent="0.2">
      <c r="A3796" s="15"/>
      <c r="B3796" s="15">
        <v>2</v>
      </c>
      <c r="C3796" s="59" t="s">
        <v>2172</v>
      </c>
      <c r="D3796" s="60"/>
      <c r="E3796" s="60"/>
      <c r="F3796" s="60"/>
      <c r="G3796" s="61"/>
      <c r="H3796" s="71">
        <v>0</v>
      </c>
      <c r="I3796" s="62" t="s">
        <v>35</v>
      </c>
      <c r="J3796" s="62">
        <v>0</v>
      </c>
      <c r="K3796" s="44"/>
      <c r="L3796" s="63">
        <v>1212.94</v>
      </c>
      <c r="M3796" s="70"/>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x14ac:dyDescent="0.2">
      <c r="A3797" s="15"/>
      <c r="B3797" s="15">
        <v>3</v>
      </c>
      <c r="C3797" s="59" t="s">
        <v>2173</v>
      </c>
      <c r="D3797" s="60"/>
      <c r="E3797" s="60"/>
      <c r="F3797" s="60"/>
      <c r="G3797" s="61"/>
      <c r="H3797" s="71">
        <v>0</v>
      </c>
      <c r="I3797" s="62" t="s">
        <v>35</v>
      </c>
      <c r="J3797" s="62">
        <v>0</v>
      </c>
      <c r="K3797" s="44"/>
      <c r="L3797" s="63">
        <v>194.05</v>
      </c>
      <c r="M3797" s="70"/>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x14ac:dyDescent="0.2">
      <c r="A3798" s="15"/>
      <c r="B3798" s="15">
        <v>4</v>
      </c>
      <c r="C3798" s="59" t="s">
        <v>2174</v>
      </c>
      <c r="D3798" s="60"/>
      <c r="E3798" s="60"/>
      <c r="F3798" s="60"/>
      <c r="G3798" s="61"/>
      <c r="H3798" s="71">
        <v>0</v>
      </c>
      <c r="I3798" s="62" t="s">
        <v>35</v>
      </c>
      <c r="J3798" s="62">
        <v>0</v>
      </c>
      <c r="K3798" s="44"/>
      <c r="L3798" s="63">
        <v>2232.8000000000002</v>
      </c>
      <c r="M3798" s="70"/>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x14ac:dyDescent="0.2">
      <c r="A3799" s="15"/>
      <c r="B3799" s="15">
        <v>5</v>
      </c>
      <c r="C3799" s="59" t="s">
        <v>2175</v>
      </c>
      <c r="D3799" s="60"/>
      <c r="E3799" s="60"/>
      <c r="F3799" s="60"/>
      <c r="G3799" s="61"/>
      <c r="H3799" s="71">
        <v>0</v>
      </c>
      <c r="I3799" s="62" t="s">
        <v>35</v>
      </c>
      <c r="J3799" s="62">
        <v>0</v>
      </c>
      <c r="K3799" s="44"/>
      <c r="L3799" s="63">
        <v>717.12</v>
      </c>
      <c r="M3799" s="70"/>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x14ac:dyDescent="0.2">
      <c r="A3800" s="15"/>
      <c r="B3800" s="15">
        <v>6</v>
      </c>
      <c r="C3800" s="59" t="s">
        <v>2176</v>
      </c>
      <c r="D3800" s="60"/>
      <c r="E3800" s="60"/>
      <c r="F3800" s="60"/>
      <c r="G3800" s="61"/>
      <c r="H3800" s="71">
        <v>0</v>
      </c>
      <c r="I3800" s="62" t="s">
        <v>35</v>
      </c>
      <c r="J3800" s="62">
        <v>0</v>
      </c>
      <c r="K3800" s="44"/>
      <c r="L3800" s="63">
        <v>2250.86</v>
      </c>
      <c r="M3800" s="70"/>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x14ac:dyDescent="0.2">
      <c r="A3801" s="15"/>
      <c r="B3801" s="15">
        <v>7</v>
      </c>
      <c r="C3801" s="59" t="s">
        <v>2177</v>
      </c>
      <c r="D3801" s="60"/>
      <c r="E3801" s="60"/>
      <c r="F3801" s="60"/>
      <c r="G3801" s="61"/>
      <c r="H3801" s="71">
        <v>0</v>
      </c>
      <c r="I3801" s="62" t="s">
        <v>35</v>
      </c>
      <c r="J3801" s="62">
        <v>0</v>
      </c>
      <c r="K3801" s="44"/>
      <c r="L3801" s="63">
        <v>823</v>
      </c>
      <c r="M3801" s="70"/>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x14ac:dyDescent="0.2">
      <c r="A3802" s="15"/>
      <c r="B3802" s="15">
        <v>8</v>
      </c>
      <c r="C3802" s="59" t="s">
        <v>2178</v>
      </c>
      <c r="D3802" s="60"/>
      <c r="E3802" s="60"/>
      <c r="F3802" s="60"/>
      <c r="G3802" s="61"/>
      <c r="H3802" s="71">
        <v>0</v>
      </c>
      <c r="I3802" s="62" t="s">
        <v>35</v>
      </c>
      <c r="J3802" s="62">
        <v>0</v>
      </c>
      <c r="K3802" s="44"/>
      <c r="L3802" s="63">
        <v>98.87</v>
      </c>
      <c r="M3802" s="70"/>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x14ac:dyDescent="0.2">
      <c r="A3803" s="15"/>
      <c r="B3803" s="15">
        <v>9</v>
      </c>
      <c r="C3803" s="59" t="s">
        <v>2179</v>
      </c>
      <c r="D3803" s="60"/>
      <c r="E3803" s="60"/>
      <c r="F3803" s="60"/>
      <c r="G3803" s="61"/>
      <c r="H3803" s="71">
        <v>0</v>
      </c>
      <c r="I3803" s="62" t="s">
        <v>35</v>
      </c>
      <c r="J3803" s="62">
        <v>0</v>
      </c>
      <c r="K3803" s="44"/>
      <c r="L3803" s="63">
        <v>101.42</v>
      </c>
      <c r="M3803" s="70"/>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x14ac:dyDescent="0.2">
      <c r="A3804" s="15"/>
      <c r="B3804" s="15">
        <v>10</v>
      </c>
      <c r="C3804" s="59" t="s">
        <v>2180</v>
      </c>
      <c r="D3804" s="60"/>
      <c r="E3804" s="60"/>
      <c r="F3804" s="60"/>
      <c r="G3804" s="61"/>
      <c r="H3804" s="71">
        <v>0</v>
      </c>
      <c r="I3804" s="62" t="s">
        <v>35</v>
      </c>
      <c r="J3804" s="62">
        <v>0</v>
      </c>
      <c r="K3804" s="44"/>
      <c r="L3804" s="63">
        <v>795.59</v>
      </c>
      <c r="M3804" s="70"/>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x14ac:dyDescent="0.2">
      <c r="A3805" s="15"/>
      <c r="B3805" s="15">
        <v>11</v>
      </c>
      <c r="C3805" s="59" t="s">
        <v>2181</v>
      </c>
      <c r="D3805" s="60"/>
      <c r="E3805" s="60"/>
      <c r="F3805" s="60"/>
      <c r="G3805" s="61"/>
      <c r="H3805" s="71">
        <v>0</v>
      </c>
      <c r="I3805" s="62" t="s">
        <v>35</v>
      </c>
      <c r="J3805" s="62">
        <v>0</v>
      </c>
      <c r="K3805" s="44"/>
      <c r="L3805" s="63">
        <v>348.12</v>
      </c>
      <c r="M3805" s="70"/>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x14ac:dyDescent="0.2">
      <c r="A3806" s="15"/>
      <c r="B3806" s="15">
        <v>12</v>
      </c>
      <c r="C3806" s="59" t="s">
        <v>2182</v>
      </c>
      <c r="D3806" s="60"/>
      <c r="E3806" s="60"/>
      <c r="F3806" s="60"/>
      <c r="G3806" s="61"/>
      <c r="H3806" s="71">
        <v>0</v>
      </c>
      <c r="I3806" s="62" t="s">
        <v>35</v>
      </c>
      <c r="J3806" s="62">
        <v>0</v>
      </c>
      <c r="K3806" s="44"/>
      <c r="L3806" s="63">
        <v>0</v>
      </c>
      <c r="M3806" s="70"/>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x14ac:dyDescent="0.2">
      <c r="A3807" s="15"/>
      <c r="B3807" s="15">
        <v>13</v>
      </c>
      <c r="C3807" s="59" t="s">
        <v>2183</v>
      </c>
      <c r="D3807" s="60"/>
      <c r="E3807" s="60"/>
      <c r="F3807" s="60"/>
      <c r="G3807" s="61"/>
      <c r="H3807" s="71">
        <v>0</v>
      </c>
      <c r="I3807" s="62" t="s">
        <v>35</v>
      </c>
      <c r="J3807" s="62">
        <v>0</v>
      </c>
      <c r="K3807" s="44"/>
      <c r="L3807" s="63">
        <v>192.22</v>
      </c>
      <c r="M3807" s="70"/>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x14ac:dyDescent="0.2">
      <c r="A3808" s="15"/>
      <c r="B3808" s="15">
        <v>14</v>
      </c>
      <c r="C3808" s="59" t="s">
        <v>2184</v>
      </c>
      <c r="D3808" s="60"/>
      <c r="E3808" s="60"/>
      <c r="F3808" s="60"/>
      <c r="G3808" s="61"/>
      <c r="H3808" s="71">
        <v>0</v>
      </c>
      <c r="I3808" s="62" t="s">
        <v>35</v>
      </c>
      <c r="J3808" s="62">
        <v>0</v>
      </c>
      <c r="K3808" s="44"/>
      <c r="L3808" s="63">
        <v>64.069999999999993</v>
      </c>
      <c r="M3808" s="70"/>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x14ac:dyDescent="0.2">
      <c r="A3809" s="15"/>
      <c r="B3809" s="15">
        <v>15</v>
      </c>
      <c r="C3809" s="59" t="s">
        <v>2185</v>
      </c>
      <c r="D3809" s="60"/>
      <c r="E3809" s="60"/>
      <c r="F3809" s="60"/>
      <c r="G3809" s="61"/>
      <c r="H3809" s="71">
        <v>0</v>
      </c>
      <c r="I3809" s="62" t="s">
        <v>35</v>
      </c>
      <c r="J3809" s="62">
        <v>0</v>
      </c>
      <c r="K3809" s="44"/>
      <c r="L3809" s="63">
        <v>256.29000000000002</v>
      </c>
      <c r="M3809" s="70"/>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x14ac:dyDescent="0.2">
      <c r="A3810" s="15"/>
      <c r="B3810" s="15">
        <v>16</v>
      </c>
      <c r="C3810" s="59" t="s">
        <v>1228</v>
      </c>
      <c r="D3810" s="60"/>
      <c r="E3810" s="60"/>
      <c r="F3810" s="60"/>
      <c r="G3810" s="61"/>
      <c r="H3810" s="71">
        <v>0</v>
      </c>
      <c r="I3810" s="62" t="s">
        <v>35</v>
      </c>
      <c r="J3810" s="62">
        <v>0</v>
      </c>
      <c r="K3810" s="44"/>
      <c r="L3810" s="63">
        <v>64.069999999999993</v>
      </c>
      <c r="M3810" s="70"/>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x14ac:dyDescent="0.2">
      <c r="A3811" s="15"/>
      <c r="B3811" s="15">
        <v>17</v>
      </c>
      <c r="C3811" s="59" t="s">
        <v>2186</v>
      </c>
      <c r="D3811" s="60"/>
      <c r="E3811" s="60"/>
      <c r="F3811" s="60"/>
      <c r="G3811" s="61"/>
      <c r="H3811" s="71">
        <v>0</v>
      </c>
      <c r="I3811" s="62" t="s">
        <v>35</v>
      </c>
      <c r="J3811" s="62">
        <v>0</v>
      </c>
      <c r="K3811" s="44"/>
      <c r="L3811" s="63">
        <v>852.28</v>
      </c>
      <c r="M3811" s="70"/>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x14ac:dyDescent="0.2">
      <c r="A3812" s="15"/>
      <c r="B3812" s="15">
        <v>18</v>
      </c>
      <c r="C3812" s="59" t="s">
        <v>2187</v>
      </c>
      <c r="D3812" s="60"/>
      <c r="E3812" s="60"/>
      <c r="F3812" s="60"/>
      <c r="G3812" s="61"/>
      <c r="H3812" s="71">
        <v>0</v>
      </c>
      <c r="I3812" s="62" t="s">
        <v>35</v>
      </c>
      <c r="J3812" s="62">
        <v>0</v>
      </c>
      <c r="K3812" s="44"/>
      <c r="L3812" s="63">
        <v>602.04</v>
      </c>
      <c r="M3812" s="70"/>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x14ac:dyDescent="0.2">
      <c r="A3813" s="15"/>
      <c r="B3813" s="15">
        <v>19</v>
      </c>
      <c r="C3813" s="59" t="s">
        <v>2188</v>
      </c>
      <c r="D3813" s="60"/>
      <c r="E3813" s="60"/>
      <c r="F3813" s="60"/>
      <c r="G3813" s="61"/>
      <c r="H3813" s="71">
        <v>0</v>
      </c>
      <c r="I3813" s="62" t="s">
        <v>35</v>
      </c>
      <c r="J3813" s="62">
        <v>0</v>
      </c>
      <c r="K3813" s="44"/>
      <c r="L3813" s="63">
        <v>472.07</v>
      </c>
      <c r="M3813" s="70"/>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x14ac:dyDescent="0.2">
      <c r="A3814" s="15"/>
      <c r="B3814" s="15">
        <v>20</v>
      </c>
      <c r="C3814" s="59" t="s">
        <v>2189</v>
      </c>
      <c r="D3814" s="60"/>
      <c r="E3814" s="60"/>
      <c r="F3814" s="60"/>
      <c r="G3814" s="61"/>
      <c r="H3814" s="71">
        <v>0</v>
      </c>
      <c r="I3814" s="62" t="s">
        <v>35</v>
      </c>
      <c r="J3814" s="62">
        <v>0</v>
      </c>
      <c r="K3814" s="44"/>
      <c r="L3814" s="63">
        <v>407.07</v>
      </c>
      <c r="M3814" s="70"/>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x14ac:dyDescent="0.2">
      <c r="A3815" s="15"/>
      <c r="B3815" s="15">
        <v>21</v>
      </c>
      <c r="C3815" s="59" t="s">
        <v>2190</v>
      </c>
      <c r="D3815" s="60"/>
      <c r="E3815" s="60"/>
      <c r="F3815" s="60"/>
      <c r="G3815" s="61"/>
      <c r="H3815" s="71">
        <v>0</v>
      </c>
      <c r="I3815" s="62" t="s">
        <v>35</v>
      </c>
      <c r="J3815" s="62">
        <v>0</v>
      </c>
      <c r="K3815" s="44"/>
      <c r="L3815" s="63">
        <v>628.04</v>
      </c>
      <c r="M3815" s="70"/>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x14ac:dyDescent="0.2">
      <c r="A3816" s="15"/>
      <c r="B3816" s="15">
        <v>22</v>
      </c>
      <c r="C3816" s="59" t="s">
        <v>2191</v>
      </c>
      <c r="D3816" s="60"/>
      <c r="E3816" s="60"/>
      <c r="F3816" s="60"/>
      <c r="G3816" s="61"/>
      <c r="H3816" s="71">
        <v>0</v>
      </c>
      <c r="I3816" s="62" t="s">
        <v>35</v>
      </c>
      <c r="J3816" s="62">
        <v>0</v>
      </c>
      <c r="K3816" s="44"/>
      <c r="L3816" s="63">
        <v>628.04</v>
      </c>
      <c r="M3816" s="70"/>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x14ac:dyDescent="0.2">
      <c r="A3817" s="15"/>
      <c r="B3817" s="15">
        <v>23</v>
      </c>
      <c r="C3817" s="59" t="s">
        <v>2192</v>
      </c>
      <c r="D3817" s="60"/>
      <c r="E3817" s="60"/>
      <c r="F3817" s="60"/>
      <c r="G3817" s="61"/>
      <c r="H3817" s="71">
        <v>0</v>
      </c>
      <c r="I3817" s="62" t="s">
        <v>35</v>
      </c>
      <c r="J3817" s="62">
        <v>0</v>
      </c>
      <c r="K3817" s="44"/>
      <c r="L3817" s="63">
        <v>290.08999999999997</v>
      </c>
      <c r="M3817" s="70"/>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x14ac:dyDescent="0.2">
      <c r="A3818" s="15"/>
      <c r="B3818" s="15">
        <v>24</v>
      </c>
      <c r="C3818" s="59" t="s">
        <v>2193</v>
      </c>
      <c r="D3818" s="60"/>
      <c r="E3818" s="60"/>
      <c r="F3818" s="60"/>
      <c r="G3818" s="61"/>
      <c r="H3818" s="71">
        <v>0</v>
      </c>
      <c r="I3818" s="62" t="s">
        <v>35</v>
      </c>
      <c r="J3818" s="62">
        <v>0</v>
      </c>
      <c r="K3818" s="44"/>
      <c r="L3818" s="63">
        <v>67.040000000000006</v>
      </c>
      <c r="M3818" s="70"/>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x14ac:dyDescent="0.2">
      <c r="A3819" s="15"/>
      <c r="B3819" s="15">
        <v>25</v>
      </c>
      <c r="C3819" s="59" t="s">
        <v>2194</v>
      </c>
      <c r="D3819" s="60"/>
      <c r="E3819" s="60"/>
      <c r="F3819" s="60"/>
      <c r="G3819" s="61"/>
      <c r="H3819" s="71">
        <v>0</v>
      </c>
      <c r="I3819" s="62" t="s">
        <v>35</v>
      </c>
      <c r="J3819" s="62">
        <v>0</v>
      </c>
      <c r="K3819" s="44"/>
      <c r="L3819" s="63">
        <v>146.22</v>
      </c>
      <c r="M3819" s="70"/>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x14ac:dyDescent="0.2">
      <c r="A3820" s="15"/>
      <c r="B3820" s="15">
        <v>26</v>
      </c>
      <c r="C3820" s="59" t="s">
        <v>2195</v>
      </c>
      <c r="D3820" s="60"/>
      <c r="E3820" s="60"/>
      <c r="F3820" s="60"/>
      <c r="G3820" s="61"/>
      <c r="H3820" s="71">
        <v>0</v>
      </c>
      <c r="I3820" s="62" t="s">
        <v>35</v>
      </c>
      <c r="J3820" s="62">
        <v>0</v>
      </c>
      <c r="K3820" s="44"/>
      <c r="L3820" s="63">
        <v>342.07</v>
      </c>
      <c r="M3820" s="70"/>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x14ac:dyDescent="0.2">
      <c r="A3821" s="15"/>
      <c r="B3821" s="15">
        <v>27</v>
      </c>
      <c r="C3821" s="59" t="s">
        <v>2196</v>
      </c>
      <c r="D3821" s="60"/>
      <c r="E3821" s="60"/>
      <c r="F3821" s="60"/>
      <c r="G3821" s="61"/>
      <c r="H3821" s="71">
        <v>0</v>
      </c>
      <c r="I3821" s="62" t="s">
        <v>35</v>
      </c>
      <c r="J3821" s="62">
        <v>0</v>
      </c>
      <c r="K3821" s="44"/>
      <c r="L3821" s="63">
        <v>342.07</v>
      </c>
      <c r="M3821" s="70"/>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x14ac:dyDescent="0.2">
      <c r="A3822" s="15"/>
      <c r="B3822" s="15">
        <v>28</v>
      </c>
      <c r="C3822" s="59" t="s">
        <v>2197</v>
      </c>
      <c r="D3822" s="60"/>
      <c r="E3822" s="60"/>
      <c r="F3822" s="60"/>
      <c r="G3822" s="61"/>
      <c r="H3822" s="71">
        <v>0</v>
      </c>
      <c r="I3822" s="62" t="s">
        <v>35</v>
      </c>
      <c r="J3822" s="62">
        <v>0</v>
      </c>
      <c r="K3822" s="44"/>
      <c r="L3822" s="63">
        <v>0.68</v>
      </c>
      <c r="M3822" s="70"/>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x14ac:dyDescent="0.2">
      <c r="A3823" s="15"/>
      <c r="B3823" s="15">
        <v>29</v>
      </c>
      <c r="C3823" s="59" t="s">
        <v>2198</v>
      </c>
      <c r="D3823" s="60"/>
      <c r="E3823" s="60"/>
      <c r="F3823" s="60"/>
      <c r="G3823" s="61"/>
      <c r="H3823" s="71">
        <v>0</v>
      </c>
      <c r="I3823" s="62" t="s">
        <v>35</v>
      </c>
      <c r="J3823" s="62">
        <v>0</v>
      </c>
      <c r="K3823" s="44"/>
      <c r="L3823" s="63">
        <v>151.34</v>
      </c>
      <c r="M3823" s="70"/>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x14ac:dyDescent="0.2">
      <c r="A3824" s="15"/>
      <c r="B3824" s="15">
        <v>30</v>
      </c>
      <c r="C3824" s="59">
        <v>0</v>
      </c>
      <c r="D3824" s="60"/>
      <c r="E3824" s="60"/>
      <c r="F3824" s="60"/>
      <c r="G3824" s="61"/>
      <c r="H3824" s="71">
        <v>0</v>
      </c>
      <c r="I3824" s="62">
        <v>0</v>
      </c>
      <c r="J3824" s="62">
        <v>0</v>
      </c>
      <c r="K3824" s="44"/>
      <c r="L3824" s="63"/>
      <c r="M3824" s="70"/>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31</v>
      </c>
      <c r="C3825" s="59">
        <v>0</v>
      </c>
      <c r="D3825" s="60"/>
      <c r="E3825" s="60"/>
      <c r="F3825" s="60"/>
      <c r="G3825" s="61"/>
      <c r="H3825" s="71">
        <v>0</v>
      </c>
      <c r="I3825" s="62">
        <v>0</v>
      </c>
      <c r="J3825" s="62">
        <v>0</v>
      </c>
      <c r="K3825" s="44"/>
      <c r="L3825" s="63">
        <v>0</v>
      </c>
      <c r="M3825" s="70"/>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32</v>
      </c>
      <c r="C3826" s="59">
        <v>0</v>
      </c>
      <c r="D3826" s="60"/>
      <c r="E3826" s="60"/>
      <c r="F3826" s="60"/>
      <c r="G3826" s="61"/>
      <c r="H3826" s="71">
        <v>0</v>
      </c>
      <c r="I3826" s="62">
        <v>0</v>
      </c>
      <c r="J3826" s="62">
        <v>0</v>
      </c>
      <c r="K3826" s="44"/>
      <c r="L3826" s="63">
        <v>0</v>
      </c>
      <c r="M3826" s="70"/>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33</v>
      </c>
      <c r="C3827" s="59">
        <v>0</v>
      </c>
      <c r="D3827" s="60"/>
      <c r="E3827" s="60"/>
      <c r="F3827" s="60"/>
      <c r="G3827" s="61"/>
      <c r="H3827" s="71">
        <v>0</v>
      </c>
      <c r="I3827" s="62">
        <v>0</v>
      </c>
      <c r="J3827" s="62">
        <v>0</v>
      </c>
      <c r="K3827" s="44"/>
      <c r="L3827" s="63">
        <v>0</v>
      </c>
      <c r="M3827" s="70"/>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34</v>
      </c>
      <c r="C3828" s="59">
        <v>0</v>
      </c>
      <c r="D3828" s="60"/>
      <c r="E3828" s="60"/>
      <c r="F3828" s="60"/>
      <c r="G3828" s="61"/>
      <c r="H3828" s="71">
        <v>0</v>
      </c>
      <c r="I3828" s="62">
        <v>0</v>
      </c>
      <c r="J3828" s="62">
        <v>0</v>
      </c>
      <c r="K3828" s="44"/>
      <c r="L3828" s="63">
        <v>0</v>
      </c>
      <c r="M3828" s="70"/>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35</v>
      </c>
      <c r="C3829" s="59">
        <v>0</v>
      </c>
      <c r="D3829" s="60"/>
      <c r="E3829" s="60"/>
      <c r="F3829" s="60"/>
      <c r="G3829" s="61"/>
      <c r="H3829" s="71">
        <v>0</v>
      </c>
      <c r="I3829" s="62">
        <v>0</v>
      </c>
      <c r="J3829" s="62">
        <v>0</v>
      </c>
      <c r="K3829" s="44"/>
      <c r="L3829" s="63">
        <v>0</v>
      </c>
      <c r="M3829" s="70"/>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36</v>
      </c>
      <c r="C3830" s="59">
        <v>0</v>
      </c>
      <c r="D3830" s="60"/>
      <c r="E3830" s="60"/>
      <c r="F3830" s="60"/>
      <c r="G3830" s="61"/>
      <c r="H3830" s="71">
        <v>0</v>
      </c>
      <c r="I3830" s="62">
        <v>0</v>
      </c>
      <c r="J3830" s="62">
        <v>0</v>
      </c>
      <c r="K3830" s="44"/>
      <c r="L3830" s="63">
        <v>0</v>
      </c>
      <c r="M3830" s="70"/>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37</v>
      </c>
      <c r="C3831" s="59">
        <v>0</v>
      </c>
      <c r="D3831" s="60"/>
      <c r="E3831" s="60"/>
      <c r="F3831" s="60"/>
      <c r="G3831" s="61"/>
      <c r="H3831" s="71">
        <v>0</v>
      </c>
      <c r="I3831" s="62">
        <v>0</v>
      </c>
      <c r="J3831" s="62">
        <v>0</v>
      </c>
      <c r="K3831" s="44"/>
      <c r="L3831" s="63">
        <v>0</v>
      </c>
      <c r="M3831" s="70"/>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38</v>
      </c>
      <c r="C3832" s="59">
        <v>0</v>
      </c>
      <c r="D3832" s="60"/>
      <c r="E3832" s="60"/>
      <c r="F3832" s="60"/>
      <c r="G3832" s="61"/>
      <c r="H3832" s="71">
        <v>0</v>
      </c>
      <c r="I3832" s="62" t="s">
        <v>35</v>
      </c>
      <c r="J3832" s="62">
        <v>0</v>
      </c>
      <c r="K3832" s="44"/>
      <c r="L3832" s="63">
        <v>0</v>
      </c>
      <c r="M3832" s="70"/>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39</v>
      </c>
      <c r="C3833" s="59">
        <v>0</v>
      </c>
      <c r="D3833" s="60"/>
      <c r="E3833" s="60"/>
      <c r="F3833" s="60"/>
      <c r="G3833" s="61"/>
      <c r="H3833" s="71">
        <v>0</v>
      </c>
      <c r="I3833" s="62" t="s">
        <v>35</v>
      </c>
      <c r="J3833" s="62">
        <v>0</v>
      </c>
      <c r="K3833" s="44"/>
      <c r="L3833" s="63">
        <v>0</v>
      </c>
      <c r="M3833" s="70"/>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40</v>
      </c>
      <c r="C3834" s="59">
        <v>0</v>
      </c>
      <c r="D3834" s="60"/>
      <c r="E3834" s="60"/>
      <c r="F3834" s="60"/>
      <c r="G3834" s="61"/>
      <c r="H3834" s="71">
        <v>0</v>
      </c>
      <c r="I3834" s="62" t="s">
        <v>35</v>
      </c>
      <c r="J3834" s="62">
        <v>0</v>
      </c>
      <c r="K3834" s="44"/>
      <c r="L3834" s="63">
        <v>0</v>
      </c>
      <c r="M3834" s="70"/>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41</v>
      </c>
      <c r="C3835" s="59">
        <v>0</v>
      </c>
      <c r="D3835" s="60"/>
      <c r="E3835" s="60"/>
      <c r="F3835" s="60"/>
      <c r="G3835" s="61"/>
      <c r="H3835" s="71">
        <v>0</v>
      </c>
      <c r="I3835" s="62" t="s">
        <v>35</v>
      </c>
      <c r="J3835" s="62">
        <v>0</v>
      </c>
      <c r="K3835" s="44"/>
      <c r="L3835" s="63">
        <v>0</v>
      </c>
      <c r="M3835" s="70"/>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42</v>
      </c>
      <c r="C3836" s="59">
        <v>0</v>
      </c>
      <c r="D3836" s="60"/>
      <c r="E3836" s="60"/>
      <c r="F3836" s="60"/>
      <c r="G3836" s="61"/>
      <c r="H3836" s="71">
        <v>0</v>
      </c>
      <c r="I3836" s="62" t="s">
        <v>35</v>
      </c>
      <c r="J3836" s="62">
        <v>0</v>
      </c>
      <c r="K3836" s="44"/>
      <c r="L3836" s="63">
        <v>0</v>
      </c>
      <c r="M3836" s="70"/>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43</v>
      </c>
      <c r="C3837" s="59">
        <v>0</v>
      </c>
      <c r="D3837" s="60"/>
      <c r="E3837" s="60"/>
      <c r="F3837" s="60"/>
      <c r="G3837" s="61"/>
      <c r="H3837" s="71">
        <v>0</v>
      </c>
      <c r="I3837" s="62" t="s">
        <v>35</v>
      </c>
      <c r="J3837" s="62">
        <v>0</v>
      </c>
      <c r="K3837" s="44"/>
      <c r="L3837" s="63">
        <v>0</v>
      </c>
      <c r="M3837" s="70"/>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44</v>
      </c>
      <c r="C3838" s="59">
        <v>0</v>
      </c>
      <c r="D3838" s="60"/>
      <c r="E3838" s="60"/>
      <c r="F3838" s="60"/>
      <c r="G3838" s="61"/>
      <c r="H3838" s="71">
        <v>0</v>
      </c>
      <c r="I3838" s="62" t="s">
        <v>35</v>
      </c>
      <c r="J3838" s="62">
        <v>0</v>
      </c>
      <c r="K3838" s="44"/>
      <c r="L3838" s="63">
        <v>0</v>
      </c>
      <c r="M3838" s="70"/>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45</v>
      </c>
      <c r="C3839" s="59">
        <v>0</v>
      </c>
      <c r="D3839" s="60"/>
      <c r="E3839" s="60"/>
      <c r="F3839" s="60"/>
      <c r="G3839" s="61"/>
      <c r="H3839" s="71">
        <v>0</v>
      </c>
      <c r="I3839" s="62" t="s">
        <v>35</v>
      </c>
      <c r="J3839" s="62">
        <v>0</v>
      </c>
      <c r="K3839" s="44"/>
      <c r="L3839" s="63">
        <v>0</v>
      </c>
      <c r="M3839" s="70"/>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46</v>
      </c>
      <c r="C3840" s="59">
        <v>0</v>
      </c>
      <c r="D3840" s="60"/>
      <c r="E3840" s="60"/>
      <c r="F3840" s="60"/>
      <c r="G3840" s="61"/>
      <c r="H3840" s="71">
        <v>0</v>
      </c>
      <c r="I3840" s="62" t="s">
        <v>35</v>
      </c>
      <c r="J3840" s="62">
        <v>0</v>
      </c>
      <c r="K3840" s="44"/>
      <c r="L3840" s="63">
        <v>0</v>
      </c>
      <c r="M3840" s="70"/>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47</v>
      </c>
      <c r="C3841" s="59">
        <v>0</v>
      </c>
      <c r="D3841" s="60"/>
      <c r="E3841" s="60"/>
      <c r="F3841" s="60"/>
      <c r="G3841" s="61"/>
      <c r="H3841" s="71">
        <v>0</v>
      </c>
      <c r="I3841" s="62" t="s">
        <v>35</v>
      </c>
      <c r="J3841" s="62">
        <v>0</v>
      </c>
      <c r="K3841" s="44"/>
      <c r="L3841" s="63">
        <v>0</v>
      </c>
      <c r="M3841" s="70"/>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48</v>
      </c>
      <c r="C3842" s="59">
        <v>0</v>
      </c>
      <c r="D3842" s="60"/>
      <c r="E3842" s="60"/>
      <c r="F3842" s="60"/>
      <c r="G3842" s="61"/>
      <c r="H3842" s="71">
        <v>0</v>
      </c>
      <c r="I3842" s="62" t="s">
        <v>35</v>
      </c>
      <c r="J3842" s="62">
        <v>0</v>
      </c>
      <c r="K3842" s="44"/>
      <c r="L3842" s="63">
        <v>0</v>
      </c>
      <c r="M3842" s="70"/>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49</v>
      </c>
      <c r="C3843" s="59">
        <v>0</v>
      </c>
      <c r="D3843" s="60"/>
      <c r="E3843" s="60"/>
      <c r="F3843" s="60"/>
      <c r="G3843" s="61"/>
      <c r="H3843" s="71">
        <v>0</v>
      </c>
      <c r="I3843" s="62" t="s">
        <v>35</v>
      </c>
      <c r="J3843" s="62">
        <v>0</v>
      </c>
      <c r="K3843" s="44"/>
      <c r="L3843" s="63">
        <v>0</v>
      </c>
      <c r="M3843" s="70"/>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50</v>
      </c>
      <c r="C3844" s="59">
        <v>0</v>
      </c>
      <c r="D3844" s="60"/>
      <c r="E3844" s="60"/>
      <c r="F3844" s="60"/>
      <c r="G3844" s="61"/>
      <c r="H3844" s="71">
        <v>0</v>
      </c>
      <c r="I3844" s="62" t="s">
        <v>35</v>
      </c>
      <c r="J3844" s="62">
        <v>0</v>
      </c>
      <c r="K3844" s="44"/>
      <c r="L3844" s="63">
        <v>0</v>
      </c>
      <c r="M3844" s="70"/>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51</v>
      </c>
      <c r="C3845" s="59">
        <v>0</v>
      </c>
      <c r="D3845" s="60"/>
      <c r="E3845" s="60"/>
      <c r="F3845" s="60"/>
      <c r="G3845" s="61"/>
      <c r="H3845" s="71">
        <v>0</v>
      </c>
      <c r="I3845" s="62" t="s">
        <v>35</v>
      </c>
      <c r="J3845" s="62">
        <v>0</v>
      </c>
      <c r="K3845" s="44"/>
      <c r="L3845" s="63">
        <v>0</v>
      </c>
      <c r="M3845" s="70"/>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52</v>
      </c>
      <c r="C3846" s="59">
        <v>0</v>
      </c>
      <c r="D3846" s="60"/>
      <c r="E3846" s="60"/>
      <c r="F3846" s="60"/>
      <c r="G3846" s="61"/>
      <c r="H3846" s="71">
        <v>0</v>
      </c>
      <c r="I3846" s="62" t="s">
        <v>35</v>
      </c>
      <c r="J3846" s="62">
        <v>0</v>
      </c>
      <c r="K3846" s="44"/>
      <c r="L3846" s="63">
        <v>0</v>
      </c>
      <c r="M3846" s="70"/>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53</v>
      </c>
      <c r="C3847" s="59">
        <v>0</v>
      </c>
      <c r="D3847" s="60"/>
      <c r="E3847" s="60"/>
      <c r="F3847" s="60"/>
      <c r="G3847" s="61"/>
      <c r="H3847" s="71">
        <v>0</v>
      </c>
      <c r="I3847" s="62" t="s">
        <v>35</v>
      </c>
      <c r="J3847" s="62">
        <v>0</v>
      </c>
      <c r="K3847" s="44"/>
      <c r="L3847" s="63">
        <v>0</v>
      </c>
      <c r="M3847" s="70"/>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54</v>
      </c>
      <c r="C3848" s="59">
        <v>0</v>
      </c>
      <c r="D3848" s="60"/>
      <c r="E3848" s="60"/>
      <c r="F3848" s="60"/>
      <c r="G3848" s="61"/>
      <c r="H3848" s="71">
        <v>0</v>
      </c>
      <c r="I3848" s="62" t="s">
        <v>35</v>
      </c>
      <c r="J3848" s="62">
        <v>0</v>
      </c>
      <c r="K3848" s="44"/>
      <c r="L3848" s="63">
        <v>0</v>
      </c>
      <c r="M3848" s="70"/>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55</v>
      </c>
      <c r="C3849" s="59">
        <v>0</v>
      </c>
      <c r="D3849" s="60"/>
      <c r="E3849" s="60"/>
      <c r="F3849" s="60"/>
      <c r="G3849" s="61"/>
      <c r="H3849" s="71">
        <v>0</v>
      </c>
      <c r="I3849" s="62" t="s">
        <v>35</v>
      </c>
      <c r="J3849" s="62">
        <v>0</v>
      </c>
      <c r="K3849" s="44"/>
      <c r="L3849" s="63">
        <v>0</v>
      </c>
      <c r="M3849" s="70"/>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56</v>
      </c>
      <c r="C3850" s="59">
        <v>0</v>
      </c>
      <c r="D3850" s="60"/>
      <c r="E3850" s="60"/>
      <c r="F3850" s="60"/>
      <c r="G3850" s="61"/>
      <c r="H3850" s="71">
        <v>0</v>
      </c>
      <c r="I3850" s="62" t="s">
        <v>35</v>
      </c>
      <c r="J3850" s="62">
        <v>0</v>
      </c>
      <c r="K3850" s="44"/>
      <c r="L3850" s="63">
        <v>0</v>
      </c>
      <c r="M3850" s="70"/>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57</v>
      </c>
      <c r="C3851" s="59">
        <v>0</v>
      </c>
      <c r="D3851" s="60"/>
      <c r="E3851" s="60"/>
      <c r="F3851" s="60"/>
      <c r="G3851" s="61"/>
      <c r="H3851" s="71">
        <v>0</v>
      </c>
      <c r="I3851" s="62" t="s">
        <v>35</v>
      </c>
      <c r="J3851" s="62">
        <v>0</v>
      </c>
      <c r="K3851" s="44"/>
      <c r="L3851" s="63">
        <v>0</v>
      </c>
      <c r="M3851" s="70"/>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58</v>
      </c>
      <c r="C3852" s="59">
        <v>0</v>
      </c>
      <c r="D3852" s="60"/>
      <c r="E3852" s="60"/>
      <c r="F3852" s="60"/>
      <c r="G3852" s="61"/>
      <c r="H3852" s="71">
        <v>0</v>
      </c>
      <c r="I3852" s="62" t="s">
        <v>35</v>
      </c>
      <c r="J3852" s="62">
        <v>0</v>
      </c>
      <c r="K3852" s="44"/>
      <c r="L3852" s="63">
        <v>0</v>
      </c>
      <c r="M3852" s="70"/>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59</v>
      </c>
      <c r="C3853" s="59">
        <v>0</v>
      </c>
      <c r="D3853" s="60"/>
      <c r="E3853" s="60"/>
      <c r="F3853" s="60"/>
      <c r="G3853" s="61"/>
      <c r="H3853" s="71">
        <v>0</v>
      </c>
      <c r="I3853" s="62" t="s">
        <v>35</v>
      </c>
      <c r="J3853" s="62">
        <v>0</v>
      </c>
      <c r="K3853" s="44"/>
      <c r="L3853" s="63">
        <v>0</v>
      </c>
      <c r="M3853" s="70"/>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60</v>
      </c>
      <c r="C3854" s="59">
        <v>0</v>
      </c>
      <c r="D3854" s="60"/>
      <c r="E3854" s="60"/>
      <c r="F3854" s="60"/>
      <c r="G3854" s="61"/>
      <c r="H3854" s="71">
        <v>0</v>
      </c>
      <c r="I3854" s="62" t="s">
        <v>35</v>
      </c>
      <c r="J3854" s="62">
        <v>0</v>
      </c>
      <c r="K3854" s="44"/>
      <c r="L3854" s="63">
        <v>0</v>
      </c>
      <c r="M3854" s="70"/>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61</v>
      </c>
      <c r="C3855" s="59">
        <v>0</v>
      </c>
      <c r="D3855" s="60"/>
      <c r="E3855" s="60"/>
      <c r="F3855" s="60"/>
      <c r="G3855" s="61"/>
      <c r="H3855" s="71">
        <v>0</v>
      </c>
      <c r="I3855" s="62" t="s">
        <v>35</v>
      </c>
      <c r="J3855" s="62">
        <v>0</v>
      </c>
      <c r="K3855" s="44"/>
      <c r="L3855" s="63">
        <v>0</v>
      </c>
      <c r="M3855" s="70"/>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62</v>
      </c>
      <c r="C3856" s="59">
        <v>0</v>
      </c>
      <c r="D3856" s="60"/>
      <c r="E3856" s="60"/>
      <c r="F3856" s="60"/>
      <c r="G3856" s="61"/>
      <c r="H3856" s="71">
        <v>0</v>
      </c>
      <c r="I3856" s="62" t="s">
        <v>35</v>
      </c>
      <c r="J3856" s="62">
        <v>0</v>
      </c>
      <c r="K3856" s="44"/>
      <c r="L3856" s="63">
        <v>0</v>
      </c>
      <c r="M3856" s="70"/>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63</v>
      </c>
      <c r="C3857" s="59">
        <v>0</v>
      </c>
      <c r="D3857" s="60"/>
      <c r="E3857" s="60"/>
      <c r="F3857" s="60"/>
      <c r="G3857" s="61"/>
      <c r="H3857" s="71">
        <v>0</v>
      </c>
      <c r="I3857" s="62" t="s">
        <v>35</v>
      </c>
      <c r="J3857" s="62">
        <v>0</v>
      </c>
      <c r="K3857" s="44"/>
      <c r="L3857" s="63">
        <v>0</v>
      </c>
      <c r="M3857" s="70"/>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64</v>
      </c>
      <c r="C3858" s="59">
        <v>0</v>
      </c>
      <c r="D3858" s="60"/>
      <c r="E3858" s="60"/>
      <c r="F3858" s="60"/>
      <c r="G3858" s="61"/>
      <c r="H3858" s="71">
        <v>0</v>
      </c>
      <c r="I3858" s="62" t="s">
        <v>35</v>
      </c>
      <c r="J3858" s="62">
        <v>0</v>
      </c>
      <c r="K3858" s="44"/>
      <c r="L3858" s="63">
        <v>0</v>
      </c>
      <c r="M3858" s="70"/>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65</v>
      </c>
      <c r="C3859" s="59">
        <v>0</v>
      </c>
      <c r="D3859" s="60"/>
      <c r="E3859" s="60"/>
      <c r="F3859" s="60"/>
      <c r="G3859" s="61"/>
      <c r="H3859" s="71">
        <v>0</v>
      </c>
      <c r="I3859" s="62" t="s">
        <v>35</v>
      </c>
      <c r="J3859" s="62">
        <v>0</v>
      </c>
      <c r="K3859" s="44"/>
      <c r="L3859" s="63">
        <v>0</v>
      </c>
      <c r="M3859" s="70"/>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66</v>
      </c>
      <c r="C3860" s="59">
        <v>0</v>
      </c>
      <c r="D3860" s="60"/>
      <c r="E3860" s="60"/>
      <c r="F3860" s="60"/>
      <c r="G3860" s="61"/>
      <c r="H3860" s="71">
        <v>0</v>
      </c>
      <c r="I3860" s="62" t="s">
        <v>35</v>
      </c>
      <c r="J3860" s="62">
        <v>0</v>
      </c>
      <c r="K3860" s="44"/>
      <c r="L3860" s="63">
        <v>0</v>
      </c>
      <c r="M3860" s="70"/>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67</v>
      </c>
      <c r="C3861" s="59">
        <v>0</v>
      </c>
      <c r="D3861" s="60"/>
      <c r="E3861" s="60"/>
      <c r="F3861" s="60"/>
      <c r="G3861" s="61"/>
      <c r="H3861" s="71">
        <v>0</v>
      </c>
      <c r="I3861" s="62" t="s">
        <v>35</v>
      </c>
      <c r="J3861" s="62">
        <v>0</v>
      </c>
      <c r="K3861" s="44"/>
      <c r="L3861" s="63">
        <v>0</v>
      </c>
      <c r="M3861" s="70"/>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68</v>
      </c>
      <c r="C3862" s="59">
        <v>0</v>
      </c>
      <c r="D3862" s="60"/>
      <c r="E3862" s="60"/>
      <c r="F3862" s="60"/>
      <c r="G3862" s="61"/>
      <c r="H3862" s="71">
        <v>0</v>
      </c>
      <c r="I3862" s="62" t="s">
        <v>35</v>
      </c>
      <c r="J3862" s="62">
        <v>0</v>
      </c>
      <c r="K3862" s="44"/>
      <c r="L3862" s="63">
        <v>0</v>
      </c>
      <c r="M3862" s="70"/>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69</v>
      </c>
      <c r="C3863" s="59">
        <v>0</v>
      </c>
      <c r="D3863" s="60"/>
      <c r="E3863" s="60"/>
      <c r="F3863" s="60"/>
      <c r="G3863" s="61"/>
      <c r="H3863" s="71">
        <v>0</v>
      </c>
      <c r="I3863" s="62" t="s">
        <v>35</v>
      </c>
      <c r="J3863" s="62">
        <v>0</v>
      </c>
      <c r="K3863" s="44"/>
      <c r="L3863" s="63">
        <v>0</v>
      </c>
      <c r="M3863" s="70"/>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70</v>
      </c>
      <c r="C3864" s="59">
        <v>0</v>
      </c>
      <c r="D3864" s="60"/>
      <c r="E3864" s="60"/>
      <c r="F3864" s="60"/>
      <c r="G3864" s="61"/>
      <c r="H3864" s="71">
        <v>0</v>
      </c>
      <c r="I3864" s="62" t="s">
        <v>35</v>
      </c>
      <c r="J3864" s="62">
        <v>0</v>
      </c>
      <c r="K3864" s="44"/>
      <c r="L3864" s="63">
        <v>0</v>
      </c>
      <c r="M3864" s="70"/>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71</v>
      </c>
      <c r="C3865" s="59">
        <v>0</v>
      </c>
      <c r="D3865" s="60"/>
      <c r="E3865" s="60"/>
      <c r="F3865" s="60"/>
      <c r="G3865" s="61"/>
      <c r="H3865" s="71">
        <v>0</v>
      </c>
      <c r="I3865" s="62" t="s">
        <v>35</v>
      </c>
      <c r="J3865" s="62">
        <v>0</v>
      </c>
      <c r="K3865" s="44"/>
      <c r="L3865" s="63">
        <v>0</v>
      </c>
      <c r="M3865" s="70"/>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72</v>
      </c>
      <c r="C3866" s="59">
        <v>0</v>
      </c>
      <c r="D3866" s="60"/>
      <c r="E3866" s="60"/>
      <c r="F3866" s="60"/>
      <c r="G3866" s="61"/>
      <c r="H3866" s="71">
        <v>0</v>
      </c>
      <c r="I3866" s="62" t="s">
        <v>35</v>
      </c>
      <c r="J3866" s="62">
        <v>0</v>
      </c>
      <c r="K3866" s="44"/>
      <c r="L3866" s="63">
        <v>0</v>
      </c>
      <c r="M3866" s="70"/>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73</v>
      </c>
      <c r="C3867" s="59">
        <v>0</v>
      </c>
      <c r="D3867" s="60"/>
      <c r="E3867" s="60"/>
      <c r="F3867" s="60"/>
      <c r="G3867" s="61"/>
      <c r="H3867" s="71">
        <v>0</v>
      </c>
      <c r="I3867" s="62" t="s">
        <v>35</v>
      </c>
      <c r="J3867" s="62">
        <v>0</v>
      </c>
      <c r="K3867" s="44"/>
      <c r="L3867" s="63">
        <v>0</v>
      </c>
      <c r="M3867" s="70"/>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74</v>
      </c>
      <c r="C3868" s="59">
        <v>0</v>
      </c>
      <c r="D3868" s="60"/>
      <c r="E3868" s="60"/>
      <c r="F3868" s="60"/>
      <c r="G3868" s="61"/>
      <c r="H3868" s="71">
        <v>0</v>
      </c>
      <c r="I3868" s="62" t="s">
        <v>35</v>
      </c>
      <c r="J3868" s="62">
        <v>0</v>
      </c>
      <c r="K3868" s="44"/>
      <c r="L3868" s="63">
        <v>0</v>
      </c>
      <c r="M3868" s="70"/>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75</v>
      </c>
      <c r="C3869" s="59">
        <v>0</v>
      </c>
      <c r="D3869" s="60"/>
      <c r="E3869" s="60"/>
      <c r="F3869" s="60"/>
      <c r="G3869" s="61"/>
      <c r="H3869" s="71">
        <v>0</v>
      </c>
      <c r="I3869" s="62" t="s">
        <v>35</v>
      </c>
      <c r="J3869" s="62">
        <v>0</v>
      </c>
      <c r="K3869" s="44"/>
      <c r="L3869" s="63">
        <v>0</v>
      </c>
      <c r="M3869" s="70"/>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76</v>
      </c>
      <c r="C3870" s="59">
        <v>0</v>
      </c>
      <c r="D3870" s="60"/>
      <c r="E3870" s="60"/>
      <c r="F3870" s="60"/>
      <c r="G3870" s="61"/>
      <c r="H3870" s="71">
        <v>0</v>
      </c>
      <c r="I3870" s="62" t="s">
        <v>35</v>
      </c>
      <c r="J3870" s="62">
        <v>0</v>
      </c>
      <c r="K3870" s="44"/>
      <c r="L3870" s="63">
        <v>0</v>
      </c>
      <c r="M3870" s="70"/>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77</v>
      </c>
      <c r="C3871" s="59">
        <v>0</v>
      </c>
      <c r="D3871" s="60"/>
      <c r="E3871" s="60"/>
      <c r="F3871" s="60"/>
      <c r="G3871" s="61"/>
      <c r="H3871" s="71">
        <v>0</v>
      </c>
      <c r="I3871" s="62" t="s">
        <v>35</v>
      </c>
      <c r="J3871" s="62">
        <v>0</v>
      </c>
      <c r="K3871" s="44"/>
      <c r="L3871" s="63">
        <v>0</v>
      </c>
      <c r="M3871" s="70"/>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78</v>
      </c>
      <c r="C3872" s="59">
        <v>0</v>
      </c>
      <c r="D3872" s="60"/>
      <c r="E3872" s="60"/>
      <c r="F3872" s="60"/>
      <c r="G3872" s="61"/>
      <c r="H3872" s="71">
        <v>0</v>
      </c>
      <c r="I3872" s="62" t="s">
        <v>35</v>
      </c>
      <c r="J3872" s="62">
        <v>0</v>
      </c>
      <c r="K3872" s="44"/>
      <c r="L3872" s="63">
        <v>0</v>
      </c>
      <c r="M3872" s="70"/>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79</v>
      </c>
      <c r="C3873" s="59">
        <v>0</v>
      </c>
      <c r="D3873" s="60"/>
      <c r="E3873" s="60"/>
      <c r="F3873" s="60"/>
      <c r="G3873" s="61"/>
      <c r="H3873" s="71">
        <v>0</v>
      </c>
      <c r="I3873" s="62" t="s">
        <v>35</v>
      </c>
      <c r="J3873" s="62">
        <v>0</v>
      </c>
      <c r="K3873" s="44"/>
      <c r="L3873" s="63">
        <v>0</v>
      </c>
      <c r="M3873" s="70"/>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80</v>
      </c>
      <c r="C3874" s="59">
        <v>0</v>
      </c>
      <c r="D3874" s="60"/>
      <c r="E3874" s="60"/>
      <c r="F3874" s="60"/>
      <c r="G3874" s="61"/>
      <c r="H3874" s="71">
        <v>0</v>
      </c>
      <c r="I3874" s="62" t="s">
        <v>35</v>
      </c>
      <c r="J3874" s="62">
        <v>0</v>
      </c>
      <c r="K3874" s="44"/>
      <c r="L3874" s="63">
        <v>0</v>
      </c>
      <c r="M3874" s="70"/>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81</v>
      </c>
      <c r="C3875" s="59">
        <v>0</v>
      </c>
      <c r="D3875" s="60"/>
      <c r="E3875" s="60"/>
      <c r="F3875" s="60"/>
      <c r="G3875" s="61"/>
      <c r="H3875" s="71">
        <v>0</v>
      </c>
      <c r="I3875" s="62" t="s">
        <v>35</v>
      </c>
      <c r="J3875" s="62">
        <v>0</v>
      </c>
      <c r="K3875" s="44"/>
      <c r="L3875" s="63">
        <v>0</v>
      </c>
      <c r="M3875" s="70"/>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82</v>
      </c>
      <c r="C3876" s="59">
        <v>0</v>
      </c>
      <c r="D3876" s="60"/>
      <c r="E3876" s="60"/>
      <c r="F3876" s="60"/>
      <c r="G3876" s="61"/>
      <c r="H3876" s="71">
        <v>0</v>
      </c>
      <c r="I3876" s="62" t="s">
        <v>35</v>
      </c>
      <c r="J3876" s="62">
        <v>0</v>
      </c>
      <c r="K3876" s="44"/>
      <c r="L3876" s="63">
        <v>0</v>
      </c>
      <c r="M3876" s="70"/>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83</v>
      </c>
      <c r="C3877" s="59">
        <v>0</v>
      </c>
      <c r="D3877" s="60"/>
      <c r="E3877" s="60"/>
      <c r="F3877" s="60"/>
      <c r="G3877" s="61"/>
      <c r="H3877" s="71">
        <v>0</v>
      </c>
      <c r="I3877" s="62" t="s">
        <v>35</v>
      </c>
      <c r="J3877" s="62">
        <v>0</v>
      </c>
      <c r="K3877" s="44"/>
      <c r="L3877" s="63">
        <v>0</v>
      </c>
      <c r="M3877" s="70"/>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84</v>
      </c>
      <c r="C3878" s="59">
        <v>0</v>
      </c>
      <c r="D3878" s="60"/>
      <c r="E3878" s="60"/>
      <c r="F3878" s="60"/>
      <c r="G3878" s="61"/>
      <c r="H3878" s="71">
        <v>0</v>
      </c>
      <c r="I3878" s="62" t="s">
        <v>35</v>
      </c>
      <c r="J3878" s="62">
        <v>0</v>
      </c>
      <c r="K3878" s="44"/>
      <c r="L3878" s="63">
        <v>0</v>
      </c>
      <c r="M3878" s="70"/>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85</v>
      </c>
      <c r="C3879" s="59">
        <v>0</v>
      </c>
      <c r="D3879" s="60"/>
      <c r="E3879" s="60"/>
      <c r="F3879" s="60"/>
      <c r="G3879" s="61"/>
      <c r="H3879" s="71">
        <v>0</v>
      </c>
      <c r="I3879" s="62" t="s">
        <v>35</v>
      </c>
      <c r="J3879" s="62">
        <v>0</v>
      </c>
      <c r="K3879" s="44"/>
      <c r="L3879" s="63">
        <v>0</v>
      </c>
      <c r="M3879" s="70"/>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86</v>
      </c>
      <c r="C3880" s="59">
        <v>0</v>
      </c>
      <c r="D3880" s="60"/>
      <c r="E3880" s="60"/>
      <c r="F3880" s="60"/>
      <c r="G3880" s="61"/>
      <c r="H3880" s="71">
        <v>0</v>
      </c>
      <c r="I3880" s="62" t="s">
        <v>35</v>
      </c>
      <c r="J3880" s="62">
        <v>0</v>
      </c>
      <c r="K3880" s="44"/>
      <c r="L3880" s="63">
        <v>0</v>
      </c>
      <c r="M3880" s="70"/>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87</v>
      </c>
      <c r="C3881" s="59">
        <v>0</v>
      </c>
      <c r="D3881" s="60"/>
      <c r="E3881" s="60"/>
      <c r="F3881" s="60"/>
      <c r="G3881" s="61"/>
      <c r="H3881" s="71">
        <v>0</v>
      </c>
      <c r="I3881" s="62" t="s">
        <v>35</v>
      </c>
      <c r="J3881" s="62">
        <v>0</v>
      </c>
      <c r="K3881" s="44"/>
      <c r="L3881" s="63">
        <v>0</v>
      </c>
      <c r="M3881" s="70"/>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88</v>
      </c>
      <c r="C3882" s="59">
        <v>0</v>
      </c>
      <c r="D3882" s="60"/>
      <c r="E3882" s="60"/>
      <c r="F3882" s="60"/>
      <c r="G3882" s="61"/>
      <c r="H3882" s="71">
        <v>0</v>
      </c>
      <c r="I3882" s="62" t="s">
        <v>35</v>
      </c>
      <c r="J3882" s="62">
        <v>0</v>
      </c>
      <c r="K3882" s="44"/>
      <c r="L3882" s="63">
        <v>0</v>
      </c>
      <c r="M3882" s="70"/>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89</v>
      </c>
      <c r="C3883" s="59">
        <v>0</v>
      </c>
      <c r="D3883" s="60"/>
      <c r="E3883" s="60"/>
      <c r="F3883" s="60"/>
      <c r="G3883" s="61"/>
      <c r="H3883" s="71">
        <v>0</v>
      </c>
      <c r="I3883" s="62" t="s">
        <v>35</v>
      </c>
      <c r="J3883" s="62">
        <v>0</v>
      </c>
      <c r="K3883" s="44"/>
      <c r="L3883" s="63">
        <v>0</v>
      </c>
      <c r="M3883" s="70"/>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90</v>
      </c>
      <c r="C3884" s="59">
        <v>0</v>
      </c>
      <c r="D3884" s="60"/>
      <c r="E3884" s="60"/>
      <c r="F3884" s="60"/>
      <c r="G3884" s="61"/>
      <c r="H3884" s="71">
        <v>0</v>
      </c>
      <c r="I3884" s="62" t="s">
        <v>35</v>
      </c>
      <c r="J3884" s="62">
        <v>0</v>
      </c>
      <c r="K3884" s="44"/>
      <c r="L3884" s="63">
        <v>0</v>
      </c>
      <c r="M3884" s="70"/>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91</v>
      </c>
      <c r="C3885" s="59">
        <v>0</v>
      </c>
      <c r="D3885" s="60"/>
      <c r="E3885" s="60"/>
      <c r="F3885" s="60"/>
      <c r="G3885" s="61"/>
      <c r="H3885" s="71">
        <v>0</v>
      </c>
      <c r="I3885" s="62" t="s">
        <v>35</v>
      </c>
      <c r="J3885" s="62">
        <v>0</v>
      </c>
      <c r="K3885" s="44"/>
      <c r="L3885" s="63">
        <v>0</v>
      </c>
      <c r="M3885" s="70"/>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92</v>
      </c>
      <c r="C3886" s="59">
        <v>0</v>
      </c>
      <c r="D3886" s="60"/>
      <c r="E3886" s="60"/>
      <c r="F3886" s="60"/>
      <c r="G3886" s="61"/>
      <c r="H3886" s="71">
        <v>0</v>
      </c>
      <c r="I3886" s="62" t="s">
        <v>35</v>
      </c>
      <c r="J3886" s="62">
        <v>0</v>
      </c>
      <c r="K3886" s="44"/>
      <c r="L3886" s="63">
        <v>0</v>
      </c>
      <c r="M3886" s="70"/>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93</v>
      </c>
      <c r="C3887" s="59">
        <v>0</v>
      </c>
      <c r="D3887" s="60"/>
      <c r="E3887" s="60"/>
      <c r="F3887" s="60"/>
      <c r="G3887" s="61"/>
      <c r="H3887" s="71">
        <v>0</v>
      </c>
      <c r="I3887" s="62" t="s">
        <v>35</v>
      </c>
      <c r="J3887" s="62">
        <v>0</v>
      </c>
      <c r="K3887" s="44"/>
      <c r="L3887" s="63">
        <v>0</v>
      </c>
      <c r="M3887" s="70"/>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94</v>
      </c>
      <c r="C3888" s="59">
        <v>0</v>
      </c>
      <c r="D3888" s="60"/>
      <c r="E3888" s="60"/>
      <c r="F3888" s="60"/>
      <c r="G3888" s="61"/>
      <c r="H3888" s="71">
        <v>0</v>
      </c>
      <c r="I3888" s="62" t="s">
        <v>35</v>
      </c>
      <c r="J3888" s="62">
        <v>0</v>
      </c>
      <c r="K3888" s="44"/>
      <c r="L3888" s="63">
        <v>0</v>
      </c>
      <c r="M3888" s="70"/>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95</v>
      </c>
      <c r="C3889" s="59">
        <v>0</v>
      </c>
      <c r="D3889" s="60"/>
      <c r="E3889" s="60"/>
      <c r="F3889" s="60"/>
      <c r="G3889" s="61"/>
      <c r="H3889" s="71">
        <v>0</v>
      </c>
      <c r="I3889" s="62" t="s">
        <v>35</v>
      </c>
      <c r="J3889" s="62">
        <v>0</v>
      </c>
      <c r="K3889" s="44"/>
      <c r="L3889" s="63">
        <v>0</v>
      </c>
      <c r="M3889" s="70"/>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96</v>
      </c>
      <c r="C3890" s="59">
        <v>0</v>
      </c>
      <c r="D3890" s="60"/>
      <c r="E3890" s="60"/>
      <c r="F3890" s="60"/>
      <c r="G3890" s="61"/>
      <c r="H3890" s="71">
        <v>0</v>
      </c>
      <c r="I3890" s="62" t="s">
        <v>35</v>
      </c>
      <c r="J3890" s="62">
        <v>0</v>
      </c>
      <c r="K3890" s="44"/>
      <c r="L3890" s="63">
        <v>0</v>
      </c>
      <c r="M3890" s="70"/>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97</v>
      </c>
      <c r="C3891" s="59">
        <v>0</v>
      </c>
      <c r="D3891" s="60"/>
      <c r="E3891" s="60"/>
      <c r="F3891" s="60"/>
      <c r="G3891" s="61"/>
      <c r="H3891" s="71">
        <v>0</v>
      </c>
      <c r="I3891" s="62" t="s">
        <v>35</v>
      </c>
      <c r="J3891" s="62">
        <v>0</v>
      </c>
      <c r="K3891" s="44"/>
      <c r="L3891" s="63">
        <v>0</v>
      </c>
      <c r="M3891" s="70"/>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98</v>
      </c>
      <c r="C3892" s="59">
        <v>0</v>
      </c>
      <c r="D3892" s="60"/>
      <c r="E3892" s="60"/>
      <c r="F3892" s="60"/>
      <c r="G3892" s="61"/>
      <c r="H3892" s="71">
        <v>0</v>
      </c>
      <c r="I3892" s="62" t="s">
        <v>35</v>
      </c>
      <c r="J3892" s="62">
        <v>0</v>
      </c>
      <c r="K3892" s="44"/>
      <c r="L3892" s="63">
        <v>0</v>
      </c>
      <c r="M3892" s="70"/>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99</v>
      </c>
      <c r="C3893" s="59">
        <v>0</v>
      </c>
      <c r="D3893" s="60"/>
      <c r="E3893" s="60"/>
      <c r="F3893" s="60"/>
      <c r="G3893" s="61"/>
      <c r="H3893" s="71">
        <v>0</v>
      </c>
      <c r="I3893" s="62" t="s">
        <v>35</v>
      </c>
      <c r="J3893" s="62">
        <v>0</v>
      </c>
      <c r="K3893" s="44"/>
      <c r="L3893" s="63">
        <v>0</v>
      </c>
      <c r="M3893" s="70"/>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100</v>
      </c>
      <c r="C3894" s="59">
        <v>0</v>
      </c>
      <c r="D3894" s="60"/>
      <c r="E3894" s="60"/>
      <c r="F3894" s="60"/>
      <c r="G3894" s="61"/>
      <c r="H3894" s="71">
        <v>0</v>
      </c>
      <c r="I3894" s="62" t="s">
        <v>35</v>
      </c>
      <c r="J3894" s="62">
        <v>0</v>
      </c>
      <c r="K3894" s="44"/>
      <c r="L3894" s="63">
        <v>0</v>
      </c>
      <c r="M3894" s="70"/>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101</v>
      </c>
      <c r="C3895" s="59">
        <v>0</v>
      </c>
      <c r="D3895" s="60"/>
      <c r="E3895" s="60"/>
      <c r="F3895" s="60"/>
      <c r="G3895" s="61"/>
      <c r="H3895" s="71">
        <v>0</v>
      </c>
      <c r="I3895" s="62" t="s">
        <v>35</v>
      </c>
      <c r="J3895" s="62">
        <v>0</v>
      </c>
      <c r="K3895" s="44"/>
      <c r="L3895" s="63">
        <v>0</v>
      </c>
      <c r="M3895" s="70"/>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102</v>
      </c>
      <c r="C3896" s="59">
        <v>0</v>
      </c>
      <c r="D3896" s="60"/>
      <c r="E3896" s="60"/>
      <c r="F3896" s="60"/>
      <c r="G3896" s="61"/>
      <c r="H3896" s="71">
        <v>0</v>
      </c>
      <c r="I3896" s="62" t="s">
        <v>35</v>
      </c>
      <c r="J3896" s="62">
        <v>0</v>
      </c>
      <c r="K3896" s="44"/>
      <c r="L3896" s="63">
        <v>0</v>
      </c>
      <c r="M3896" s="70"/>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103</v>
      </c>
      <c r="C3897" s="59">
        <v>0</v>
      </c>
      <c r="D3897" s="60"/>
      <c r="E3897" s="60"/>
      <c r="F3897" s="60"/>
      <c r="G3897" s="61"/>
      <c r="H3897" s="71">
        <v>0</v>
      </c>
      <c r="I3897" s="62" t="s">
        <v>35</v>
      </c>
      <c r="J3897" s="62">
        <v>0</v>
      </c>
      <c r="K3897" s="44"/>
      <c r="L3897" s="63">
        <v>0</v>
      </c>
      <c r="M3897" s="70"/>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104</v>
      </c>
      <c r="C3898" s="59">
        <v>0</v>
      </c>
      <c r="D3898" s="60"/>
      <c r="E3898" s="60"/>
      <c r="F3898" s="60"/>
      <c r="G3898" s="61"/>
      <c r="H3898" s="71">
        <v>0</v>
      </c>
      <c r="I3898" s="62" t="s">
        <v>35</v>
      </c>
      <c r="J3898" s="62">
        <v>0</v>
      </c>
      <c r="K3898" s="44"/>
      <c r="L3898" s="63">
        <v>0</v>
      </c>
      <c r="M3898" s="70"/>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105</v>
      </c>
      <c r="C3899" s="59">
        <v>0</v>
      </c>
      <c r="D3899" s="60"/>
      <c r="E3899" s="60"/>
      <c r="F3899" s="60"/>
      <c r="G3899" s="61"/>
      <c r="H3899" s="71">
        <v>0</v>
      </c>
      <c r="I3899" s="62" t="s">
        <v>35</v>
      </c>
      <c r="J3899" s="62">
        <v>0</v>
      </c>
      <c r="K3899" s="44"/>
      <c r="L3899" s="63">
        <v>0</v>
      </c>
      <c r="M3899" s="70"/>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106</v>
      </c>
      <c r="C3900" s="59">
        <v>0</v>
      </c>
      <c r="D3900" s="60"/>
      <c r="E3900" s="60"/>
      <c r="F3900" s="60"/>
      <c r="G3900" s="61"/>
      <c r="H3900" s="71">
        <v>0</v>
      </c>
      <c r="I3900" s="62" t="s">
        <v>35</v>
      </c>
      <c r="J3900" s="62">
        <v>0</v>
      </c>
      <c r="K3900" s="44"/>
      <c r="L3900" s="63">
        <v>0</v>
      </c>
      <c r="M3900" s="70"/>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107</v>
      </c>
      <c r="C3901" s="59">
        <v>0</v>
      </c>
      <c r="D3901" s="60"/>
      <c r="E3901" s="60"/>
      <c r="F3901" s="60"/>
      <c r="G3901" s="61"/>
      <c r="H3901" s="71">
        <v>0</v>
      </c>
      <c r="I3901" s="62" t="s">
        <v>35</v>
      </c>
      <c r="J3901" s="62">
        <v>0</v>
      </c>
      <c r="K3901" s="44"/>
      <c r="L3901" s="63">
        <v>0</v>
      </c>
      <c r="M3901" s="70"/>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108</v>
      </c>
      <c r="C3902" s="59">
        <v>0</v>
      </c>
      <c r="D3902" s="60"/>
      <c r="E3902" s="60"/>
      <c r="F3902" s="60"/>
      <c r="G3902" s="61"/>
      <c r="H3902" s="71">
        <v>0</v>
      </c>
      <c r="I3902" s="62" t="s">
        <v>35</v>
      </c>
      <c r="J3902" s="62">
        <v>0</v>
      </c>
      <c r="K3902" s="44"/>
      <c r="L3902" s="63">
        <v>0</v>
      </c>
      <c r="M3902" s="70"/>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109</v>
      </c>
      <c r="C3903" s="59">
        <v>0</v>
      </c>
      <c r="D3903" s="60"/>
      <c r="E3903" s="60"/>
      <c r="F3903" s="60"/>
      <c r="G3903" s="61"/>
      <c r="H3903" s="71">
        <v>0</v>
      </c>
      <c r="I3903" s="62" t="s">
        <v>35</v>
      </c>
      <c r="J3903" s="62">
        <v>0</v>
      </c>
      <c r="K3903" s="44"/>
      <c r="L3903" s="63">
        <v>0</v>
      </c>
      <c r="M3903" s="70"/>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110</v>
      </c>
      <c r="C3904" s="59">
        <v>0</v>
      </c>
      <c r="D3904" s="60"/>
      <c r="E3904" s="60"/>
      <c r="F3904" s="60"/>
      <c r="G3904" s="61"/>
      <c r="H3904" s="71">
        <v>0</v>
      </c>
      <c r="I3904" s="62" t="s">
        <v>35</v>
      </c>
      <c r="J3904" s="62">
        <v>0</v>
      </c>
      <c r="K3904" s="44"/>
      <c r="L3904" s="63">
        <v>0</v>
      </c>
      <c r="M3904" s="70"/>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111</v>
      </c>
      <c r="C3905" s="59">
        <v>0</v>
      </c>
      <c r="D3905" s="60"/>
      <c r="E3905" s="60"/>
      <c r="F3905" s="60"/>
      <c r="G3905" s="61"/>
      <c r="H3905" s="71">
        <v>0</v>
      </c>
      <c r="I3905" s="62" t="s">
        <v>35</v>
      </c>
      <c r="J3905" s="62">
        <v>0</v>
      </c>
      <c r="K3905" s="44"/>
      <c r="L3905" s="63">
        <v>0</v>
      </c>
      <c r="M3905" s="70"/>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112</v>
      </c>
      <c r="C3906" s="59">
        <v>0</v>
      </c>
      <c r="D3906" s="60"/>
      <c r="E3906" s="60"/>
      <c r="F3906" s="60"/>
      <c r="G3906" s="61"/>
      <c r="H3906" s="71">
        <v>0</v>
      </c>
      <c r="I3906" s="62" t="s">
        <v>35</v>
      </c>
      <c r="J3906" s="62">
        <v>0</v>
      </c>
      <c r="K3906" s="44"/>
      <c r="L3906" s="63">
        <v>0</v>
      </c>
      <c r="M3906" s="70"/>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113</v>
      </c>
      <c r="C3907" s="59">
        <v>0</v>
      </c>
      <c r="D3907" s="60"/>
      <c r="E3907" s="60"/>
      <c r="F3907" s="60"/>
      <c r="G3907" s="61"/>
      <c r="H3907" s="71">
        <v>0</v>
      </c>
      <c r="I3907" s="62" t="s">
        <v>35</v>
      </c>
      <c r="J3907" s="62">
        <v>0</v>
      </c>
      <c r="K3907" s="44"/>
      <c r="L3907" s="63">
        <v>0</v>
      </c>
      <c r="M3907" s="70"/>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114</v>
      </c>
      <c r="C3908" s="59">
        <v>0</v>
      </c>
      <c r="D3908" s="60"/>
      <c r="E3908" s="60"/>
      <c r="F3908" s="60"/>
      <c r="G3908" s="61"/>
      <c r="H3908" s="71">
        <v>0</v>
      </c>
      <c r="I3908" s="62" t="s">
        <v>35</v>
      </c>
      <c r="J3908" s="62">
        <v>0</v>
      </c>
      <c r="K3908" s="44"/>
      <c r="L3908" s="63">
        <v>0</v>
      </c>
      <c r="M3908" s="70"/>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115</v>
      </c>
      <c r="C3909" s="59">
        <v>0</v>
      </c>
      <c r="D3909" s="60"/>
      <c r="E3909" s="60"/>
      <c r="F3909" s="60"/>
      <c r="G3909" s="61"/>
      <c r="H3909" s="71">
        <v>0</v>
      </c>
      <c r="I3909" s="62" t="s">
        <v>35</v>
      </c>
      <c r="J3909" s="62">
        <v>0</v>
      </c>
      <c r="K3909" s="44"/>
      <c r="L3909" s="63">
        <v>0</v>
      </c>
      <c r="M3909" s="70"/>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116</v>
      </c>
      <c r="C3910" s="59">
        <v>0</v>
      </c>
      <c r="D3910" s="60"/>
      <c r="E3910" s="60"/>
      <c r="F3910" s="60"/>
      <c r="G3910" s="61"/>
      <c r="H3910" s="71">
        <v>0</v>
      </c>
      <c r="I3910" s="62" t="s">
        <v>35</v>
      </c>
      <c r="J3910" s="62">
        <v>0</v>
      </c>
      <c r="K3910" s="44"/>
      <c r="L3910" s="63">
        <v>0</v>
      </c>
      <c r="M3910" s="70"/>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117</v>
      </c>
      <c r="C3911" s="59">
        <v>0</v>
      </c>
      <c r="D3911" s="60"/>
      <c r="E3911" s="60"/>
      <c r="F3911" s="60"/>
      <c r="G3911" s="61"/>
      <c r="H3911" s="71">
        <v>0</v>
      </c>
      <c r="I3911" s="62" t="s">
        <v>35</v>
      </c>
      <c r="J3911" s="62">
        <v>0</v>
      </c>
      <c r="K3911" s="44"/>
      <c r="L3911" s="63">
        <v>0</v>
      </c>
      <c r="M3911" s="70"/>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118</v>
      </c>
      <c r="C3912" s="59">
        <v>0</v>
      </c>
      <c r="D3912" s="60"/>
      <c r="E3912" s="60"/>
      <c r="F3912" s="60"/>
      <c r="G3912" s="61"/>
      <c r="H3912" s="71">
        <v>0</v>
      </c>
      <c r="I3912" s="62" t="s">
        <v>35</v>
      </c>
      <c r="J3912" s="62">
        <v>0</v>
      </c>
      <c r="K3912" s="44"/>
      <c r="L3912" s="63">
        <v>0</v>
      </c>
      <c r="M3912" s="70"/>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119</v>
      </c>
      <c r="C3913" s="59">
        <v>0</v>
      </c>
      <c r="D3913" s="60"/>
      <c r="E3913" s="60"/>
      <c r="F3913" s="60"/>
      <c r="G3913" s="61"/>
      <c r="H3913" s="71">
        <v>0</v>
      </c>
      <c r="I3913" s="62" t="s">
        <v>35</v>
      </c>
      <c r="J3913" s="62">
        <v>0</v>
      </c>
      <c r="K3913" s="44"/>
      <c r="L3913" s="63">
        <v>0</v>
      </c>
      <c r="M3913" s="70"/>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120</v>
      </c>
      <c r="C3914" s="59">
        <v>0</v>
      </c>
      <c r="D3914" s="60"/>
      <c r="E3914" s="60"/>
      <c r="F3914" s="60"/>
      <c r="G3914" s="61"/>
      <c r="H3914" s="71">
        <v>0</v>
      </c>
      <c r="I3914" s="62" t="s">
        <v>35</v>
      </c>
      <c r="J3914" s="62">
        <v>0</v>
      </c>
      <c r="K3914" s="44"/>
      <c r="L3914" s="63">
        <v>0</v>
      </c>
      <c r="M3914" s="70"/>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121</v>
      </c>
      <c r="C3915" s="59">
        <v>0</v>
      </c>
      <c r="D3915" s="60"/>
      <c r="E3915" s="60"/>
      <c r="F3915" s="60"/>
      <c r="G3915" s="61"/>
      <c r="H3915" s="71">
        <v>0</v>
      </c>
      <c r="I3915" s="62" t="s">
        <v>35</v>
      </c>
      <c r="J3915" s="62">
        <v>0</v>
      </c>
      <c r="K3915" s="44"/>
      <c r="L3915" s="63">
        <v>0</v>
      </c>
      <c r="M3915" s="70"/>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122</v>
      </c>
      <c r="C3916" s="59">
        <v>0</v>
      </c>
      <c r="D3916" s="60"/>
      <c r="E3916" s="60"/>
      <c r="F3916" s="60"/>
      <c r="G3916" s="61"/>
      <c r="H3916" s="71">
        <v>0</v>
      </c>
      <c r="I3916" s="62" t="s">
        <v>35</v>
      </c>
      <c r="J3916" s="62">
        <v>0</v>
      </c>
      <c r="K3916" s="44"/>
      <c r="L3916" s="63">
        <v>0</v>
      </c>
      <c r="M3916" s="70"/>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123</v>
      </c>
      <c r="C3917" s="59">
        <v>0</v>
      </c>
      <c r="D3917" s="60"/>
      <c r="E3917" s="60"/>
      <c r="F3917" s="60"/>
      <c r="G3917" s="61"/>
      <c r="H3917" s="71">
        <v>0</v>
      </c>
      <c r="I3917" s="62" t="s">
        <v>35</v>
      </c>
      <c r="J3917" s="62">
        <v>0</v>
      </c>
      <c r="K3917" s="44"/>
      <c r="L3917" s="63">
        <v>0</v>
      </c>
      <c r="M3917" s="70"/>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124</v>
      </c>
      <c r="C3918" s="59">
        <v>0</v>
      </c>
      <c r="D3918" s="60"/>
      <c r="E3918" s="60"/>
      <c r="F3918" s="60"/>
      <c r="G3918" s="61"/>
      <c r="H3918" s="71">
        <v>0</v>
      </c>
      <c r="I3918" s="62" t="s">
        <v>35</v>
      </c>
      <c r="J3918" s="62">
        <v>0</v>
      </c>
      <c r="K3918" s="44"/>
      <c r="L3918" s="63">
        <v>0</v>
      </c>
      <c r="M3918" s="70"/>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125</v>
      </c>
      <c r="C3919" s="59">
        <v>0</v>
      </c>
      <c r="D3919" s="60"/>
      <c r="E3919" s="60"/>
      <c r="F3919" s="60"/>
      <c r="G3919" s="61"/>
      <c r="H3919" s="71">
        <v>0</v>
      </c>
      <c r="I3919" s="62" t="s">
        <v>35</v>
      </c>
      <c r="J3919" s="62">
        <v>0</v>
      </c>
      <c r="K3919" s="44"/>
      <c r="L3919" s="63">
        <v>0</v>
      </c>
      <c r="M3919" s="70"/>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126</v>
      </c>
      <c r="C3920" s="59">
        <v>0</v>
      </c>
      <c r="D3920" s="60"/>
      <c r="E3920" s="60"/>
      <c r="F3920" s="60"/>
      <c r="G3920" s="61"/>
      <c r="H3920" s="71">
        <v>0</v>
      </c>
      <c r="I3920" s="62" t="s">
        <v>35</v>
      </c>
      <c r="J3920" s="62">
        <v>0</v>
      </c>
      <c r="K3920" s="44"/>
      <c r="L3920" s="63">
        <v>0</v>
      </c>
      <c r="M3920" s="70"/>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127</v>
      </c>
      <c r="C3921" s="59">
        <v>0</v>
      </c>
      <c r="D3921" s="60"/>
      <c r="E3921" s="60"/>
      <c r="F3921" s="60"/>
      <c r="G3921" s="61"/>
      <c r="H3921" s="71">
        <v>0</v>
      </c>
      <c r="I3921" s="62" t="s">
        <v>35</v>
      </c>
      <c r="J3921" s="62">
        <v>0</v>
      </c>
      <c r="K3921" s="44"/>
      <c r="L3921" s="63">
        <v>0</v>
      </c>
      <c r="M3921" s="70"/>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128</v>
      </c>
      <c r="C3922" s="59">
        <v>0</v>
      </c>
      <c r="D3922" s="60"/>
      <c r="E3922" s="60"/>
      <c r="F3922" s="60"/>
      <c r="G3922" s="61"/>
      <c r="H3922" s="71">
        <v>0</v>
      </c>
      <c r="I3922" s="62" t="s">
        <v>35</v>
      </c>
      <c r="J3922" s="62">
        <v>0</v>
      </c>
      <c r="K3922" s="44"/>
      <c r="L3922" s="63">
        <v>0</v>
      </c>
      <c r="M3922" s="70"/>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129</v>
      </c>
      <c r="C3923" s="59">
        <v>0</v>
      </c>
      <c r="D3923" s="60"/>
      <c r="E3923" s="60"/>
      <c r="F3923" s="60"/>
      <c r="G3923" s="61"/>
      <c r="H3923" s="71">
        <v>0</v>
      </c>
      <c r="I3923" s="62" t="s">
        <v>35</v>
      </c>
      <c r="J3923" s="62">
        <v>0</v>
      </c>
      <c r="K3923" s="44"/>
      <c r="L3923" s="63">
        <v>0</v>
      </c>
      <c r="M3923" s="70"/>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130</v>
      </c>
      <c r="C3924" s="59">
        <v>0</v>
      </c>
      <c r="D3924" s="60"/>
      <c r="E3924" s="60"/>
      <c r="F3924" s="60"/>
      <c r="G3924" s="61"/>
      <c r="H3924" s="71">
        <v>0</v>
      </c>
      <c r="I3924" s="62" t="s">
        <v>35</v>
      </c>
      <c r="J3924" s="62">
        <v>0</v>
      </c>
      <c r="K3924" s="44"/>
      <c r="L3924" s="63">
        <v>0</v>
      </c>
      <c r="M3924" s="70"/>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131</v>
      </c>
      <c r="C3925" s="59">
        <v>0</v>
      </c>
      <c r="D3925" s="60"/>
      <c r="E3925" s="60"/>
      <c r="F3925" s="60"/>
      <c r="G3925" s="61"/>
      <c r="H3925" s="71">
        <v>0</v>
      </c>
      <c r="I3925" s="62" t="s">
        <v>35</v>
      </c>
      <c r="J3925" s="62">
        <v>0</v>
      </c>
      <c r="K3925" s="44"/>
      <c r="L3925" s="63">
        <v>0</v>
      </c>
      <c r="M3925" s="70"/>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132</v>
      </c>
      <c r="C3926" s="59">
        <v>0</v>
      </c>
      <c r="D3926" s="60"/>
      <c r="E3926" s="60"/>
      <c r="F3926" s="60"/>
      <c r="G3926" s="61"/>
      <c r="H3926" s="71">
        <v>0</v>
      </c>
      <c r="I3926" s="62" t="s">
        <v>35</v>
      </c>
      <c r="J3926" s="62">
        <v>0</v>
      </c>
      <c r="K3926" s="44"/>
      <c r="L3926" s="63">
        <v>0</v>
      </c>
      <c r="M3926" s="70"/>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133</v>
      </c>
      <c r="C3927" s="59">
        <v>0</v>
      </c>
      <c r="D3927" s="60"/>
      <c r="E3927" s="60"/>
      <c r="F3927" s="60"/>
      <c r="G3927" s="61"/>
      <c r="H3927" s="71">
        <v>0</v>
      </c>
      <c r="I3927" s="62" t="s">
        <v>35</v>
      </c>
      <c r="J3927" s="62">
        <v>0</v>
      </c>
      <c r="K3927" s="44"/>
      <c r="L3927" s="63">
        <v>0</v>
      </c>
      <c r="M3927" s="70"/>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134</v>
      </c>
      <c r="C3928" s="59">
        <v>0</v>
      </c>
      <c r="D3928" s="60"/>
      <c r="E3928" s="60"/>
      <c r="F3928" s="60"/>
      <c r="G3928" s="61"/>
      <c r="H3928" s="71">
        <v>0</v>
      </c>
      <c r="I3928" s="62" t="s">
        <v>35</v>
      </c>
      <c r="J3928" s="62">
        <v>0</v>
      </c>
      <c r="K3928" s="44"/>
      <c r="L3928" s="63">
        <v>0</v>
      </c>
      <c r="M3928" s="70"/>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135</v>
      </c>
      <c r="C3929" s="59">
        <v>0</v>
      </c>
      <c r="D3929" s="60"/>
      <c r="E3929" s="60"/>
      <c r="F3929" s="60"/>
      <c r="G3929" s="61"/>
      <c r="H3929" s="71">
        <v>0</v>
      </c>
      <c r="I3929" s="62" t="s">
        <v>35</v>
      </c>
      <c r="J3929" s="62">
        <v>0</v>
      </c>
      <c r="K3929" s="44"/>
      <c r="L3929" s="63">
        <v>0</v>
      </c>
      <c r="M3929" s="70"/>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136</v>
      </c>
      <c r="C3930" s="59">
        <v>0</v>
      </c>
      <c r="D3930" s="60"/>
      <c r="E3930" s="60"/>
      <c r="F3930" s="60"/>
      <c r="G3930" s="61"/>
      <c r="H3930" s="71">
        <v>0</v>
      </c>
      <c r="I3930" s="62" t="s">
        <v>35</v>
      </c>
      <c r="J3930" s="62">
        <v>0</v>
      </c>
      <c r="K3930" s="44"/>
      <c r="L3930" s="63">
        <v>0</v>
      </c>
      <c r="M3930" s="70"/>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137</v>
      </c>
      <c r="C3931" s="59">
        <v>0</v>
      </c>
      <c r="D3931" s="60"/>
      <c r="E3931" s="60"/>
      <c r="F3931" s="60"/>
      <c r="G3931" s="61"/>
      <c r="H3931" s="71">
        <v>0</v>
      </c>
      <c r="I3931" s="62" t="s">
        <v>35</v>
      </c>
      <c r="J3931" s="62">
        <v>0</v>
      </c>
      <c r="K3931" s="44"/>
      <c r="L3931" s="63">
        <v>0</v>
      </c>
      <c r="M3931" s="70"/>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138</v>
      </c>
      <c r="C3932" s="59">
        <v>0</v>
      </c>
      <c r="D3932" s="60"/>
      <c r="E3932" s="60"/>
      <c r="F3932" s="60"/>
      <c r="G3932" s="61"/>
      <c r="H3932" s="71">
        <v>0</v>
      </c>
      <c r="I3932" s="62" t="s">
        <v>35</v>
      </c>
      <c r="J3932" s="62">
        <v>0</v>
      </c>
      <c r="K3932" s="44"/>
      <c r="L3932" s="63">
        <v>0</v>
      </c>
      <c r="M3932" s="70"/>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139</v>
      </c>
      <c r="C3933" s="59">
        <v>0</v>
      </c>
      <c r="D3933" s="60"/>
      <c r="E3933" s="60"/>
      <c r="F3933" s="60"/>
      <c r="G3933" s="61"/>
      <c r="H3933" s="71">
        <v>0</v>
      </c>
      <c r="I3933" s="62" t="s">
        <v>35</v>
      </c>
      <c r="J3933" s="62">
        <v>0</v>
      </c>
      <c r="K3933" s="44"/>
      <c r="L3933" s="63">
        <v>0</v>
      </c>
      <c r="M3933" s="70"/>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140</v>
      </c>
      <c r="C3934" s="59">
        <v>0</v>
      </c>
      <c r="D3934" s="60"/>
      <c r="E3934" s="60"/>
      <c r="F3934" s="60"/>
      <c r="G3934" s="61"/>
      <c r="H3934" s="71">
        <v>0</v>
      </c>
      <c r="I3934" s="62" t="s">
        <v>35</v>
      </c>
      <c r="J3934" s="62">
        <v>0</v>
      </c>
      <c r="K3934" s="44"/>
      <c r="L3934" s="63">
        <v>0</v>
      </c>
      <c r="M3934" s="70"/>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141</v>
      </c>
      <c r="C3935" s="59">
        <v>0</v>
      </c>
      <c r="D3935" s="60"/>
      <c r="E3935" s="60"/>
      <c r="F3935" s="60"/>
      <c r="G3935" s="61"/>
      <c r="H3935" s="71">
        <v>0</v>
      </c>
      <c r="I3935" s="62" t="s">
        <v>35</v>
      </c>
      <c r="J3935" s="62">
        <v>0</v>
      </c>
      <c r="K3935" s="44"/>
      <c r="L3935" s="63">
        <v>0</v>
      </c>
      <c r="M3935" s="70"/>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142</v>
      </c>
      <c r="C3936" s="59">
        <v>0</v>
      </c>
      <c r="D3936" s="60"/>
      <c r="E3936" s="60"/>
      <c r="F3936" s="60"/>
      <c r="G3936" s="61"/>
      <c r="H3936" s="71">
        <v>0</v>
      </c>
      <c r="I3936" s="62" t="s">
        <v>35</v>
      </c>
      <c r="J3936" s="62">
        <v>0</v>
      </c>
      <c r="K3936" s="44"/>
      <c r="L3936" s="63">
        <v>0</v>
      </c>
      <c r="M3936" s="70"/>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143</v>
      </c>
      <c r="C3937" s="59">
        <v>0</v>
      </c>
      <c r="D3937" s="60"/>
      <c r="E3937" s="60"/>
      <c r="F3937" s="60"/>
      <c r="G3937" s="61"/>
      <c r="H3937" s="71">
        <v>0</v>
      </c>
      <c r="I3937" s="62" t="s">
        <v>35</v>
      </c>
      <c r="J3937" s="62">
        <v>0</v>
      </c>
      <c r="K3937" s="44"/>
      <c r="L3937" s="63">
        <v>0</v>
      </c>
      <c r="M3937" s="70"/>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144</v>
      </c>
      <c r="C3938" s="59">
        <v>0</v>
      </c>
      <c r="D3938" s="60"/>
      <c r="E3938" s="60"/>
      <c r="F3938" s="60"/>
      <c r="G3938" s="61"/>
      <c r="H3938" s="71">
        <v>0</v>
      </c>
      <c r="I3938" s="62" t="s">
        <v>35</v>
      </c>
      <c r="J3938" s="62">
        <v>0</v>
      </c>
      <c r="K3938" s="44"/>
      <c r="L3938" s="63">
        <v>0</v>
      </c>
      <c r="M3938" s="70"/>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145</v>
      </c>
      <c r="C3939" s="59">
        <v>0</v>
      </c>
      <c r="D3939" s="60"/>
      <c r="E3939" s="60"/>
      <c r="F3939" s="60"/>
      <c r="G3939" s="61"/>
      <c r="H3939" s="71">
        <v>0</v>
      </c>
      <c r="I3939" s="62" t="s">
        <v>35</v>
      </c>
      <c r="J3939" s="62">
        <v>0</v>
      </c>
      <c r="K3939" s="44"/>
      <c r="L3939" s="63">
        <v>0</v>
      </c>
      <c r="M3939" s="70"/>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146</v>
      </c>
      <c r="C3940" s="59">
        <v>0</v>
      </c>
      <c r="D3940" s="60"/>
      <c r="E3940" s="60"/>
      <c r="F3940" s="60"/>
      <c r="G3940" s="61"/>
      <c r="H3940" s="71">
        <v>0</v>
      </c>
      <c r="I3940" s="62" t="s">
        <v>35</v>
      </c>
      <c r="J3940" s="62">
        <v>0</v>
      </c>
      <c r="K3940" s="44"/>
      <c r="L3940" s="63">
        <v>0</v>
      </c>
      <c r="M3940" s="70"/>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147</v>
      </c>
      <c r="C3941" s="59">
        <v>0</v>
      </c>
      <c r="D3941" s="60"/>
      <c r="E3941" s="60"/>
      <c r="F3941" s="60"/>
      <c r="G3941" s="61"/>
      <c r="H3941" s="71">
        <v>0</v>
      </c>
      <c r="I3941" s="62" t="s">
        <v>35</v>
      </c>
      <c r="J3941" s="62">
        <v>0</v>
      </c>
      <c r="K3941" s="44"/>
      <c r="L3941" s="63">
        <v>0</v>
      </c>
      <c r="M3941" s="70"/>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148</v>
      </c>
      <c r="C3942" s="59">
        <v>0</v>
      </c>
      <c r="D3942" s="60"/>
      <c r="E3942" s="60"/>
      <c r="F3942" s="60"/>
      <c r="G3942" s="61"/>
      <c r="H3942" s="71">
        <v>0</v>
      </c>
      <c r="I3942" s="62" t="s">
        <v>35</v>
      </c>
      <c r="J3942" s="62">
        <v>0</v>
      </c>
      <c r="K3942" s="44"/>
      <c r="L3942" s="63">
        <v>0</v>
      </c>
      <c r="M3942" s="70"/>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149</v>
      </c>
      <c r="C3943" s="59">
        <v>0</v>
      </c>
      <c r="D3943" s="60"/>
      <c r="E3943" s="60"/>
      <c r="F3943" s="60"/>
      <c r="G3943" s="61"/>
      <c r="H3943" s="71">
        <v>0</v>
      </c>
      <c r="I3943" s="62" t="s">
        <v>35</v>
      </c>
      <c r="J3943" s="62">
        <v>0</v>
      </c>
      <c r="K3943" s="44"/>
      <c r="L3943" s="63">
        <v>0</v>
      </c>
      <c r="M3943" s="70"/>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150</v>
      </c>
      <c r="C3944" s="59">
        <v>0</v>
      </c>
      <c r="D3944" s="60"/>
      <c r="E3944" s="60"/>
      <c r="F3944" s="60"/>
      <c r="G3944" s="61"/>
      <c r="H3944" s="71">
        <v>0</v>
      </c>
      <c r="I3944" s="62" t="s">
        <v>35</v>
      </c>
      <c r="J3944" s="62">
        <v>0</v>
      </c>
      <c r="K3944" s="44"/>
      <c r="L3944" s="63">
        <v>0</v>
      </c>
      <c r="M3944" s="70"/>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151</v>
      </c>
      <c r="C3945" s="59">
        <v>0</v>
      </c>
      <c r="D3945" s="60"/>
      <c r="E3945" s="60"/>
      <c r="F3945" s="60"/>
      <c r="G3945" s="61"/>
      <c r="H3945" s="71">
        <v>0</v>
      </c>
      <c r="I3945" s="62" t="s">
        <v>35</v>
      </c>
      <c r="J3945" s="62">
        <v>0</v>
      </c>
      <c r="K3945" s="44"/>
      <c r="L3945" s="63">
        <v>0</v>
      </c>
      <c r="M3945" s="70"/>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152</v>
      </c>
      <c r="C3946" s="59">
        <v>0</v>
      </c>
      <c r="D3946" s="60"/>
      <c r="E3946" s="60"/>
      <c r="F3946" s="60"/>
      <c r="G3946" s="61"/>
      <c r="H3946" s="71">
        <v>0</v>
      </c>
      <c r="I3946" s="62" t="s">
        <v>35</v>
      </c>
      <c r="J3946" s="62">
        <v>0</v>
      </c>
      <c r="K3946" s="44"/>
      <c r="L3946" s="63">
        <v>0</v>
      </c>
      <c r="M3946" s="70"/>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153</v>
      </c>
      <c r="C3947" s="59">
        <v>0</v>
      </c>
      <c r="D3947" s="60"/>
      <c r="E3947" s="60"/>
      <c r="F3947" s="60"/>
      <c r="G3947" s="61"/>
      <c r="H3947" s="71">
        <v>0</v>
      </c>
      <c r="I3947" s="62" t="s">
        <v>35</v>
      </c>
      <c r="J3947" s="62">
        <v>0</v>
      </c>
      <c r="K3947" s="44"/>
      <c r="L3947" s="63">
        <v>0</v>
      </c>
      <c r="M3947" s="70"/>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154</v>
      </c>
      <c r="C3948" s="59">
        <v>0</v>
      </c>
      <c r="D3948" s="60"/>
      <c r="E3948" s="60"/>
      <c r="F3948" s="60"/>
      <c r="G3948" s="61"/>
      <c r="H3948" s="71">
        <v>0</v>
      </c>
      <c r="I3948" s="62" t="s">
        <v>35</v>
      </c>
      <c r="J3948" s="62">
        <v>0</v>
      </c>
      <c r="K3948" s="44"/>
      <c r="L3948" s="63">
        <v>0</v>
      </c>
      <c r="M3948" s="70"/>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155</v>
      </c>
      <c r="C3949" s="59">
        <v>0</v>
      </c>
      <c r="D3949" s="60"/>
      <c r="E3949" s="60"/>
      <c r="F3949" s="60"/>
      <c r="G3949" s="61"/>
      <c r="H3949" s="71">
        <v>0</v>
      </c>
      <c r="I3949" s="62" t="s">
        <v>35</v>
      </c>
      <c r="J3949" s="62">
        <v>0</v>
      </c>
      <c r="K3949" s="44"/>
      <c r="L3949" s="63">
        <v>0</v>
      </c>
      <c r="M3949" s="70"/>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156</v>
      </c>
      <c r="C3950" s="59">
        <v>0</v>
      </c>
      <c r="D3950" s="60"/>
      <c r="E3950" s="60"/>
      <c r="F3950" s="60"/>
      <c r="G3950" s="61"/>
      <c r="H3950" s="71">
        <v>0</v>
      </c>
      <c r="I3950" s="62" t="s">
        <v>35</v>
      </c>
      <c r="J3950" s="62">
        <v>0</v>
      </c>
      <c r="K3950" s="44"/>
      <c r="L3950" s="63">
        <v>0</v>
      </c>
      <c r="M3950" s="70"/>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157</v>
      </c>
      <c r="C3951" s="59">
        <v>0</v>
      </c>
      <c r="D3951" s="60"/>
      <c r="E3951" s="60"/>
      <c r="F3951" s="60"/>
      <c r="G3951" s="61"/>
      <c r="H3951" s="71">
        <v>0</v>
      </c>
      <c r="I3951" s="62" t="s">
        <v>35</v>
      </c>
      <c r="J3951" s="62">
        <v>0</v>
      </c>
      <c r="K3951" s="44"/>
      <c r="L3951" s="63">
        <v>0</v>
      </c>
      <c r="M3951" s="70"/>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158</v>
      </c>
      <c r="C3952" s="59">
        <v>0</v>
      </c>
      <c r="D3952" s="60"/>
      <c r="E3952" s="60"/>
      <c r="F3952" s="60"/>
      <c r="G3952" s="61"/>
      <c r="H3952" s="71">
        <v>0</v>
      </c>
      <c r="I3952" s="62" t="s">
        <v>35</v>
      </c>
      <c r="J3952" s="62">
        <v>0</v>
      </c>
      <c r="K3952" s="44"/>
      <c r="L3952" s="63">
        <v>0</v>
      </c>
      <c r="M3952" s="70"/>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159</v>
      </c>
      <c r="C3953" s="59">
        <v>0</v>
      </c>
      <c r="D3953" s="60"/>
      <c r="E3953" s="60"/>
      <c r="F3953" s="60"/>
      <c r="G3953" s="61"/>
      <c r="H3953" s="71">
        <v>0</v>
      </c>
      <c r="I3953" s="62" t="s">
        <v>35</v>
      </c>
      <c r="J3953" s="62">
        <v>0</v>
      </c>
      <c r="K3953" s="44"/>
      <c r="L3953" s="63">
        <v>0</v>
      </c>
      <c r="M3953" s="70"/>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160</v>
      </c>
      <c r="C3954" s="59">
        <v>0</v>
      </c>
      <c r="D3954" s="60"/>
      <c r="E3954" s="60"/>
      <c r="F3954" s="60"/>
      <c r="G3954" s="61"/>
      <c r="H3954" s="71">
        <v>0</v>
      </c>
      <c r="I3954" s="62" t="s">
        <v>35</v>
      </c>
      <c r="J3954" s="62">
        <v>0</v>
      </c>
      <c r="K3954" s="44"/>
      <c r="L3954" s="63">
        <v>0</v>
      </c>
      <c r="M3954" s="70"/>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161</v>
      </c>
      <c r="C3955" s="59">
        <v>0</v>
      </c>
      <c r="D3955" s="60"/>
      <c r="E3955" s="60"/>
      <c r="F3955" s="60"/>
      <c r="G3955" s="61"/>
      <c r="H3955" s="71">
        <v>0</v>
      </c>
      <c r="I3955" s="62" t="s">
        <v>35</v>
      </c>
      <c r="J3955" s="62">
        <v>0</v>
      </c>
      <c r="K3955" s="44"/>
      <c r="L3955" s="63">
        <v>0</v>
      </c>
      <c r="M3955" s="70"/>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162</v>
      </c>
      <c r="C3956" s="59">
        <v>0</v>
      </c>
      <c r="D3956" s="60"/>
      <c r="E3956" s="60"/>
      <c r="F3956" s="60"/>
      <c r="G3956" s="61"/>
      <c r="H3956" s="71">
        <v>0</v>
      </c>
      <c r="I3956" s="62" t="s">
        <v>35</v>
      </c>
      <c r="J3956" s="62">
        <v>0</v>
      </c>
      <c r="K3956" s="44"/>
      <c r="L3956" s="63">
        <v>0</v>
      </c>
      <c r="M3956" s="70"/>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163</v>
      </c>
      <c r="C3957" s="59">
        <v>0</v>
      </c>
      <c r="D3957" s="60"/>
      <c r="E3957" s="60"/>
      <c r="F3957" s="60"/>
      <c r="G3957" s="61"/>
      <c r="H3957" s="71">
        <v>0</v>
      </c>
      <c r="I3957" s="62" t="s">
        <v>35</v>
      </c>
      <c r="J3957" s="62">
        <v>0</v>
      </c>
      <c r="K3957" s="44"/>
      <c r="L3957" s="63">
        <v>0</v>
      </c>
      <c r="M3957" s="70"/>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164</v>
      </c>
      <c r="C3958" s="59">
        <v>0</v>
      </c>
      <c r="D3958" s="60"/>
      <c r="E3958" s="60"/>
      <c r="F3958" s="60"/>
      <c r="G3958" s="61"/>
      <c r="H3958" s="71">
        <v>0</v>
      </c>
      <c r="I3958" s="62" t="s">
        <v>35</v>
      </c>
      <c r="J3958" s="62">
        <v>0</v>
      </c>
      <c r="K3958" s="44"/>
      <c r="L3958" s="63">
        <v>0</v>
      </c>
      <c r="M3958" s="70"/>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165</v>
      </c>
      <c r="C3959" s="59">
        <v>0</v>
      </c>
      <c r="D3959" s="60"/>
      <c r="E3959" s="60"/>
      <c r="F3959" s="60"/>
      <c r="G3959" s="61"/>
      <c r="H3959" s="71">
        <v>0</v>
      </c>
      <c r="I3959" s="62" t="s">
        <v>35</v>
      </c>
      <c r="J3959" s="62">
        <v>0</v>
      </c>
      <c r="K3959" s="44"/>
      <c r="L3959" s="63">
        <v>0</v>
      </c>
      <c r="M3959" s="70"/>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166</v>
      </c>
      <c r="C3960" s="59">
        <v>0</v>
      </c>
      <c r="D3960" s="60"/>
      <c r="E3960" s="60"/>
      <c r="F3960" s="60"/>
      <c r="G3960" s="61"/>
      <c r="H3960" s="71">
        <v>0</v>
      </c>
      <c r="I3960" s="62" t="s">
        <v>35</v>
      </c>
      <c r="J3960" s="62">
        <v>0</v>
      </c>
      <c r="K3960" s="44"/>
      <c r="L3960" s="63">
        <v>0</v>
      </c>
      <c r="M3960" s="70"/>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167</v>
      </c>
      <c r="C3961" s="59">
        <v>0</v>
      </c>
      <c r="D3961" s="60"/>
      <c r="E3961" s="60"/>
      <c r="F3961" s="60"/>
      <c r="G3961" s="61"/>
      <c r="H3961" s="71">
        <v>0</v>
      </c>
      <c r="I3961" s="62" t="s">
        <v>35</v>
      </c>
      <c r="J3961" s="62">
        <v>0</v>
      </c>
      <c r="K3961" s="44"/>
      <c r="L3961" s="63">
        <v>0</v>
      </c>
      <c r="M3961" s="70"/>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168</v>
      </c>
      <c r="C3962" s="59">
        <v>0</v>
      </c>
      <c r="D3962" s="60"/>
      <c r="E3962" s="60"/>
      <c r="F3962" s="60"/>
      <c r="G3962" s="61"/>
      <c r="H3962" s="71">
        <v>0</v>
      </c>
      <c r="I3962" s="62" t="s">
        <v>35</v>
      </c>
      <c r="J3962" s="62">
        <v>0</v>
      </c>
      <c r="K3962" s="44"/>
      <c r="L3962" s="63">
        <v>0</v>
      </c>
      <c r="M3962" s="70"/>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169</v>
      </c>
      <c r="C3963" s="59">
        <v>0</v>
      </c>
      <c r="D3963" s="60"/>
      <c r="E3963" s="60"/>
      <c r="F3963" s="60"/>
      <c r="G3963" s="61"/>
      <c r="H3963" s="71">
        <v>0</v>
      </c>
      <c r="I3963" s="62" t="s">
        <v>35</v>
      </c>
      <c r="J3963" s="62">
        <v>0</v>
      </c>
      <c r="K3963" s="44"/>
      <c r="L3963" s="63">
        <v>0</v>
      </c>
      <c r="M3963" s="70"/>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170</v>
      </c>
      <c r="C3964" s="59">
        <v>0</v>
      </c>
      <c r="D3964" s="60"/>
      <c r="E3964" s="60"/>
      <c r="F3964" s="60"/>
      <c r="G3964" s="61"/>
      <c r="H3964" s="71">
        <v>0</v>
      </c>
      <c r="I3964" s="62" t="s">
        <v>35</v>
      </c>
      <c r="J3964" s="62">
        <v>0</v>
      </c>
      <c r="K3964" s="44"/>
      <c r="L3964" s="63">
        <v>0</v>
      </c>
      <c r="M3964" s="70"/>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171</v>
      </c>
      <c r="C3965" s="59">
        <v>0</v>
      </c>
      <c r="D3965" s="60"/>
      <c r="E3965" s="60"/>
      <c r="F3965" s="60"/>
      <c r="G3965" s="61"/>
      <c r="H3965" s="71">
        <v>0</v>
      </c>
      <c r="I3965" s="62" t="s">
        <v>35</v>
      </c>
      <c r="J3965" s="62">
        <v>0</v>
      </c>
      <c r="K3965" s="44"/>
      <c r="L3965" s="63">
        <v>0</v>
      </c>
      <c r="M3965" s="70"/>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172</v>
      </c>
      <c r="C3966" s="59">
        <v>0</v>
      </c>
      <c r="D3966" s="60"/>
      <c r="E3966" s="60"/>
      <c r="F3966" s="60"/>
      <c r="G3966" s="61"/>
      <c r="H3966" s="71">
        <v>0</v>
      </c>
      <c r="I3966" s="62" t="s">
        <v>35</v>
      </c>
      <c r="J3966" s="62">
        <v>0</v>
      </c>
      <c r="K3966" s="44"/>
      <c r="L3966" s="63">
        <v>0</v>
      </c>
      <c r="M3966" s="70"/>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173</v>
      </c>
      <c r="C3967" s="59">
        <v>0</v>
      </c>
      <c r="D3967" s="60"/>
      <c r="E3967" s="60"/>
      <c r="F3967" s="60"/>
      <c r="G3967" s="61"/>
      <c r="H3967" s="71">
        <v>0</v>
      </c>
      <c r="I3967" s="62" t="s">
        <v>35</v>
      </c>
      <c r="J3967" s="62">
        <v>0</v>
      </c>
      <c r="K3967" s="44"/>
      <c r="L3967" s="63">
        <v>0</v>
      </c>
      <c r="M3967" s="70"/>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174</v>
      </c>
      <c r="C3968" s="59">
        <v>0</v>
      </c>
      <c r="D3968" s="60"/>
      <c r="E3968" s="60"/>
      <c r="F3968" s="60"/>
      <c r="G3968" s="61"/>
      <c r="H3968" s="71">
        <v>0</v>
      </c>
      <c r="I3968" s="62" t="s">
        <v>35</v>
      </c>
      <c r="J3968" s="62">
        <v>0</v>
      </c>
      <c r="K3968" s="44"/>
      <c r="L3968" s="63">
        <v>0</v>
      </c>
      <c r="M3968" s="70"/>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175</v>
      </c>
      <c r="C3969" s="59">
        <v>0</v>
      </c>
      <c r="D3969" s="60"/>
      <c r="E3969" s="60"/>
      <c r="F3969" s="60"/>
      <c r="G3969" s="61"/>
      <c r="H3969" s="71">
        <v>0</v>
      </c>
      <c r="I3969" s="62" t="s">
        <v>35</v>
      </c>
      <c r="J3969" s="62">
        <v>0</v>
      </c>
      <c r="K3969" s="44"/>
      <c r="L3969" s="63">
        <v>0</v>
      </c>
      <c r="M3969" s="70"/>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176</v>
      </c>
      <c r="C3970" s="59">
        <v>0</v>
      </c>
      <c r="D3970" s="60"/>
      <c r="E3970" s="60"/>
      <c r="F3970" s="60"/>
      <c r="G3970" s="61"/>
      <c r="H3970" s="71">
        <v>0</v>
      </c>
      <c r="I3970" s="62" t="s">
        <v>35</v>
      </c>
      <c r="J3970" s="62">
        <v>0</v>
      </c>
      <c r="K3970" s="44"/>
      <c r="L3970" s="63">
        <v>0</v>
      </c>
      <c r="M3970" s="70"/>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177</v>
      </c>
      <c r="C3971" s="59">
        <v>0</v>
      </c>
      <c r="D3971" s="60"/>
      <c r="E3971" s="60"/>
      <c r="F3971" s="60"/>
      <c r="G3971" s="61"/>
      <c r="H3971" s="71">
        <v>0</v>
      </c>
      <c r="I3971" s="62" t="s">
        <v>35</v>
      </c>
      <c r="J3971" s="62">
        <v>0</v>
      </c>
      <c r="K3971" s="44"/>
      <c r="L3971" s="63">
        <v>0</v>
      </c>
      <c r="M3971" s="70"/>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178</v>
      </c>
      <c r="C3972" s="59">
        <v>0</v>
      </c>
      <c r="D3972" s="60"/>
      <c r="E3972" s="60"/>
      <c r="F3972" s="60"/>
      <c r="G3972" s="61"/>
      <c r="H3972" s="71">
        <v>0</v>
      </c>
      <c r="I3972" s="62" t="s">
        <v>35</v>
      </c>
      <c r="J3972" s="62">
        <v>0</v>
      </c>
      <c r="K3972" s="44"/>
      <c r="L3972" s="63">
        <v>0</v>
      </c>
      <c r="M3972" s="70"/>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179</v>
      </c>
      <c r="C3973" s="59">
        <v>0</v>
      </c>
      <c r="D3973" s="60"/>
      <c r="E3973" s="60"/>
      <c r="F3973" s="60"/>
      <c r="G3973" s="61"/>
      <c r="H3973" s="71">
        <v>0</v>
      </c>
      <c r="I3973" s="62" t="s">
        <v>35</v>
      </c>
      <c r="J3973" s="62">
        <v>0</v>
      </c>
      <c r="K3973" s="44"/>
      <c r="L3973" s="63">
        <v>0</v>
      </c>
      <c r="M3973" s="70"/>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180</v>
      </c>
      <c r="C3974" s="59">
        <v>0</v>
      </c>
      <c r="D3974" s="60"/>
      <c r="E3974" s="60"/>
      <c r="F3974" s="60"/>
      <c r="G3974" s="61"/>
      <c r="H3974" s="71">
        <v>0</v>
      </c>
      <c r="I3974" s="62" t="s">
        <v>35</v>
      </c>
      <c r="J3974" s="62">
        <v>0</v>
      </c>
      <c r="K3974" s="44"/>
      <c r="L3974" s="63">
        <v>0</v>
      </c>
      <c r="M3974" s="70"/>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181</v>
      </c>
      <c r="C3975" s="59">
        <v>0</v>
      </c>
      <c r="D3975" s="60"/>
      <c r="E3975" s="60"/>
      <c r="F3975" s="60"/>
      <c r="G3975" s="61"/>
      <c r="H3975" s="71">
        <v>0</v>
      </c>
      <c r="I3975" s="62" t="s">
        <v>35</v>
      </c>
      <c r="J3975" s="62">
        <v>0</v>
      </c>
      <c r="K3975" s="44"/>
      <c r="L3975" s="63">
        <v>0</v>
      </c>
      <c r="M3975" s="70"/>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182</v>
      </c>
      <c r="C3976" s="59">
        <v>0</v>
      </c>
      <c r="D3976" s="60"/>
      <c r="E3976" s="60"/>
      <c r="F3976" s="60"/>
      <c r="G3976" s="61"/>
      <c r="H3976" s="71">
        <v>0</v>
      </c>
      <c r="I3976" s="62" t="s">
        <v>35</v>
      </c>
      <c r="J3976" s="62">
        <v>0</v>
      </c>
      <c r="K3976" s="44"/>
      <c r="L3976" s="63">
        <v>0</v>
      </c>
      <c r="M3976" s="70"/>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183</v>
      </c>
      <c r="C3977" s="59">
        <v>0</v>
      </c>
      <c r="D3977" s="60"/>
      <c r="E3977" s="60"/>
      <c r="F3977" s="60"/>
      <c r="G3977" s="61"/>
      <c r="H3977" s="71">
        <v>0</v>
      </c>
      <c r="I3977" s="62" t="s">
        <v>35</v>
      </c>
      <c r="J3977" s="62">
        <v>0</v>
      </c>
      <c r="K3977" s="44"/>
      <c r="L3977" s="63">
        <v>0</v>
      </c>
      <c r="M3977" s="70"/>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184</v>
      </c>
      <c r="C3978" s="59">
        <v>0</v>
      </c>
      <c r="D3978" s="60"/>
      <c r="E3978" s="60"/>
      <c r="F3978" s="60"/>
      <c r="G3978" s="61"/>
      <c r="H3978" s="71">
        <v>0</v>
      </c>
      <c r="I3978" s="62" t="s">
        <v>35</v>
      </c>
      <c r="J3978" s="62">
        <v>0</v>
      </c>
      <c r="K3978" s="44"/>
      <c r="L3978" s="63">
        <v>0</v>
      </c>
      <c r="M3978" s="70"/>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185</v>
      </c>
      <c r="C3979" s="59">
        <v>0</v>
      </c>
      <c r="D3979" s="60"/>
      <c r="E3979" s="60"/>
      <c r="F3979" s="60"/>
      <c r="G3979" s="61"/>
      <c r="H3979" s="71">
        <v>0</v>
      </c>
      <c r="I3979" s="62" t="s">
        <v>35</v>
      </c>
      <c r="J3979" s="62">
        <v>0</v>
      </c>
      <c r="K3979" s="44"/>
      <c r="L3979" s="63">
        <v>0</v>
      </c>
      <c r="M3979" s="70"/>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186</v>
      </c>
      <c r="C3980" s="59">
        <v>0</v>
      </c>
      <c r="D3980" s="60"/>
      <c r="E3980" s="60"/>
      <c r="F3980" s="60"/>
      <c r="G3980" s="61"/>
      <c r="H3980" s="71">
        <v>0</v>
      </c>
      <c r="I3980" s="62" t="s">
        <v>35</v>
      </c>
      <c r="J3980" s="62">
        <v>0</v>
      </c>
      <c r="K3980" s="44"/>
      <c r="L3980" s="63">
        <v>0</v>
      </c>
      <c r="M3980" s="70"/>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187</v>
      </c>
      <c r="C3981" s="59">
        <v>0</v>
      </c>
      <c r="D3981" s="60"/>
      <c r="E3981" s="60"/>
      <c r="F3981" s="60"/>
      <c r="G3981" s="61"/>
      <c r="H3981" s="71">
        <v>0</v>
      </c>
      <c r="I3981" s="62" t="s">
        <v>35</v>
      </c>
      <c r="J3981" s="62">
        <v>0</v>
      </c>
      <c r="K3981" s="44"/>
      <c r="L3981" s="63">
        <v>0</v>
      </c>
      <c r="M3981" s="70"/>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188</v>
      </c>
      <c r="C3982" s="59">
        <v>0</v>
      </c>
      <c r="D3982" s="60"/>
      <c r="E3982" s="60"/>
      <c r="F3982" s="60"/>
      <c r="G3982" s="61"/>
      <c r="H3982" s="71">
        <v>0</v>
      </c>
      <c r="I3982" s="62" t="s">
        <v>35</v>
      </c>
      <c r="J3982" s="62">
        <v>0</v>
      </c>
      <c r="K3982" s="44"/>
      <c r="L3982" s="63">
        <v>0</v>
      </c>
      <c r="M3982" s="70"/>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189</v>
      </c>
      <c r="C3983" s="59">
        <v>0</v>
      </c>
      <c r="D3983" s="60"/>
      <c r="E3983" s="60"/>
      <c r="F3983" s="60"/>
      <c r="G3983" s="61"/>
      <c r="H3983" s="71">
        <v>0</v>
      </c>
      <c r="I3983" s="62" t="s">
        <v>35</v>
      </c>
      <c r="J3983" s="62">
        <v>0</v>
      </c>
      <c r="K3983" s="44"/>
      <c r="L3983" s="63">
        <v>0</v>
      </c>
      <c r="M3983" s="70"/>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190</v>
      </c>
      <c r="C3984" s="59">
        <v>0</v>
      </c>
      <c r="D3984" s="60"/>
      <c r="E3984" s="60"/>
      <c r="F3984" s="60"/>
      <c r="G3984" s="61"/>
      <c r="H3984" s="71">
        <v>0</v>
      </c>
      <c r="I3984" s="62" t="s">
        <v>35</v>
      </c>
      <c r="J3984" s="62">
        <v>0</v>
      </c>
      <c r="K3984" s="44"/>
      <c r="L3984" s="63">
        <v>0</v>
      </c>
      <c r="M3984" s="70"/>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191</v>
      </c>
      <c r="C3985" s="59">
        <v>0</v>
      </c>
      <c r="D3985" s="60"/>
      <c r="E3985" s="60"/>
      <c r="F3985" s="60"/>
      <c r="G3985" s="61"/>
      <c r="H3985" s="71">
        <v>0</v>
      </c>
      <c r="I3985" s="62" t="s">
        <v>35</v>
      </c>
      <c r="J3985" s="62">
        <v>0</v>
      </c>
      <c r="K3985" s="44"/>
      <c r="L3985" s="63">
        <v>0</v>
      </c>
      <c r="M3985" s="70"/>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192</v>
      </c>
      <c r="C3986" s="59">
        <v>0</v>
      </c>
      <c r="D3986" s="60"/>
      <c r="E3986" s="60"/>
      <c r="F3986" s="60"/>
      <c r="G3986" s="61"/>
      <c r="H3986" s="71">
        <v>0</v>
      </c>
      <c r="I3986" s="62" t="s">
        <v>35</v>
      </c>
      <c r="J3986" s="62">
        <v>0</v>
      </c>
      <c r="K3986" s="44"/>
      <c r="L3986" s="63">
        <v>0</v>
      </c>
      <c r="M3986" s="70"/>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193</v>
      </c>
      <c r="C3987" s="59">
        <v>0</v>
      </c>
      <c r="D3987" s="60"/>
      <c r="E3987" s="60"/>
      <c r="F3987" s="60"/>
      <c r="G3987" s="61"/>
      <c r="H3987" s="71">
        <v>0</v>
      </c>
      <c r="I3987" s="62" t="s">
        <v>35</v>
      </c>
      <c r="J3987" s="62">
        <v>0</v>
      </c>
      <c r="K3987" s="44"/>
      <c r="L3987" s="63">
        <v>0</v>
      </c>
      <c r="M3987" s="70"/>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194</v>
      </c>
      <c r="C3988" s="59">
        <v>0</v>
      </c>
      <c r="D3988" s="60"/>
      <c r="E3988" s="60"/>
      <c r="F3988" s="60"/>
      <c r="G3988" s="61"/>
      <c r="H3988" s="71">
        <v>0</v>
      </c>
      <c r="I3988" s="62" t="s">
        <v>35</v>
      </c>
      <c r="J3988" s="62">
        <v>0</v>
      </c>
      <c r="K3988" s="44"/>
      <c r="L3988" s="63">
        <v>0</v>
      </c>
      <c r="M3988" s="70"/>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195</v>
      </c>
      <c r="C3989" s="59">
        <v>0</v>
      </c>
      <c r="D3989" s="60"/>
      <c r="E3989" s="60"/>
      <c r="F3989" s="60"/>
      <c r="G3989" s="61"/>
      <c r="H3989" s="71">
        <v>0</v>
      </c>
      <c r="I3989" s="62" t="s">
        <v>35</v>
      </c>
      <c r="J3989" s="62">
        <v>0</v>
      </c>
      <c r="K3989" s="44"/>
      <c r="L3989" s="63">
        <v>0</v>
      </c>
      <c r="M3989" s="70"/>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196</v>
      </c>
      <c r="C3990" s="59">
        <v>0</v>
      </c>
      <c r="D3990" s="60"/>
      <c r="E3990" s="60"/>
      <c r="F3990" s="60"/>
      <c r="G3990" s="61"/>
      <c r="H3990" s="71">
        <v>0</v>
      </c>
      <c r="I3990" s="62" t="s">
        <v>35</v>
      </c>
      <c r="J3990" s="62">
        <v>0</v>
      </c>
      <c r="K3990" s="44"/>
      <c r="L3990" s="63">
        <v>0</v>
      </c>
      <c r="M3990" s="70"/>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197</v>
      </c>
      <c r="C3991" s="59">
        <v>0</v>
      </c>
      <c r="D3991" s="60"/>
      <c r="E3991" s="60"/>
      <c r="F3991" s="60"/>
      <c r="G3991" s="61"/>
      <c r="H3991" s="71">
        <v>0</v>
      </c>
      <c r="I3991" s="62" t="s">
        <v>35</v>
      </c>
      <c r="J3991" s="62">
        <v>0</v>
      </c>
      <c r="K3991" s="44"/>
      <c r="L3991" s="63">
        <v>0</v>
      </c>
      <c r="M3991" s="70"/>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198</v>
      </c>
      <c r="C3992" s="59">
        <v>0</v>
      </c>
      <c r="D3992" s="60"/>
      <c r="E3992" s="60"/>
      <c r="F3992" s="60"/>
      <c r="G3992" s="61"/>
      <c r="H3992" s="71">
        <v>0</v>
      </c>
      <c r="I3992" s="62" t="s">
        <v>35</v>
      </c>
      <c r="J3992" s="62">
        <v>0</v>
      </c>
      <c r="K3992" s="44"/>
      <c r="L3992" s="63">
        <v>0</v>
      </c>
      <c r="M3992" s="70"/>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199</v>
      </c>
      <c r="C3993" s="59">
        <v>0</v>
      </c>
      <c r="D3993" s="60"/>
      <c r="E3993" s="60"/>
      <c r="F3993" s="60"/>
      <c r="G3993" s="61"/>
      <c r="H3993" s="71">
        <v>0</v>
      </c>
      <c r="I3993" s="62" t="s">
        <v>35</v>
      </c>
      <c r="J3993" s="62">
        <v>0</v>
      </c>
      <c r="K3993" s="44"/>
      <c r="L3993" s="63">
        <v>0</v>
      </c>
      <c r="M3993" s="70"/>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200</v>
      </c>
      <c r="C3994" s="59">
        <v>0</v>
      </c>
      <c r="D3994" s="60"/>
      <c r="E3994" s="60"/>
      <c r="F3994" s="60"/>
      <c r="G3994" s="61"/>
      <c r="H3994" s="71">
        <v>0</v>
      </c>
      <c r="I3994" s="62" t="s">
        <v>35</v>
      </c>
      <c r="J3994" s="62">
        <v>0</v>
      </c>
      <c r="K3994" s="44"/>
      <c r="L3994" s="63">
        <v>0</v>
      </c>
      <c r="M3994" s="70"/>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201</v>
      </c>
      <c r="C3995" s="59">
        <v>0</v>
      </c>
      <c r="D3995" s="60"/>
      <c r="E3995" s="60"/>
      <c r="F3995" s="60"/>
      <c r="G3995" s="61"/>
      <c r="H3995" s="71">
        <v>0</v>
      </c>
      <c r="I3995" s="62" t="s">
        <v>35</v>
      </c>
      <c r="J3995" s="62">
        <v>0</v>
      </c>
      <c r="K3995" s="44"/>
      <c r="L3995" s="63">
        <v>0</v>
      </c>
      <c r="M3995" s="70"/>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202</v>
      </c>
      <c r="C3996" s="59">
        <v>0</v>
      </c>
      <c r="D3996" s="60"/>
      <c r="E3996" s="60"/>
      <c r="F3996" s="60"/>
      <c r="G3996" s="61"/>
      <c r="H3996" s="71">
        <v>0</v>
      </c>
      <c r="I3996" s="62" t="s">
        <v>35</v>
      </c>
      <c r="J3996" s="62">
        <v>0</v>
      </c>
      <c r="K3996" s="44"/>
      <c r="L3996" s="63">
        <v>0</v>
      </c>
      <c r="M3996" s="70"/>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203</v>
      </c>
      <c r="C3997" s="59">
        <v>0</v>
      </c>
      <c r="D3997" s="60"/>
      <c r="E3997" s="60"/>
      <c r="F3997" s="60"/>
      <c r="G3997" s="61"/>
      <c r="H3997" s="71">
        <v>0</v>
      </c>
      <c r="I3997" s="62" t="s">
        <v>35</v>
      </c>
      <c r="J3997" s="62">
        <v>0</v>
      </c>
      <c r="K3997" s="44"/>
      <c r="L3997" s="63">
        <v>0</v>
      </c>
      <c r="M3997" s="70"/>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204</v>
      </c>
      <c r="C3998" s="59">
        <v>0</v>
      </c>
      <c r="D3998" s="60"/>
      <c r="E3998" s="60"/>
      <c r="F3998" s="60"/>
      <c r="G3998" s="61"/>
      <c r="H3998" s="71">
        <v>0</v>
      </c>
      <c r="I3998" s="62" t="s">
        <v>35</v>
      </c>
      <c r="J3998" s="62">
        <v>0</v>
      </c>
      <c r="K3998" s="44"/>
      <c r="L3998" s="63">
        <v>0</v>
      </c>
      <c r="M3998" s="70"/>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205</v>
      </c>
      <c r="C3999" s="59">
        <v>0</v>
      </c>
      <c r="D3999" s="60"/>
      <c r="E3999" s="60"/>
      <c r="F3999" s="60"/>
      <c r="G3999" s="61"/>
      <c r="H3999" s="71">
        <v>0</v>
      </c>
      <c r="I3999" s="62" t="s">
        <v>35</v>
      </c>
      <c r="J3999" s="62">
        <v>0</v>
      </c>
      <c r="K3999" s="44"/>
      <c r="L3999" s="63">
        <v>0</v>
      </c>
      <c r="M3999" s="70"/>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206</v>
      </c>
      <c r="C4000" s="59">
        <v>0</v>
      </c>
      <c r="D4000" s="60"/>
      <c r="E4000" s="60"/>
      <c r="F4000" s="60"/>
      <c r="G4000" s="61"/>
      <c r="H4000" s="71">
        <v>0</v>
      </c>
      <c r="I4000" s="62" t="s">
        <v>35</v>
      </c>
      <c r="J4000" s="62">
        <v>0</v>
      </c>
      <c r="K4000" s="44"/>
      <c r="L4000" s="63">
        <v>0</v>
      </c>
      <c r="M4000" s="70"/>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207</v>
      </c>
      <c r="C4001" s="59">
        <v>0</v>
      </c>
      <c r="D4001" s="60"/>
      <c r="E4001" s="60"/>
      <c r="F4001" s="60"/>
      <c r="G4001" s="61"/>
      <c r="H4001" s="71">
        <v>0</v>
      </c>
      <c r="I4001" s="62" t="s">
        <v>35</v>
      </c>
      <c r="J4001" s="62">
        <v>0</v>
      </c>
      <c r="K4001" s="44"/>
      <c r="L4001" s="63">
        <v>0</v>
      </c>
      <c r="M4001" s="70"/>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208</v>
      </c>
      <c r="C4002" s="59">
        <v>0</v>
      </c>
      <c r="D4002" s="60"/>
      <c r="E4002" s="60"/>
      <c r="F4002" s="60"/>
      <c r="G4002" s="61"/>
      <c r="H4002" s="71">
        <v>0</v>
      </c>
      <c r="I4002" s="62" t="s">
        <v>35</v>
      </c>
      <c r="J4002" s="62">
        <v>0</v>
      </c>
      <c r="K4002" s="44"/>
      <c r="L4002" s="63">
        <v>0</v>
      </c>
      <c r="M4002" s="70"/>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209</v>
      </c>
      <c r="C4003" s="59">
        <v>0</v>
      </c>
      <c r="D4003" s="60"/>
      <c r="E4003" s="60"/>
      <c r="F4003" s="60"/>
      <c r="G4003" s="61"/>
      <c r="H4003" s="71">
        <v>0</v>
      </c>
      <c r="I4003" s="62" t="s">
        <v>35</v>
      </c>
      <c r="J4003" s="62">
        <v>0</v>
      </c>
      <c r="K4003" s="44"/>
      <c r="L4003" s="63">
        <v>0</v>
      </c>
      <c r="M4003" s="70"/>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210</v>
      </c>
      <c r="C4004" s="59">
        <v>0</v>
      </c>
      <c r="D4004" s="60"/>
      <c r="E4004" s="60"/>
      <c r="F4004" s="60"/>
      <c r="G4004" s="61"/>
      <c r="H4004" s="71">
        <v>0</v>
      </c>
      <c r="I4004" s="62" t="s">
        <v>35</v>
      </c>
      <c r="J4004" s="62">
        <v>0</v>
      </c>
      <c r="K4004" s="44"/>
      <c r="L4004" s="63">
        <v>0</v>
      </c>
      <c r="M4004" s="70"/>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211</v>
      </c>
      <c r="C4005" s="59">
        <v>0</v>
      </c>
      <c r="D4005" s="60"/>
      <c r="E4005" s="60"/>
      <c r="F4005" s="60"/>
      <c r="G4005" s="61"/>
      <c r="H4005" s="71">
        <v>0</v>
      </c>
      <c r="I4005" s="62" t="s">
        <v>35</v>
      </c>
      <c r="J4005" s="62">
        <v>0</v>
      </c>
      <c r="K4005" s="44"/>
      <c r="L4005" s="63">
        <v>0</v>
      </c>
      <c r="M4005" s="70"/>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212</v>
      </c>
      <c r="C4006" s="59">
        <v>0</v>
      </c>
      <c r="D4006" s="60"/>
      <c r="E4006" s="60"/>
      <c r="F4006" s="60"/>
      <c r="G4006" s="61"/>
      <c r="H4006" s="71">
        <v>0</v>
      </c>
      <c r="I4006" s="62" t="s">
        <v>35</v>
      </c>
      <c r="J4006" s="62">
        <v>0</v>
      </c>
      <c r="K4006" s="44"/>
      <c r="L4006" s="63">
        <v>0</v>
      </c>
      <c r="M4006" s="70"/>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213</v>
      </c>
      <c r="C4007" s="59">
        <v>0</v>
      </c>
      <c r="D4007" s="60"/>
      <c r="E4007" s="60"/>
      <c r="F4007" s="60"/>
      <c r="G4007" s="61"/>
      <c r="H4007" s="71">
        <v>0</v>
      </c>
      <c r="I4007" s="62" t="s">
        <v>35</v>
      </c>
      <c r="J4007" s="62">
        <v>0</v>
      </c>
      <c r="K4007" s="44"/>
      <c r="L4007" s="63">
        <v>0</v>
      </c>
      <c r="M4007" s="70"/>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214</v>
      </c>
      <c r="C4008" s="59">
        <v>0</v>
      </c>
      <c r="D4008" s="60"/>
      <c r="E4008" s="60"/>
      <c r="F4008" s="60"/>
      <c r="G4008" s="61"/>
      <c r="H4008" s="71">
        <v>0</v>
      </c>
      <c r="I4008" s="62" t="s">
        <v>35</v>
      </c>
      <c r="J4008" s="62">
        <v>0</v>
      </c>
      <c r="K4008" s="44"/>
      <c r="L4008" s="63">
        <v>0</v>
      </c>
      <c r="M4008" s="70"/>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215</v>
      </c>
      <c r="C4009" s="59">
        <v>0</v>
      </c>
      <c r="D4009" s="60"/>
      <c r="E4009" s="60"/>
      <c r="F4009" s="60"/>
      <c r="G4009" s="61"/>
      <c r="H4009" s="71">
        <v>0</v>
      </c>
      <c r="I4009" s="62" t="s">
        <v>35</v>
      </c>
      <c r="J4009" s="62">
        <v>0</v>
      </c>
      <c r="K4009" s="44"/>
      <c r="L4009" s="63">
        <v>0</v>
      </c>
      <c r="M4009" s="70"/>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216</v>
      </c>
      <c r="C4010" s="59">
        <v>0</v>
      </c>
      <c r="D4010" s="60"/>
      <c r="E4010" s="60"/>
      <c r="F4010" s="60"/>
      <c r="G4010" s="61"/>
      <c r="H4010" s="71">
        <v>0</v>
      </c>
      <c r="I4010" s="62" t="s">
        <v>35</v>
      </c>
      <c r="J4010" s="62">
        <v>0</v>
      </c>
      <c r="K4010" s="44"/>
      <c r="L4010" s="63">
        <v>0</v>
      </c>
      <c r="M4010" s="70"/>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217</v>
      </c>
      <c r="C4011" s="59">
        <v>0</v>
      </c>
      <c r="D4011" s="60"/>
      <c r="E4011" s="60"/>
      <c r="F4011" s="60"/>
      <c r="G4011" s="61"/>
      <c r="H4011" s="71">
        <v>0</v>
      </c>
      <c r="I4011" s="62" t="s">
        <v>35</v>
      </c>
      <c r="J4011" s="62">
        <v>0</v>
      </c>
      <c r="K4011" s="44"/>
      <c r="L4011" s="63">
        <v>0</v>
      </c>
      <c r="M4011" s="70"/>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218</v>
      </c>
      <c r="C4012" s="59">
        <v>0</v>
      </c>
      <c r="D4012" s="60"/>
      <c r="E4012" s="60"/>
      <c r="F4012" s="60"/>
      <c r="G4012" s="61"/>
      <c r="H4012" s="71">
        <v>0</v>
      </c>
      <c r="I4012" s="62" t="s">
        <v>35</v>
      </c>
      <c r="J4012" s="62">
        <v>0</v>
      </c>
      <c r="K4012" s="44"/>
      <c r="L4012" s="63">
        <v>0</v>
      </c>
      <c r="M4012" s="70"/>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219</v>
      </c>
      <c r="C4013" s="59">
        <v>0</v>
      </c>
      <c r="D4013" s="60"/>
      <c r="E4013" s="60"/>
      <c r="F4013" s="60"/>
      <c r="G4013" s="61"/>
      <c r="H4013" s="71">
        <v>0</v>
      </c>
      <c r="I4013" s="62" t="s">
        <v>35</v>
      </c>
      <c r="J4013" s="62">
        <v>0</v>
      </c>
      <c r="K4013" s="44"/>
      <c r="L4013" s="63">
        <v>0</v>
      </c>
      <c r="M4013" s="70"/>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220</v>
      </c>
      <c r="C4014" s="59">
        <v>0</v>
      </c>
      <c r="D4014" s="60"/>
      <c r="E4014" s="60"/>
      <c r="F4014" s="60"/>
      <c r="G4014" s="61"/>
      <c r="H4014" s="71">
        <v>0</v>
      </c>
      <c r="I4014" s="62" t="s">
        <v>35</v>
      </c>
      <c r="J4014" s="62">
        <v>0</v>
      </c>
      <c r="K4014" s="44"/>
      <c r="L4014" s="63">
        <v>0</v>
      </c>
      <c r="M4014" s="70"/>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221</v>
      </c>
      <c r="C4015" s="59">
        <v>0</v>
      </c>
      <c r="D4015" s="60"/>
      <c r="E4015" s="60"/>
      <c r="F4015" s="60"/>
      <c r="G4015" s="61"/>
      <c r="H4015" s="71">
        <v>0</v>
      </c>
      <c r="I4015" s="62" t="s">
        <v>35</v>
      </c>
      <c r="J4015" s="62">
        <v>0</v>
      </c>
      <c r="K4015" s="44"/>
      <c r="L4015" s="63">
        <v>0</v>
      </c>
      <c r="M4015" s="70"/>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222</v>
      </c>
      <c r="C4016" s="59">
        <v>0</v>
      </c>
      <c r="D4016" s="60"/>
      <c r="E4016" s="60"/>
      <c r="F4016" s="60"/>
      <c r="G4016" s="61"/>
      <c r="H4016" s="71">
        <v>0</v>
      </c>
      <c r="I4016" s="62" t="s">
        <v>35</v>
      </c>
      <c r="J4016" s="62">
        <v>0</v>
      </c>
      <c r="K4016" s="44"/>
      <c r="L4016" s="63">
        <v>0</v>
      </c>
      <c r="M4016" s="70"/>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223</v>
      </c>
      <c r="C4017" s="59">
        <v>0</v>
      </c>
      <c r="D4017" s="60"/>
      <c r="E4017" s="60"/>
      <c r="F4017" s="60"/>
      <c r="G4017" s="61"/>
      <c r="H4017" s="71">
        <v>0</v>
      </c>
      <c r="I4017" s="62" t="s">
        <v>35</v>
      </c>
      <c r="J4017" s="62">
        <v>0</v>
      </c>
      <c r="K4017" s="44"/>
      <c r="L4017" s="63">
        <v>0</v>
      </c>
      <c r="M4017" s="70"/>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224</v>
      </c>
      <c r="C4018" s="59">
        <v>0</v>
      </c>
      <c r="D4018" s="60"/>
      <c r="E4018" s="60"/>
      <c r="F4018" s="60"/>
      <c r="G4018" s="61"/>
      <c r="H4018" s="71">
        <v>0</v>
      </c>
      <c r="I4018" s="62" t="s">
        <v>35</v>
      </c>
      <c r="J4018" s="62">
        <v>0</v>
      </c>
      <c r="K4018" s="44"/>
      <c r="L4018" s="63">
        <v>0</v>
      </c>
      <c r="M4018" s="70"/>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225</v>
      </c>
      <c r="C4019" s="59">
        <v>0</v>
      </c>
      <c r="D4019" s="60"/>
      <c r="E4019" s="60"/>
      <c r="F4019" s="60"/>
      <c r="G4019" s="61"/>
      <c r="H4019" s="71">
        <v>0</v>
      </c>
      <c r="I4019" s="62" t="s">
        <v>35</v>
      </c>
      <c r="J4019" s="62">
        <v>0</v>
      </c>
      <c r="K4019" s="44"/>
      <c r="L4019" s="63">
        <v>0</v>
      </c>
      <c r="M4019" s="70"/>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226</v>
      </c>
      <c r="C4020" s="59">
        <v>0</v>
      </c>
      <c r="D4020" s="60"/>
      <c r="E4020" s="60"/>
      <c r="F4020" s="60"/>
      <c r="G4020" s="61"/>
      <c r="H4020" s="71">
        <v>0</v>
      </c>
      <c r="I4020" s="62" t="s">
        <v>35</v>
      </c>
      <c r="J4020" s="62">
        <v>0</v>
      </c>
      <c r="K4020" s="44"/>
      <c r="L4020" s="63">
        <v>0</v>
      </c>
      <c r="M4020" s="70"/>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227</v>
      </c>
      <c r="C4021" s="59">
        <v>0</v>
      </c>
      <c r="D4021" s="60"/>
      <c r="E4021" s="60"/>
      <c r="F4021" s="60"/>
      <c r="G4021" s="61"/>
      <c r="H4021" s="71">
        <v>0</v>
      </c>
      <c r="I4021" s="62" t="s">
        <v>35</v>
      </c>
      <c r="J4021" s="62">
        <v>0</v>
      </c>
      <c r="K4021" s="44"/>
      <c r="L4021" s="63">
        <v>0</v>
      </c>
      <c r="M4021" s="70"/>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228</v>
      </c>
      <c r="C4022" s="59">
        <v>0</v>
      </c>
      <c r="D4022" s="60"/>
      <c r="E4022" s="60"/>
      <c r="F4022" s="60"/>
      <c r="G4022" s="61"/>
      <c r="H4022" s="71">
        <v>0</v>
      </c>
      <c r="I4022" s="62" t="s">
        <v>35</v>
      </c>
      <c r="J4022" s="62">
        <v>0</v>
      </c>
      <c r="K4022" s="44"/>
      <c r="L4022" s="63">
        <v>0</v>
      </c>
      <c r="M4022" s="70"/>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229</v>
      </c>
      <c r="C4023" s="59">
        <v>0</v>
      </c>
      <c r="D4023" s="60"/>
      <c r="E4023" s="60"/>
      <c r="F4023" s="60"/>
      <c r="G4023" s="61"/>
      <c r="H4023" s="71">
        <v>0</v>
      </c>
      <c r="I4023" s="62" t="s">
        <v>35</v>
      </c>
      <c r="J4023" s="62">
        <v>0</v>
      </c>
      <c r="K4023" s="44"/>
      <c r="L4023" s="63">
        <v>0</v>
      </c>
      <c r="M4023" s="70"/>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230</v>
      </c>
      <c r="C4024" s="59">
        <v>0</v>
      </c>
      <c r="D4024" s="60"/>
      <c r="E4024" s="60"/>
      <c r="F4024" s="60"/>
      <c r="G4024" s="61"/>
      <c r="H4024" s="71">
        <v>0</v>
      </c>
      <c r="I4024" s="62" t="s">
        <v>35</v>
      </c>
      <c r="J4024" s="62">
        <v>0</v>
      </c>
      <c r="K4024" s="44"/>
      <c r="L4024" s="63">
        <v>0</v>
      </c>
      <c r="M4024" s="70"/>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231</v>
      </c>
      <c r="C4025" s="59">
        <v>0</v>
      </c>
      <c r="D4025" s="60"/>
      <c r="E4025" s="60"/>
      <c r="F4025" s="60"/>
      <c r="G4025" s="61"/>
      <c r="H4025" s="71">
        <v>0</v>
      </c>
      <c r="I4025" s="62" t="s">
        <v>35</v>
      </c>
      <c r="J4025" s="62">
        <v>0</v>
      </c>
      <c r="K4025" s="44"/>
      <c r="L4025" s="63">
        <v>0</v>
      </c>
      <c r="M4025" s="70"/>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232</v>
      </c>
      <c r="C4026" s="59">
        <v>0</v>
      </c>
      <c r="D4026" s="60"/>
      <c r="E4026" s="60"/>
      <c r="F4026" s="60"/>
      <c r="G4026" s="61"/>
      <c r="H4026" s="71">
        <v>0</v>
      </c>
      <c r="I4026" s="62" t="s">
        <v>35</v>
      </c>
      <c r="J4026" s="62">
        <v>0</v>
      </c>
      <c r="K4026" s="44"/>
      <c r="L4026" s="63">
        <v>0</v>
      </c>
      <c r="M4026" s="70"/>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233</v>
      </c>
      <c r="C4027" s="59">
        <v>0</v>
      </c>
      <c r="D4027" s="60"/>
      <c r="E4027" s="60"/>
      <c r="F4027" s="60"/>
      <c r="G4027" s="61"/>
      <c r="H4027" s="71">
        <v>0</v>
      </c>
      <c r="I4027" s="62" t="s">
        <v>35</v>
      </c>
      <c r="J4027" s="62">
        <v>0</v>
      </c>
      <c r="K4027" s="44"/>
      <c r="L4027" s="63">
        <v>0</v>
      </c>
      <c r="M4027" s="70"/>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234</v>
      </c>
      <c r="C4028" s="59">
        <v>0</v>
      </c>
      <c r="D4028" s="60"/>
      <c r="E4028" s="60"/>
      <c r="F4028" s="60"/>
      <c r="G4028" s="61"/>
      <c r="H4028" s="71">
        <v>0</v>
      </c>
      <c r="I4028" s="62" t="s">
        <v>35</v>
      </c>
      <c r="J4028" s="62">
        <v>0</v>
      </c>
      <c r="K4028" s="44"/>
      <c r="L4028" s="63">
        <v>0</v>
      </c>
      <c r="M4028" s="70"/>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235</v>
      </c>
      <c r="C4029" s="59">
        <v>0</v>
      </c>
      <c r="D4029" s="60"/>
      <c r="E4029" s="60"/>
      <c r="F4029" s="60"/>
      <c r="G4029" s="61"/>
      <c r="H4029" s="71">
        <v>0</v>
      </c>
      <c r="I4029" s="62" t="s">
        <v>35</v>
      </c>
      <c r="J4029" s="62">
        <v>0</v>
      </c>
      <c r="K4029" s="44"/>
      <c r="L4029" s="63">
        <v>0</v>
      </c>
      <c r="M4029" s="70"/>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236</v>
      </c>
      <c r="C4030" s="59">
        <v>0</v>
      </c>
      <c r="D4030" s="60"/>
      <c r="E4030" s="60"/>
      <c r="F4030" s="60"/>
      <c r="G4030" s="61"/>
      <c r="H4030" s="71">
        <v>0</v>
      </c>
      <c r="I4030" s="62" t="s">
        <v>35</v>
      </c>
      <c r="J4030" s="62">
        <v>0</v>
      </c>
      <c r="K4030" s="44"/>
      <c r="L4030" s="63">
        <v>0</v>
      </c>
      <c r="M4030" s="70"/>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237</v>
      </c>
      <c r="C4031" s="59">
        <v>0</v>
      </c>
      <c r="D4031" s="60"/>
      <c r="E4031" s="60"/>
      <c r="F4031" s="60"/>
      <c r="G4031" s="61"/>
      <c r="H4031" s="71">
        <v>0</v>
      </c>
      <c r="I4031" s="62" t="s">
        <v>35</v>
      </c>
      <c r="J4031" s="62">
        <v>0</v>
      </c>
      <c r="K4031" s="44"/>
      <c r="L4031" s="63">
        <v>0</v>
      </c>
      <c r="M4031" s="70"/>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x14ac:dyDescent="0.2">
      <c r="A4032" s="15"/>
      <c r="B4032" s="15">
        <v>238</v>
      </c>
      <c r="C4032" s="59">
        <v>0</v>
      </c>
      <c r="D4032" s="60"/>
      <c r="E4032" s="60"/>
      <c r="F4032" s="60"/>
      <c r="G4032" s="61"/>
      <c r="H4032" s="71">
        <v>0</v>
      </c>
      <c r="I4032" s="62" t="s">
        <v>35</v>
      </c>
      <c r="J4032" s="62">
        <v>0</v>
      </c>
      <c r="K4032" s="44"/>
      <c r="L4032" s="63">
        <v>0</v>
      </c>
      <c r="M4032" s="70"/>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x14ac:dyDescent="0.2">
      <c r="A4033" s="15"/>
      <c r="B4033" s="15">
        <v>239</v>
      </c>
      <c r="C4033" s="59">
        <v>0</v>
      </c>
      <c r="D4033" s="60"/>
      <c r="E4033" s="60"/>
      <c r="F4033" s="60"/>
      <c r="G4033" s="61"/>
      <c r="H4033" s="71">
        <v>0</v>
      </c>
      <c r="I4033" s="62" t="s">
        <v>35</v>
      </c>
      <c r="J4033" s="62">
        <v>0</v>
      </c>
      <c r="K4033" s="44"/>
      <c r="L4033" s="63">
        <v>0</v>
      </c>
      <c r="M4033" s="70"/>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x14ac:dyDescent="0.2">
      <c r="A4034" s="15"/>
      <c r="B4034" s="15">
        <v>240</v>
      </c>
      <c r="C4034" s="59">
        <v>0</v>
      </c>
      <c r="D4034" s="60"/>
      <c r="E4034" s="60"/>
      <c r="F4034" s="60"/>
      <c r="G4034" s="61"/>
      <c r="H4034" s="71">
        <v>0</v>
      </c>
      <c r="I4034" s="62" t="s">
        <v>35</v>
      </c>
      <c r="J4034" s="62">
        <v>0</v>
      </c>
      <c r="K4034" s="44"/>
      <c r="L4034" s="63">
        <v>0</v>
      </c>
      <c r="M4034" s="70"/>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x14ac:dyDescent="0.2">
      <c r="A4035" s="15"/>
      <c r="B4035" s="15">
        <v>241</v>
      </c>
      <c r="C4035" s="59">
        <v>0</v>
      </c>
      <c r="D4035" s="60"/>
      <c r="E4035" s="60"/>
      <c r="F4035" s="60"/>
      <c r="G4035" s="61"/>
      <c r="H4035" s="71">
        <v>0</v>
      </c>
      <c r="I4035" s="62" t="s">
        <v>35</v>
      </c>
      <c r="J4035" s="62">
        <v>0</v>
      </c>
      <c r="K4035" s="44"/>
      <c r="L4035" s="63">
        <v>0</v>
      </c>
      <c r="M4035" s="70"/>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v>242</v>
      </c>
      <c r="C4036" s="59">
        <v>0</v>
      </c>
      <c r="D4036" s="60"/>
      <c r="E4036" s="60"/>
      <c r="F4036" s="60"/>
      <c r="G4036" s="61"/>
      <c r="H4036" s="71">
        <v>0</v>
      </c>
      <c r="I4036" s="62" t="s">
        <v>35</v>
      </c>
      <c r="J4036" s="62">
        <v>0</v>
      </c>
      <c r="K4036" s="44"/>
      <c r="L4036" s="63">
        <v>0</v>
      </c>
      <c r="M4036" s="70"/>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v>243</v>
      </c>
      <c r="C4037" s="59">
        <v>0</v>
      </c>
      <c r="D4037" s="60"/>
      <c r="E4037" s="60"/>
      <c r="F4037" s="60"/>
      <c r="G4037" s="61"/>
      <c r="H4037" s="71">
        <v>0</v>
      </c>
      <c r="I4037" s="62" t="s">
        <v>35</v>
      </c>
      <c r="J4037" s="62">
        <v>0</v>
      </c>
      <c r="K4037" s="44"/>
      <c r="L4037" s="63">
        <v>0</v>
      </c>
      <c r="M4037" s="70"/>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v>244</v>
      </c>
      <c r="C4038" s="59">
        <v>0</v>
      </c>
      <c r="D4038" s="60"/>
      <c r="E4038" s="60"/>
      <c r="F4038" s="60"/>
      <c r="G4038" s="61"/>
      <c r="H4038" s="71">
        <v>0</v>
      </c>
      <c r="I4038" s="62" t="s">
        <v>35</v>
      </c>
      <c r="J4038" s="62">
        <v>0</v>
      </c>
      <c r="K4038" s="44"/>
      <c r="L4038" s="63">
        <v>0</v>
      </c>
      <c r="M4038" s="70"/>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v>245</v>
      </c>
      <c r="C4039" s="59">
        <v>0</v>
      </c>
      <c r="D4039" s="60"/>
      <c r="E4039" s="60"/>
      <c r="F4039" s="60"/>
      <c r="G4039" s="61"/>
      <c r="H4039" s="71">
        <v>0</v>
      </c>
      <c r="I4039" s="62" t="s">
        <v>35</v>
      </c>
      <c r="J4039" s="62">
        <v>0</v>
      </c>
      <c r="K4039" s="44"/>
      <c r="L4039" s="63">
        <v>0</v>
      </c>
      <c r="M4039" s="70"/>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v>246</v>
      </c>
      <c r="C4040" s="59">
        <v>0</v>
      </c>
      <c r="D4040" s="60"/>
      <c r="E4040" s="60"/>
      <c r="F4040" s="60"/>
      <c r="G4040" s="61"/>
      <c r="H4040" s="71">
        <v>0</v>
      </c>
      <c r="I4040" s="62" t="s">
        <v>35</v>
      </c>
      <c r="J4040" s="62">
        <v>0</v>
      </c>
      <c r="K4040" s="44"/>
      <c r="L4040" s="63">
        <v>0</v>
      </c>
      <c r="M4040" s="70"/>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v>247</v>
      </c>
      <c r="C4041" s="59">
        <v>0</v>
      </c>
      <c r="D4041" s="60"/>
      <c r="E4041" s="60"/>
      <c r="F4041" s="60"/>
      <c r="G4041" s="61"/>
      <c r="H4041" s="71">
        <v>0</v>
      </c>
      <c r="I4041" s="62" t="s">
        <v>35</v>
      </c>
      <c r="J4041" s="62">
        <v>0</v>
      </c>
      <c r="K4041" s="44"/>
      <c r="L4041" s="63">
        <v>0</v>
      </c>
      <c r="M4041" s="70"/>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v>248</v>
      </c>
      <c r="C4042" s="59">
        <v>0</v>
      </c>
      <c r="D4042" s="60"/>
      <c r="E4042" s="60"/>
      <c r="F4042" s="60"/>
      <c r="G4042" s="61"/>
      <c r="H4042" s="71">
        <v>0</v>
      </c>
      <c r="I4042" s="62" t="s">
        <v>35</v>
      </c>
      <c r="J4042" s="62">
        <v>0</v>
      </c>
      <c r="K4042" s="44"/>
      <c r="L4042" s="63">
        <v>0</v>
      </c>
      <c r="M4042" s="70"/>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v>249</v>
      </c>
      <c r="C4043" s="59">
        <v>0</v>
      </c>
      <c r="D4043" s="60"/>
      <c r="E4043" s="60"/>
      <c r="F4043" s="60"/>
      <c r="G4043" s="61"/>
      <c r="H4043" s="71">
        <v>0</v>
      </c>
      <c r="I4043" s="62" t="s">
        <v>35</v>
      </c>
      <c r="J4043" s="62">
        <v>0</v>
      </c>
      <c r="K4043" s="44"/>
      <c r="L4043" s="63">
        <v>0</v>
      </c>
      <c r="M4043" s="70"/>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v>250</v>
      </c>
      <c r="C4044" s="59">
        <v>0</v>
      </c>
      <c r="D4044" s="60"/>
      <c r="E4044" s="60"/>
      <c r="F4044" s="60"/>
      <c r="G4044" s="61"/>
      <c r="H4044" s="71">
        <v>0</v>
      </c>
      <c r="I4044" s="62" t="s">
        <v>35</v>
      </c>
      <c r="J4044" s="62">
        <v>0</v>
      </c>
      <c r="K4044" s="44"/>
      <c r="L4044" s="63">
        <v>0</v>
      </c>
      <c r="M4044" s="70"/>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v>251</v>
      </c>
      <c r="C4045" s="59">
        <v>0</v>
      </c>
      <c r="D4045" s="60"/>
      <c r="E4045" s="60"/>
      <c r="F4045" s="60"/>
      <c r="G4045" s="61"/>
      <c r="H4045" s="71">
        <v>0</v>
      </c>
      <c r="I4045" s="62" t="s">
        <v>35</v>
      </c>
      <c r="J4045" s="62">
        <v>0</v>
      </c>
      <c r="K4045" s="44"/>
      <c r="L4045" s="63">
        <v>0</v>
      </c>
      <c r="M4045" s="70"/>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v>252</v>
      </c>
      <c r="C4046" s="59">
        <v>0</v>
      </c>
      <c r="D4046" s="60"/>
      <c r="E4046" s="60"/>
      <c r="F4046" s="60"/>
      <c r="G4046" s="61"/>
      <c r="H4046" s="71">
        <v>0</v>
      </c>
      <c r="I4046" s="62" t="s">
        <v>35</v>
      </c>
      <c r="J4046" s="62">
        <v>0</v>
      </c>
      <c r="K4046" s="44"/>
      <c r="L4046" s="63">
        <v>0</v>
      </c>
      <c r="M4046" s="70"/>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v>253</v>
      </c>
      <c r="C4047" s="59">
        <v>0</v>
      </c>
      <c r="D4047" s="60"/>
      <c r="E4047" s="60"/>
      <c r="F4047" s="60"/>
      <c r="G4047" s="61"/>
      <c r="H4047" s="71">
        <v>0</v>
      </c>
      <c r="I4047" s="62" t="s">
        <v>35</v>
      </c>
      <c r="J4047" s="62">
        <v>0</v>
      </c>
      <c r="K4047" s="44"/>
      <c r="L4047" s="63">
        <v>0</v>
      </c>
      <c r="M4047" s="70"/>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v>254</v>
      </c>
      <c r="C4048" s="59">
        <v>0</v>
      </c>
      <c r="D4048" s="60"/>
      <c r="E4048" s="60"/>
      <c r="F4048" s="60"/>
      <c r="G4048" s="61"/>
      <c r="H4048" s="71">
        <v>0</v>
      </c>
      <c r="I4048" s="62" t="s">
        <v>35</v>
      </c>
      <c r="J4048" s="62">
        <v>0</v>
      </c>
      <c r="K4048" s="44"/>
      <c r="L4048" s="63">
        <v>0</v>
      </c>
      <c r="M4048" s="70"/>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v>255</v>
      </c>
      <c r="C4049" s="59">
        <v>0</v>
      </c>
      <c r="D4049" s="60"/>
      <c r="E4049" s="60"/>
      <c r="F4049" s="60"/>
      <c r="G4049" s="61"/>
      <c r="H4049" s="71">
        <v>0</v>
      </c>
      <c r="I4049" s="62" t="s">
        <v>35</v>
      </c>
      <c r="J4049" s="62">
        <v>0</v>
      </c>
      <c r="K4049" s="44"/>
      <c r="L4049" s="63">
        <v>0</v>
      </c>
      <c r="M4049" s="70"/>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v>256</v>
      </c>
      <c r="C4050" s="59">
        <v>0</v>
      </c>
      <c r="D4050" s="60"/>
      <c r="E4050" s="60"/>
      <c r="F4050" s="60"/>
      <c r="G4050" s="61"/>
      <c r="H4050" s="71">
        <v>0</v>
      </c>
      <c r="I4050" s="62" t="s">
        <v>35</v>
      </c>
      <c r="J4050" s="62">
        <v>0</v>
      </c>
      <c r="K4050" s="44"/>
      <c r="L4050" s="63">
        <v>0</v>
      </c>
      <c r="M4050" s="70"/>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v>257</v>
      </c>
      <c r="C4051" s="59">
        <v>0</v>
      </c>
      <c r="D4051" s="60"/>
      <c r="E4051" s="60"/>
      <c r="F4051" s="60"/>
      <c r="G4051" s="61"/>
      <c r="H4051" s="71">
        <v>0</v>
      </c>
      <c r="I4051" s="62" t="s">
        <v>35</v>
      </c>
      <c r="J4051" s="62">
        <v>0</v>
      </c>
      <c r="K4051" s="44"/>
      <c r="L4051" s="63">
        <v>0</v>
      </c>
      <c r="M4051" s="70"/>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v>258</v>
      </c>
      <c r="C4052" s="59">
        <v>0</v>
      </c>
      <c r="D4052" s="60"/>
      <c r="E4052" s="60"/>
      <c r="F4052" s="60"/>
      <c r="G4052" s="61"/>
      <c r="H4052" s="71">
        <v>0</v>
      </c>
      <c r="I4052" s="62" t="s">
        <v>35</v>
      </c>
      <c r="J4052" s="62">
        <v>0</v>
      </c>
      <c r="K4052" s="44"/>
      <c r="L4052" s="63">
        <v>0</v>
      </c>
      <c r="M4052" s="70"/>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v>259</v>
      </c>
      <c r="C4053" s="59">
        <v>0</v>
      </c>
      <c r="D4053" s="60"/>
      <c r="E4053" s="60"/>
      <c r="F4053" s="60"/>
      <c r="G4053" s="61"/>
      <c r="H4053" s="71">
        <v>0</v>
      </c>
      <c r="I4053" s="62" t="s">
        <v>35</v>
      </c>
      <c r="J4053" s="62">
        <v>0</v>
      </c>
      <c r="K4053" s="44"/>
      <c r="L4053" s="63">
        <v>0</v>
      </c>
      <c r="M4053" s="70"/>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v>260</v>
      </c>
      <c r="C4054" s="59">
        <v>0</v>
      </c>
      <c r="D4054" s="60"/>
      <c r="E4054" s="60"/>
      <c r="F4054" s="60"/>
      <c r="G4054" s="61"/>
      <c r="H4054" s="71">
        <v>0</v>
      </c>
      <c r="I4054" s="62" t="s">
        <v>35</v>
      </c>
      <c r="J4054" s="62">
        <v>0</v>
      </c>
      <c r="K4054" s="44"/>
      <c r="L4054" s="63">
        <v>0</v>
      </c>
      <c r="M4054" s="70"/>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v>261</v>
      </c>
      <c r="C4055" s="59">
        <v>0</v>
      </c>
      <c r="D4055" s="60"/>
      <c r="E4055" s="60"/>
      <c r="F4055" s="60"/>
      <c r="G4055" s="61"/>
      <c r="H4055" s="71">
        <v>0</v>
      </c>
      <c r="I4055" s="62" t="s">
        <v>35</v>
      </c>
      <c r="J4055" s="62">
        <v>0</v>
      </c>
      <c r="K4055" s="44"/>
      <c r="L4055" s="63">
        <v>0</v>
      </c>
      <c r="M4055" s="70"/>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v>262</v>
      </c>
      <c r="C4056" s="59">
        <v>0</v>
      </c>
      <c r="D4056" s="60"/>
      <c r="E4056" s="60"/>
      <c r="F4056" s="60"/>
      <c r="G4056" s="61"/>
      <c r="H4056" s="71">
        <v>0</v>
      </c>
      <c r="I4056" s="62" t="s">
        <v>35</v>
      </c>
      <c r="J4056" s="62">
        <v>0</v>
      </c>
      <c r="K4056" s="44"/>
      <c r="L4056" s="63">
        <v>0</v>
      </c>
      <c r="M4056" s="70"/>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v>263</v>
      </c>
      <c r="C4057" s="59">
        <v>0</v>
      </c>
      <c r="D4057" s="60"/>
      <c r="E4057" s="60"/>
      <c r="F4057" s="60"/>
      <c r="G4057" s="61"/>
      <c r="H4057" s="71">
        <v>0</v>
      </c>
      <c r="I4057" s="62" t="s">
        <v>35</v>
      </c>
      <c r="J4057" s="62">
        <v>0</v>
      </c>
      <c r="K4057" s="44"/>
      <c r="L4057" s="63">
        <v>0</v>
      </c>
      <c r="M4057" s="70"/>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v>264</v>
      </c>
      <c r="C4058" s="59">
        <v>0</v>
      </c>
      <c r="D4058" s="60"/>
      <c r="E4058" s="60"/>
      <c r="F4058" s="60"/>
      <c r="G4058" s="61"/>
      <c r="H4058" s="71">
        <v>0</v>
      </c>
      <c r="I4058" s="62" t="s">
        <v>35</v>
      </c>
      <c r="J4058" s="62">
        <v>0</v>
      </c>
      <c r="K4058" s="44"/>
      <c r="L4058" s="63">
        <v>0</v>
      </c>
      <c r="M4058" s="70"/>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v>265</v>
      </c>
      <c r="C4059" s="59">
        <v>0</v>
      </c>
      <c r="D4059" s="60"/>
      <c r="E4059" s="60"/>
      <c r="F4059" s="60"/>
      <c r="G4059" s="61"/>
      <c r="H4059" s="71">
        <v>0</v>
      </c>
      <c r="I4059" s="62" t="s">
        <v>35</v>
      </c>
      <c r="J4059" s="62">
        <v>0</v>
      </c>
      <c r="K4059" s="44"/>
      <c r="L4059" s="63">
        <v>0</v>
      </c>
      <c r="M4059" s="70"/>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v>266</v>
      </c>
      <c r="C4060" s="59">
        <v>0</v>
      </c>
      <c r="D4060" s="60"/>
      <c r="E4060" s="60"/>
      <c r="F4060" s="60"/>
      <c r="G4060" s="61"/>
      <c r="H4060" s="71">
        <v>0</v>
      </c>
      <c r="I4060" s="62" t="s">
        <v>35</v>
      </c>
      <c r="J4060" s="62">
        <v>0</v>
      </c>
      <c r="K4060" s="44"/>
      <c r="L4060" s="63">
        <v>0</v>
      </c>
      <c r="M4060" s="70"/>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v>267</v>
      </c>
      <c r="C4061" s="59">
        <v>0</v>
      </c>
      <c r="D4061" s="60"/>
      <c r="E4061" s="60"/>
      <c r="F4061" s="60"/>
      <c r="G4061" s="61"/>
      <c r="H4061" s="71">
        <v>0</v>
      </c>
      <c r="I4061" s="62" t="s">
        <v>35</v>
      </c>
      <c r="J4061" s="62">
        <v>0</v>
      </c>
      <c r="K4061" s="44"/>
      <c r="L4061" s="63">
        <v>0</v>
      </c>
      <c r="M4061" s="70"/>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v>268</v>
      </c>
      <c r="C4062" s="59">
        <v>0</v>
      </c>
      <c r="D4062" s="60"/>
      <c r="E4062" s="60"/>
      <c r="F4062" s="60"/>
      <c r="G4062" s="61"/>
      <c r="H4062" s="71">
        <v>0</v>
      </c>
      <c r="I4062" s="62" t="s">
        <v>35</v>
      </c>
      <c r="J4062" s="62">
        <v>0</v>
      </c>
      <c r="K4062" s="44"/>
      <c r="L4062" s="63">
        <v>0</v>
      </c>
      <c r="M4062" s="70"/>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v>269</v>
      </c>
      <c r="C4063" s="59">
        <v>0</v>
      </c>
      <c r="D4063" s="60"/>
      <c r="E4063" s="60"/>
      <c r="F4063" s="60"/>
      <c r="G4063" s="61"/>
      <c r="H4063" s="71">
        <v>0</v>
      </c>
      <c r="I4063" s="62" t="s">
        <v>35</v>
      </c>
      <c r="J4063" s="62">
        <v>0</v>
      </c>
      <c r="K4063" s="44"/>
      <c r="L4063" s="63">
        <v>0</v>
      </c>
      <c r="M4063" s="70"/>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v>270</v>
      </c>
      <c r="C4064" s="59">
        <v>0</v>
      </c>
      <c r="D4064" s="60"/>
      <c r="E4064" s="60"/>
      <c r="F4064" s="60"/>
      <c r="G4064" s="61"/>
      <c r="H4064" s="71">
        <v>0</v>
      </c>
      <c r="I4064" s="62" t="s">
        <v>35</v>
      </c>
      <c r="J4064" s="62">
        <v>0</v>
      </c>
      <c r="K4064" s="44"/>
      <c r="L4064" s="63">
        <v>0</v>
      </c>
      <c r="M4064" s="70"/>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v>271</v>
      </c>
      <c r="C4065" s="59">
        <v>0</v>
      </c>
      <c r="D4065" s="60"/>
      <c r="E4065" s="60"/>
      <c r="F4065" s="60"/>
      <c r="G4065" s="61"/>
      <c r="H4065" s="71">
        <v>0</v>
      </c>
      <c r="I4065" s="62" t="s">
        <v>35</v>
      </c>
      <c r="J4065" s="62">
        <v>0</v>
      </c>
      <c r="K4065" s="44"/>
      <c r="L4065" s="63">
        <v>0</v>
      </c>
      <c r="M4065" s="70"/>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v>272</v>
      </c>
      <c r="C4066" s="59">
        <v>0</v>
      </c>
      <c r="D4066" s="60"/>
      <c r="E4066" s="60"/>
      <c r="F4066" s="60"/>
      <c r="G4066" s="61"/>
      <c r="H4066" s="71">
        <v>0</v>
      </c>
      <c r="I4066" s="62" t="s">
        <v>35</v>
      </c>
      <c r="J4066" s="62">
        <v>0</v>
      </c>
      <c r="K4066" s="44"/>
      <c r="L4066" s="63">
        <v>0</v>
      </c>
      <c r="M4066" s="70"/>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v>273</v>
      </c>
      <c r="C4067" s="59">
        <v>0</v>
      </c>
      <c r="D4067" s="60"/>
      <c r="E4067" s="60"/>
      <c r="F4067" s="60"/>
      <c r="G4067" s="61"/>
      <c r="H4067" s="71">
        <v>0</v>
      </c>
      <c r="I4067" s="62" t="s">
        <v>35</v>
      </c>
      <c r="J4067" s="62">
        <v>0</v>
      </c>
      <c r="K4067" s="44"/>
      <c r="L4067" s="63">
        <v>0</v>
      </c>
      <c r="M4067" s="70"/>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v>274</v>
      </c>
      <c r="C4068" s="59">
        <v>0</v>
      </c>
      <c r="D4068" s="60"/>
      <c r="E4068" s="60"/>
      <c r="F4068" s="60"/>
      <c r="G4068" s="61"/>
      <c r="H4068" s="71">
        <v>0</v>
      </c>
      <c r="I4068" s="62" t="s">
        <v>35</v>
      </c>
      <c r="J4068" s="62">
        <v>0</v>
      </c>
      <c r="K4068" s="44"/>
      <c r="L4068" s="63">
        <v>0</v>
      </c>
      <c r="M4068" s="70"/>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v>275</v>
      </c>
      <c r="C4069" s="59">
        <v>0</v>
      </c>
      <c r="D4069" s="60"/>
      <c r="E4069" s="60"/>
      <c r="F4069" s="60"/>
      <c r="G4069" s="61"/>
      <c r="H4069" s="71">
        <v>0</v>
      </c>
      <c r="I4069" s="62" t="s">
        <v>35</v>
      </c>
      <c r="J4069" s="62">
        <v>0</v>
      </c>
      <c r="K4069" s="44"/>
      <c r="L4069" s="63">
        <v>0</v>
      </c>
      <c r="M4069" s="70"/>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v>276</v>
      </c>
      <c r="C4070" s="59">
        <v>0</v>
      </c>
      <c r="D4070" s="60"/>
      <c r="E4070" s="60"/>
      <c r="F4070" s="60"/>
      <c r="G4070" s="61"/>
      <c r="H4070" s="71">
        <v>0</v>
      </c>
      <c r="I4070" s="62" t="s">
        <v>35</v>
      </c>
      <c r="J4070" s="62">
        <v>0</v>
      </c>
      <c r="K4070" s="44"/>
      <c r="L4070" s="63">
        <v>0</v>
      </c>
      <c r="M4070" s="70"/>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v>277</v>
      </c>
      <c r="C4071" s="59">
        <v>0</v>
      </c>
      <c r="D4071" s="60"/>
      <c r="E4071" s="60"/>
      <c r="F4071" s="60"/>
      <c r="G4071" s="61"/>
      <c r="H4071" s="71">
        <v>0</v>
      </c>
      <c r="I4071" s="62" t="s">
        <v>35</v>
      </c>
      <c r="J4071" s="62">
        <v>0</v>
      </c>
      <c r="K4071" s="44"/>
      <c r="L4071" s="63">
        <v>0</v>
      </c>
      <c r="M4071" s="70"/>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v>278</v>
      </c>
      <c r="C4072" s="59">
        <v>0</v>
      </c>
      <c r="D4072" s="60"/>
      <c r="E4072" s="60"/>
      <c r="F4072" s="60"/>
      <c r="G4072" s="61"/>
      <c r="H4072" s="71">
        <v>0</v>
      </c>
      <c r="I4072" s="62" t="s">
        <v>35</v>
      </c>
      <c r="J4072" s="62">
        <v>0</v>
      </c>
      <c r="K4072" s="44"/>
      <c r="L4072" s="63">
        <v>0</v>
      </c>
      <c r="M4072" s="70"/>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v>279</v>
      </c>
      <c r="C4073" s="59">
        <v>0</v>
      </c>
      <c r="D4073" s="60"/>
      <c r="E4073" s="60"/>
      <c r="F4073" s="60"/>
      <c r="G4073" s="61"/>
      <c r="H4073" s="71">
        <v>0</v>
      </c>
      <c r="I4073" s="62" t="s">
        <v>35</v>
      </c>
      <c r="J4073" s="62">
        <v>0</v>
      </c>
      <c r="K4073" s="44"/>
      <c r="L4073" s="63">
        <v>0</v>
      </c>
      <c r="M4073" s="70"/>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v>280</v>
      </c>
      <c r="C4074" s="59">
        <v>0</v>
      </c>
      <c r="D4074" s="60"/>
      <c r="E4074" s="60"/>
      <c r="F4074" s="60"/>
      <c r="G4074" s="61"/>
      <c r="H4074" s="71">
        <v>0</v>
      </c>
      <c r="I4074" s="62" t="s">
        <v>35</v>
      </c>
      <c r="J4074" s="62">
        <v>0</v>
      </c>
      <c r="K4074" s="44"/>
      <c r="L4074" s="63">
        <v>0</v>
      </c>
      <c r="M4074" s="70"/>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v>281</v>
      </c>
      <c r="C4075" s="59">
        <v>0</v>
      </c>
      <c r="D4075" s="60"/>
      <c r="E4075" s="60"/>
      <c r="F4075" s="60"/>
      <c r="G4075" s="61"/>
      <c r="H4075" s="71">
        <v>0</v>
      </c>
      <c r="I4075" s="62" t="s">
        <v>35</v>
      </c>
      <c r="J4075" s="62">
        <v>0</v>
      </c>
      <c r="K4075" s="44"/>
      <c r="L4075" s="63">
        <v>0</v>
      </c>
      <c r="M4075" s="70"/>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v>282</v>
      </c>
      <c r="C4076" s="59">
        <v>0</v>
      </c>
      <c r="D4076" s="60"/>
      <c r="E4076" s="60"/>
      <c r="F4076" s="60"/>
      <c r="G4076" s="61"/>
      <c r="H4076" s="71">
        <v>0</v>
      </c>
      <c r="I4076" s="62" t="s">
        <v>35</v>
      </c>
      <c r="J4076" s="62">
        <v>0</v>
      </c>
      <c r="K4076" s="44"/>
      <c r="L4076" s="63">
        <v>0</v>
      </c>
      <c r="M4076" s="70"/>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v>283</v>
      </c>
      <c r="C4077" s="59">
        <v>0</v>
      </c>
      <c r="D4077" s="60"/>
      <c r="E4077" s="60"/>
      <c r="F4077" s="60"/>
      <c r="G4077" s="61"/>
      <c r="H4077" s="71">
        <v>0</v>
      </c>
      <c r="I4077" s="62" t="s">
        <v>35</v>
      </c>
      <c r="J4077" s="62">
        <v>0</v>
      </c>
      <c r="K4077" s="44"/>
      <c r="L4077" s="63">
        <v>0</v>
      </c>
      <c r="M4077" s="70"/>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v>284</v>
      </c>
      <c r="C4078" s="59">
        <v>0</v>
      </c>
      <c r="D4078" s="60"/>
      <c r="E4078" s="60"/>
      <c r="F4078" s="60"/>
      <c r="G4078" s="61"/>
      <c r="H4078" s="71">
        <v>0</v>
      </c>
      <c r="I4078" s="62" t="s">
        <v>35</v>
      </c>
      <c r="J4078" s="62">
        <v>0</v>
      </c>
      <c r="K4078" s="44"/>
      <c r="L4078" s="63">
        <v>0</v>
      </c>
      <c r="M4078" s="70"/>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v>285</v>
      </c>
      <c r="C4079" s="59">
        <v>0</v>
      </c>
      <c r="D4079" s="60"/>
      <c r="E4079" s="60"/>
      <c r="F4079" s="60"/>
      <c r="G4079" s="61"/>
      <c r="H4079" s="71">
        <v>0</v>
      </c>
      <c r="I4079" s="62" t="s">
        <v>35</v>
      </c>
      <c r="J4079" s="62">
        <v>0</v>
      </c>
      <c r="K4079" s="44"/>
      <c r="L4079" s="63">
        <v>0</v>
      </c>
      <c r="M4079" s="70"/>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v>286</v>
      </c>
      <c r="C4080" s="59">
        <v>0</v>
      </c>
      <c r="D4080" s="60"/>
      <c r="E4080" s="60"/>
      <c r="F4080" s="60"/>
      <c r="G4080" s="61"/>
      <c r="H4080" s="71">
        <v>0</v>
      </c>
      <c r="I4080" s="62" t="s">
        <v>35</v>
      </c>
      <c r="J4080" s="62">
        <v>0</v>
      </c>
      <c r="K4080" s="44"/>
      <c r="L4080" s="63">
        <v>0</v>
      </c>
      <c r="M4080" s="70"/>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v>287</v>
      </c>
      <c r="C4081" s="59">
        <v>0</v>
      </c>
      <c r="D4081" s="60"/>
      <c r="E4081" s="60"/>
      <c r="F4081" s="60"/>
      <c r="G4081" s="61"/>
      <c r="H4081" s="71">
        <v>0</v>
      </c>
      <c r="I4081" s="62" t="s">
        <v>35</v>
      </c>
      <c r="J4081" s="62">
        <v>0</v>
      </c>
      <c r="K4081" s="44"/>
      <c r="L4081" s="63">
        <v>0</v>
      </c>
      <c r="M4081" s="70"/>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v>288</v>
      </c>
      <c r="C4082" s="59">
        <v>0</v>
      </c>
      <c r="D4082" s="60"/>
      <c r="E4082" s="60"/>
      <c r="F4082" s="60"/>
      <c r="G4082" s="61"/>
      <c r="H4082" s="71">
        <v>0</v>
      </c>
      <c r="I4082" s="62" t="s">
        <v>35</v>
      </c>
      <c r="J4082" s="62">
        <v>0</v>
      </c>
      <c r="K4082" s="44"/>
      <c r="L4082" s="63">
        <v>0</v>
      </c>
      <c r="M4082" s="70"/>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v>289</v>
      </c>
      <c r="C4083" s="59">
        <v>0</v>
      </c>
      <c r="D4083" s="60"/>
      <c r="E4083" s="60"/>
      <c r="F4083" s="60"/>
      <c r="G4083" s="61"/>
      <c r="H4083" s="71">
        <v>0</v>
      </c>
      <c r="I4083" s="62" t="s">
        <v>35</v>
      </c>
      <c r="J4083" s="62">
        <v>0</v>
      </c>
      <c r="K4083" s="44"/>
      <c r="L4083" s="63">
        <v>0</v>
      </c>
      <c r="M4083" s="70"/>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v>290</v>
      </c>
      <c r="C4084" s="59">
        <v>0</v>
      </c>
      <c r="D4084" s="60"/>
      <c r="E4084" s="60"/>
      <c r="F4084" s="60"/>
      <c r="G4084" s="61"/>
      <c r="H4084" s="71">
        <v>0</v>
      </c>
      <c r="I4084" s="62" t="s">
        <v>35</v>
      </c>
      <c r="J4084" s="62">
        <v>0</v>
      </c>
      <c r="K4084" s="44"/>
      <c r="L4084" s="63">
        <v>0</v>
      </c>
      <c r="M4084" s="70"/>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v>291</v>
      </c>
      <c r="C4085" s="59">
        <v>0</v>
      </c>
      <c r="D4085" s="60"/>
      <c r="E4085" s="60"/>
      <c r="F4085" s="60"/>
      <c r="G4085" s="61"/>
      <c r="H4085" s="71">
        <v>0</v>
      </c>
      <c r="I4085" s="62" t="s">
        <v>35</v>
      </c>
      <c r="J4085" s="62">
        <v>0</v>
      </c>
      <c r="K4085" s="44"/>
      <c r="L4085" s="63">
        <v>0</v>
      </c>
      <c r="M4085" s="70"/>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v>292</v>
      </c>
      <c r="C4086" s="59">
        <v>0</v>
      </c>
      <c r="D4086" s="60"/>
      <c r="E4086" s="60"/>
      <c r="F4086" s="60"/>
      <c r="G4086" s="61"/>
      <c r="H4086" s="71">
        <v>0</v>
      </c>
      <c r="I4086" s="62" t="s">
        <v>35</v>
      </c>
      <c r="J4086" s="62">
        <v>0</v>
      </c>
      <c r="K4086" s="44"/>
      <c r="L4086" s="63">
        <v>0</v>
      </c>
      <c r="M4086" s="70"/>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v>293</v>
      </c>
      <c r="C4087" s="59">
        <v>0</v>
      </c>
      <c r="D4087" s="60"/>
      <c r="E4087" s="60"/>
      <c r="F4087" s="60"/>
      <c r="G4087" s="61"/>
      <c r="H4087" s="71">
        <v>0</v>
      </c>
      <c r="I4087" s="62" t="s">
        <v>35</v>
      </c>
      <c r="J4087" s="62">
        <v>0</v>
      </c>
      <c r="K4087" s="44"/>
      <c r="L4087" s="63">
        <v>0</v>
      </c>
      <c r="M4087" s="70"/>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v>294</v>
      </c>
      <c r="C4088" s="59">
        <v>0</v>
      </c>
      <c r="D4088" s="60"/>
      <c r="E4088" s="60"/>
      <c r="F4088" s="60"/>
      <c r="G4088" s="61"/>
      <c r="H4088" s="71">
        <v>0</v>
      </c>
      <c r="I4088" s="62" t="s">
        <v>35</v>
      </c>
      <c r="J4088" s="62">
        <v>0</v>
      </c>
      <c r="K4088" s="44"/>
      <c r="L4088" s="63">
        <v>0</v>
      </c>
      <c r="M4088" s="70"/>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v>295</v>
      </c>
      <c r="C4089" s="59">
        <v>0</v>
      </c>
      <c r="D4089" s="60"/>
      <c r="E4089" s="60"/>
      <c r="F4089" s="60"/>
      <c r="G4089" s="61"/>
      <c r="H4089" s="71">
        <v>0</v>
      </c>
      <c r="I4089" s="62" t="s">
        <v>35</v>
      </c>
      <c r="J4089" s="62">
        <v>0</v>
      </c>
      <c r="K4089" s="44"/>
      <c r="L4089" s="63">
        <v>0</v>
      </c>
      <c r="M4089" s="70"/>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v>296</v>
      </c>
      <c r="C4090" s="59">
        <v>0</v>
      </c>
      <c r="D4090" s="60"/>
      <c r="E4090" s="60"/>
      <c r="F4090" s="60"/>
      <c r="G4090" s="61"/>
      <c r="H4090" s="71">
        <v>0</v>
      </c>
      <c r="I4090" s="62" t="s">
        <v>35</v>
      </c>
      <c r="J4090" s="62">
        <v>0</v>
      </c>
      <c r="K4090" s="44"/>
      <c r="L4090" s="63">
        <v>0</v>
      </c>
      <c r="M4090" s="70"/>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v>297</v>
      </c>
      <c r="C4091" s="59">
        <v>0</v>
      </c>
      <c r="D4091" s="60"/>
      <c r="E4091" s="60"/>
      <c r="F4091" s="60"/>
      <c r="G4091" s="61"/>
      <c r="H4091" s="71">
        <v>0</v>
      </c>
      <c r="I4091" s="62" t="s">
        <v>35</v>
      </c>
      <c r="J4091" s="62">
        <v>0</v>
      </c>
      <c r="K4091" s="44"/>
      <c r="L4091" s="63">
        <v>0</v>
      </c>
      <c r="M4091" s="70"/>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v>298</v>
      </c>
      <c r="C4092" s="59">
        <v>0</v>
      </c>
      <c r="D4092" s="60"/>
      <c r="E4092" s="60"/>
      <c r="F4092" s="60"/>
      <c r="G4092" s="61"/>
      <c r="H4092" s="71">
        <v>0</v>
      </c>
      <c r="I4092" s="62" t="s">
        <v>35</v>
      </c>
      <c r="J4092" s="62">
        <v>0</v>
      </c>
      <c r="K4092" s="44"/>
      <c r="L4092" s="63">
        <v>0</v>
      </c>
      <c r="M4092" s="70"/>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v>299</v>
      </c>
      <c r="C4093" s="59">
        <v>0</v>
      </c>
      <c r="D4093" s="60"/>
      <c r="E4093" s="60"/>
      <c r="F4093" s="60"/>
      <c r="G4093" s="61"/>
      <c r="H4093" s="71">
        <v>0</v>
      </c>
      <c r="I4093" s="62" t="s">
        <v>35</v>
      </c>
      <c r="J4093" s="62">
        <v>0</v>
      </c>
      <c r="K4093" s="44"/>
      <c r="L4093" s="63">
        <v>0</v>
      </c>
      <c r="M4093" s="70"/>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v>300</v>
      </c>
      <c r="C4094" s="59">
        <v>0</v>
      </c>
      <c r="D4094" s="60"/>
      <c r="E4094" s="60"/>
      <c r="F4094" s="60"/>
      <c r="G4094" s="61"/>
      <c r="H4094" s="71">
        <v>0</v>
      </c>
      <c r="I4094" s="62" t="s">
        <v>35</v>
      </c>
      <c r="J4094" s="62">
        <v>0</v>
      </c>
      <c r="K4094" s="44"/>
      <c r="L4094" s="63">
        <v>0</v>
      </c>
      <c r="M4094" s="70"/>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v>301</v>
      </c>
      <c r="C4095" s="59">
        <v>0</v>
      </c>
      <c r="D4095" s="60"/>
      <c r="E4095" s="60"/>
      <c r="F4095" s="60"/>
      <c r="G4095" s="61"/>
      <c r="H4095" s="71">
        <v>0</v>
      </c>
      <c r="I4095" s="62" t="s">
        <v>35</v>
      </c>
      <c r="J4095" s="62">
        <v>0</v>
      </c>
      <c r="K4095" s="44"/>
      <c r="L4095" s="63">
        <v>0</v>
      </c>
      <c r="M4095" s="70"/>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v>302</v>
      </c>
      <c r="C4096" s="59">
        <v>0</v>
      </c>
      <c r="D4096" s="60"/>
      <c r="E4096" s="60"/>
      <c r="F4096" s="60"/>
      <c r="G4096" s="61"/>
      <c r="H4096" s="71">
        <v>0</v>
      </c>
      <c r="I4096" s="62" t="s">
        <v>35</v>
      </c>
      <c r="J4096" s="62">
        <v>0</v>
      </c>
      <c r="K4096" s="44"/>
      <c r="L4096" s="63">
        <v>0</v>
      </c>
      <c r="M4096" s="70"/>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v>303</v>
      </c>
      <c r="C4097" s="59">
        <v>0</v>
      </c>
      <c r="D4097" s="60"/>
      <c r="E4097" s="60"/>
      <c r="F4097" s="60"/>
      <c r="G4097" s="61"/>
      <c r="H4097" s="71">
        <v>0</v>
      </c>
      <c r="I4097" s="62" t="s">
        <v>35</v>
      </c>
      <c r="J4097" s="62">
        <v>0</v>
      </c>
      <c r="K4097" s="44"/>
      <c r="L4097" s="63">
        <v>0</v>
      </c>
      <c r="M4097" s="70"/>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v>304</v>
      </c>
      <c r="C4098" s="59">
        <v>0</v>
      </c>
      <c r="D4098" s="60"/>
      <c r="E4098" s="60"/>
      <c r="F4098" s="60"/>
      <c r="G4098" s="61"/>
      <c r="H4098" s="71">
        <v>0</v>
      </c>
      <c r="I4098" s="62" t="s">
        <v>35</v>
      </c>
      <c r="J4098" s="62">
        <v>0</v>
      </c>
      <c r="K4098" s="44"/>
      <c r="L4098" s="63">
        <v>0</v>
      </c>
      <c r="M4098" s="70"/>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v>305</v>
      </c>
      <c r="C4099" s="59">
        <v>0</v>
      </c>
      <c r="D4099" s="60"/>
      <c r="E4099" s="60"/>
      <c r="F4099" s="60"/>
      <c r="G4099" s="61"/>
      <c r="H4099" s="71">
        <v>0</v>
      </c>
      <c r="I4099" s="62" t="s">
        <v>35</v>
      </c>
      <c r="J4099" s="62">
        <v>0</v>
      </c>
      <c r="K4099" s="44"/>
      <c r="L4099" s="63">
        <v>0</v>
      </c>
      <c r="M4099" s="70"/>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v>306</v>
      </c>
      <c r="C4100" s="59">
        <v>0</v>
      </c>
      <c r="D4100" s="60"/>
      <c r="E4100" s="60"/>
      <c r="F4100" s="60"/>
      <c r="G4100" s="61"/>
      <c r="H4100" s="71">
        <v>0</v>
      </c>
      <c r="I4100" s="62" t="s">
        <v>35</v>
      </c>
      <c r="J4100" s="62">
        <v>0</v>
      </c>
      <c r="K4100" s="44"/>
      <c r="L4100" s="63">
        <v>0</v>
      </c>
      <c r="M4100" s="70"/>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v>307</v>
      </c>
      <c r="C4101" s="59">
        <v>0</v>
      </c>
      <c r="D4101" s="60"/>
      <c r="E4101" s="60"/>
      <c r="F4101" s="60"/>
      <c r="G4101" s="61"/>
      <c r="H4101" s="71">
        <v>0</v>
      </c>
      <c r="I4101" s="62" t="s">
        <v>35</v>
      </c>
      <c r="J4101" s="62">
        <v>0</v>
      </c>
      <c r="K4101" s="44"/>
      <c r="L4101" s="63">
        <v>0</v>
      </c>
      <c r="M4101" s="70"/>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v>308</v>
      </c>
      <c r="C4102" s="59">
        <v>0</v>
      </c>
      <c r="D4102" s="60"/>
      <c r="E4102" s="60"/>
      <c r="F4102" s="60"/>
      <c r="G4102" s="61"/>
      <c r="H4102" s="71">
        <v>0</v>
      </c>
      <c r="I4102" s="62" t="s">
        <v>35</v>
      </c>
      <c r="J4102" s="62">
        <v>0</v>
      </c>
      <c r="K4102" s="44"/>
      <c r="L4102" s="63">
        <v>0</v>
      </c>
      <c r="M4102" s="70"/>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v>309</v>
      </c>
      <c r="C4103" s="59">
        <v>0</v>
      </c>
      <c r="D4103" s="60"/>
      <c r="E4103" s="60"/>
      <c r="F4103" s="60"/>
      <c r="G4103" s="61"/>
      <c r="H4103" s="71">
        <v>0</v>
      </c>
      <c r="I4103" s="62" t="s">
        <v>35</v>
      </c>
      <c r="J4103" s="62">
        <v>0</v>
      </c>
      <c r="K4103" s="44"/>
      <c r="L4103" s="63">
        <v>0</v>
      </c>
      <c r="M4103" s="70"/>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v>310</v>
      </c>
      <c r="C4104" s="59">
        <v>0</v>
      </c>
      <c r="D4104" s="60"/>
      <c r="E4104" s="60"/>
      <c r="F4104" s="60"/>
      <c r="G4104" s="61"/>
      <c r="H4104" s="71">
        <v>0</v>
      </c>
      <c r="I4104" s="62" t="s">
        <v>35</v>
      </c>
      <c r="J4104" s="62">
        <v>0</v>
      </c>
      <c r="K4104" s="44"/>
      <c r="L4104" s="63">
        <v>0</v>
      </c>
      <c r="M4104" s="70"/>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v>311</v>
      </c>
      <c r="C4105" s="59">
        <v>0</v>
      </c>
      <c r="D4105" s="60"/>
      <c r="E4105" s="60"/>
      <c r="F4105" s="60"/>
      <c r="G4105" s="61"/>
      <c r="H4105" s="71">
        <v>0</v>
      </c>
      <c r="I4105" s="62" t="s">
        <v>35</v>
      </c>
      <c r="J4105" s="62">
        <v>0</v>
      </c>
      <c r="K4105" s="44"/>
      <c r="L4105" s="63">
        <v>0</v>
      </c>
      <c r="M4105" s="70"/>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v>312</v>
      </c>
      <c r="C4106" s="59">
        <v>0</v>
      </c>
      <c r="D4106" s="60"/>
      <c r="E4106" s="60"/>
      <c r="F4106" s="60"/>
      <c r="G4106" s="61"/>
      <c r="H4106" s="71">
        <v>0</v>
      </c>
      <c r="I4106" s="62" t="s">
        <v>35</v>
      </c>
      <c r="J4106" s="62">
        <v>0</v>
      </c>
      <c r="K4106" s="44"/>
      <c r="L4106" s="63">
        <v>0</v>
      </c>
      <c r="M4106" s="70"/>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v>313</v>
      </c>
      <c r="C4107" s="59">
        <v>0</v>
      </c>
      <c r="D4107" s="60"/>
      <c r="E4107" s="60"/>
      <c r="F4107" s="60"/>
      <c r="G4107" s="61"/>
      <c r="H4107" s="71">
        <v>0</v>
      </c>
      <c r="I4107" s="62" t="s">
        <v>35</v>
      </c>
      <c r="J4107" s="62">
        <v>0</v>
      </c>
      <c r="K4107" s="44"/>
      <c r="L4107" s="63">
        <v>0</v>
      </c>
      <c r="M4107" s="70"/>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v>314</v>
      </c>
      <c r="C4108" s="59">
        <v>0</v>
      </c>
      <c r="D4108" s="60"/>
      <c r="E4108" s="60"/>
      <c r="F4108" s="60"/>
      <c r="G4108" s="61"/>
      <c r="H4108" s="71">
        <v>0</v>
      </c>
      <c r="I4108" s="62" t="s">
        <v>35</v>
      </c>
      <c r="J4108" s="62">
        <v>0</v>
      </c>
      <c r="K4108" s="44"/>
      <c r="L4108" s="63">
        <v>0</v>
      </c>
      <c r="M4108" s="70"/>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v>315</v>
      </c>
      <c r="C4109" s="59">
        <v>0</v>
      </c>
      <c r="D4109" s="60"/>
      <c r="E4109" s="60"/>
      <c r="F4109" s="60"/>
      <c r="G4109" s="61"/>
      <c r="H4109" s="71">
        <v>0</v>
      </c>
      <c r="I4109" s="62" t="s">
        <v>35</v>
      </c>
      <c r="J4109" s="62">
        <v>0</v>
      </c>
      <c r="K4109" s="44"/>
      <c r="L4109" s="63">
        <v>0</v>
      </c>
      <c r="M4109" s="70"/>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v>316</v>
      </c>
      <c r="C4110" s="59">
        <v>0</v>
      </c>
      <c r="D4110" s="60"/>
      <c r="E4110" s="60"/>
      <c r="F4110" s="60"/>
      <c r="G4110" s="61"/>
      <c r="H4110" s="71">
        <v>0</v>
      </c>
      <c r="I4110" s="62" t="s">
        <v>35</v>
      </c>
      <c r="J4110" s="62">
        <v>0</v>
      </c>
      <c r="K4110" s="44"/>
      <c r="L4110" s="63">
        <v>0</v>
      </c>
      <c r="M4110" s="70"/>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v>317</v>
      </c>
      <c r="C4111" s="59">
        <v>0</v>
      </c>
      <c r="D4111" s="60"/>
      <c r="E4111" s="60"/>
      <c r="F4111" s="60"/>
      <c r="G4111" s="61"/>
      <c r="H4111" s="71">
        <v>0</v>
      </c>
      <c r="I4111" s="62" t="s">
        <v>35</v>
      </c>
      <c r="J4111" s="62">
        <v>0</v>
      </c>
      <c r="K4111" s="44"/>
      <c r="L4111" s="63">
        <v>0</v>
      </c>
      <c r="M4111" s="70"/>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v>318</v>
      </c>
      <c r="C4112" s="59">
        <v>0</v>
      </c>
      <c r="D4112" s="60"/>
      <c r="E4112" s="60"/>
      <c r="F4112" s="60"/>
      <c r="G4112" s="61"/>
      <c r="H4112" s="71">
        <v>0</v>
      </c>
      <c r="I4112" s="62" t="s">
        <v>35</v>
      </c>
      <c r="J4112" s="62">
        <v>0</v>
      </c>
      <c r="K4112" s="44"/>
      <c r="L4112" s="63">
        <v>0</v>
      </c>
      <c r="M4112" s="70"/>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v>319</v>
      </c>
      <c r="C4113" s="59">
        <v>0</v>
      </c>
      <c r="D4113" s="60"/>
      <c r="E4113" s="60"/>
      <c r="F4113" s="60"/>
      <c r="G4113" s="61"/>
      <c r="H4113" s="71">
        <v>0</v>
      </c>
      <c r="I4113" s="62" t="s">
        <v>35</v>
      </c>
      <c r="J4113" s="62">
        <v>0</v>
      </c>
      <c r="K4113" s="44"/>
      <c r="L4113" s="63">
        <v>0</v>
      </c>
      <c r="M4113" s="70"/>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v>320</v>
      </c>
      <c r="C4114" s="59">
        <v>0</v>
      </c>
      <c r="D4114" s="60"/>
      <c r="E4114" s="60"/>
      <c r="F4114" s="60"/>
      <c r="G4114" s="61"/>
      <c r="H4114" s="71">
        <v>0</v>
      </c>
      <c r="I4114" s="62" t="s">
        <v>35</v>
      </c>
      <c r="J4114" s="62">
        <v>0</v>
      </c>
      <c r="K4114" s="44"/>
      <c r="L4114" s="63">
        <v>0</v>
      </c>
      <c r="M4114" s="70"/>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v>321</v>
      </c>
      <c r="C4115" s="59">
        <v>0</v>
      </c>
      <c r="D4115" s="60"/>
      <c r="E4115" s="60"/>
      <c r="F4115" s="60"/>
      <c r="G4115" s="61"/>
      <c r="H4115" s="71">
        <v>0</v>
      </c>
      <c r="I4115" s="62" t="s">
        <v>35</v>
      </c>
      <c r="J4115" s="62">
        <v>0</v>
      </c>
      <c r="K4115" s="44"/>
      <c r="L4115" s="63">
        <v>0</v>
      </c>
      <c r="M4115" s="70"/>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v>322</v>
      </c>
      <c r="C4116" s="59">
        <v>0</v>
      </c>
      <c r="D4116" s="60"/>
      <c r="E4116" s="60"/>
      <c r="F4116" s="60"/>
      <c r="G4116" s="61"/>
      <c r="H4116" s="71">
        <v>0</v>
      </c>
      <c r="I4116" s="62" t="s">
        <v>35</v>
      </c>
      <c r="J4116" s="62">
        <v>0</v>
      </c>
      <c r="K4116" s="44"/>
      <c r="L4116" s="63">
        <v>0</v>
      </c>
      <c r="M4116" s="70"/>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v>323</v>
      </c>
      <c r="C4117" s="59">
        <v>0</v>
      </c>
      <c r="D4117" s="60"/>
      <c r="E4117" s="60"/>
      <c r="F4117" s="60"/>
      <c r="G4117" s="61"/>
      <c r="H4117" s="71">
        <v>0</v>
      </c>
      <c r="I4117" s="62" t="s">
        <v>35</v>
      </c>
      <c r="J4117" s="62">
        <v>0</v>
      </c>
      <c r="K4117" s="44"/>
      <c r="L4117" s="63">
        <v>0</v>
      </c>
      <c r="M4117" s="70"/>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v>324</v>
      </c>
      <c r="C4118" s="59">
        <v>0</v>
      </c>
      <c r="D4118" s="60"/>
      <c r="E4118" s="60"/>
      <c r="F4118" s="60"/>
      <c r="G4118" s="61"/>
      <c r="H4118" s="71">
        <v>0</v>
      </c>
      <c r="I4118" s="62" t="s">
        <v>35</v>
      </c>
      <c r="J4118" s="62">
        <v>0</v>
      </c>
      <c r="K4118" s="44"/>
      <c r="L4118" s="63">
        <v>0</v>
      </c>
      <c r="M4118" s="70"/>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v>325</v>
      </c>
      <c r="C4119" s="59">
        <v>0</v>
      </c>
      <c r="D4119" s="60"/>
      <c r="E4119" s="60"/>
      <c r="F4119" s="60"/>
      <c r="G4119" s="61"/>
      <c r="H4119" s="71">
        <v>0</v>
      </c>
      <c r="I4119" s="62" t="s">
        <v>35</v>
      </c>
      <c r="J4119" s="62">
        <v>0</v>
      </c>
      <c r="K4119" s="44"/>
      <c r="L4119" s="63">
        <v>0</v>
      </c>
      <c r="M4119" s="70"/>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v>326</v>
      </c>
      <c r="C4120" s="59">
        <v>0</v>
      </c>
      <c r="D4120" s="60"/>
      <c r="E4120" s="60"/>
      <c r="F4120" s="60"/>
      <c r="G4120" s="61"/>
      <c r="H4120" s="71">
        <v>0</v>
      </c>
      <c r="I4120" s="62" t="s">
        <v>35</v>
      </c>
      <c r="J4120" s="62">
        <v>0</v>
      </c>
      <c r="K4120" s="44"/>
      <c r="L4120" s="63">
        <v>0</v>
      </c>
      <c r="M4120" s="70"/>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v>327</v>
      </c>
      <c r="C4121" s="59">
        <v>0</v>
      </c>
      <c r="D4121" s="60"/>
      <c r="E4121" s="60"/>
      <c r="F4121" s="60"/>
      <c r="G4121" s="61"/>
      <c r="H4121" s="71">
        <v>0</v>
      </c>
      <c r="I4121" s="62" t="s">
        <v>35</v>
      </c>
      <c r="J4121" s="62">
        <v>0</v>
      </c>
      <c r="K4121" s="44"/>
      <c r="L4121" s="63">
        <v>0</v>
      </c>
      <c r="M4121" s="70"/>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v>328</v>
      </c>
      <c r="C4122" s="59">
        <v>0</v>
      </c>
      <c r="D4122" s="60"/>
      <c r="E4122" s="60"/>
      <c r="F4122" s="60"/>
      <c r="G4122" s="61"/>
      <c r="H4122" s="71">
        <v>0</v>
      </c>
      <c r="I4122" s="62" t="s">
        <v>35</v>
      </c>
      <c r="J4122" s="62">
        <v>0</v>
      </c>
      <c r="K4122" s="44"/>
      <c r="L4122" s="63">
        <v>0</v>
      </c>
      <c r="M4122" s="70"/>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v>329</v>
      </c>
      <c r="C4123" s="59">
        <v>0</v>
      </c>
      <c r="D4123" s="60"/>
      <c r="E4123" s="60"/>
      <c r="F4123" s="60"/>
      <c r="G4123" s="61"/>
      <c r="H4123" s="71">
        <v>0</v>
      </c>
      <c r="I4123" s="62" t="s">
        <v>35</v>
      </c>
      <c r="J4123" s="62">
        <v>0</v>
      </c>
      <c r="K4123" s="44"/>
      <c r="L4123" s="63">
        <v>0</v>
      </c>
      <c r="M4123" s="70"/>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v>330</v>
      </c>
      <c r="C4124" s="59">
        <v>0</v>
      </c>
      <c r="D4124" s="60"/>
      <c r="E4124" s="60"/>
      <c r="F4124" s="60"/>
      <c r="G4124" s="61"/>
      <c r="H4124" s="71">
        <v>0</v>
      </c>
      <c r="I4124" s="62" t="s">
        <v>35</v>
      </c>
      <c r="J4124" s="62">
        <v>0</v>
      </c>
      <c r="K4124" s="44"/>
      <c r="L4124" s="63">
        <v>0</v>
      </c>
      <c r="M4124" s="70"/>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v>331</v>
      </c>
      <c r="C4125" s="59">
        <v>0</v>
      </c>
      <c r="D4125" s="60"/>
      <c r="E4125" s="60"/>
      <c r="F4125" s="60"/>
      <c r="G4125" s="61"/>
      <c r="H4125" s="71">
        <v>0</v>
      </c>
      <c r="I4125" s="62" t="s">
        <v>35</v>
      </c>
      <c r="J4125" s="62">
        <v>0</v>
      </c>
      <c r="K4125" s="44"/>
      <c r="L4125" s="63">
        <v>0</v>
      </c>
      <c r="M4125" s="70"/>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v>332</v>
      </c>
      <c r="C4126" s="59">
        <v>0</v>
      </c>
      <c r="D4126" s="60"/>
      <c r="E4126" s="60"/>
      <c r="F4126" s="60"/>
      <c r="G4126" s="61"/>
      <c r="H4126" s="71">
        <v>0</v>
      </c>
      <c r="I4126" s="62" t="s">
        <v>35</v>
      </c>
      <c r="J4126" s="62">
        <v>0</v>
      </c>
      <c r="K4126" s="44"/>
      <c r="L4126" s="63">
        <v>0</v>
      </c>
      <c r="M4126" s="70"/>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v>333</v>
      </c>
      <c r="C4127" s="59">
        <v>0</v>
      </c>
      <c r="D4127" s="60"/>
      <c r="E4127" s="60"/>
      <c r="F4127" s="60"/>
      <c r="G4127" s="61"/>
      <c r="H4127" s="71">
        <v>0</v>
      </c>
      <c r="I4127" s="62" t="s">
        <v>35</v>
      </c>
      <c r="J4127" s="62">
        <v>0</v>
      </c>
      <c r="K4127" s="44"/>
      <c r="L4127" s="63">
        <v>0</v>
      </c>
      <c r="M4127" s="70"/>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v>334</v>
      </c>
      <c r="C4128" s="59">
        <v>0</v>
      </c>
      <c r="D4128" s="60"/>
      <c r="E4128" s="60"/>
      <c r="F4128" s="60"/>
      <c r="G4128" s="61"/>
      <c r="H4128" s="71">
        <v>0</v>
      </c>
      <c r="I4128" s="62" t="s">
        <v>35</v>
      </c>
      <c r="J4128" s="62">
        <v>0</v>
      </c>
      <c r="K4128" s="44"/>
      <c r="L4128" s="63">
        <v>0</v>
      </c>
      <c r="M4128" s="70"/>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v>335</v>
      </c>
      <c r="C4129" s="59">
        <v>0</v>
      </c>
      <c r="D4129" s="60"/>
      <c r="E4129" s="60"/>
      <c r="F4129" s="60"/>
      <c r="G4129" s="61"/>
      <c r="H4129" s="71">
        <v>0</v>
      </c>
      <c r="I4129" s="62" t="s">
        <v>35</v>
      </c>
      <c r="J4129" s="62">
        <v>0</v>
      </c>
      <c r="K4129" s="44"/>
      <c r="L4129" s="63">
        <v>0</v>
      </c>
      <c r="M4129" s="70"/>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v>336</v>
      </c>
      <c r="C4130" s="59">
        <v>0</v>
      </c>
      <c r="D4130" s="60"/>
      <c r="E4130" s="60"/>
      <c r="F4130" s="60"/>
      <c r="G4130" s="61"/>
      <c r="H4130" s="71">
        <v>0</v>
      </c>
      <c r="I4130" s="62" t="s">
        <v>35</v>
      </c>
      <c r="J4130" s="62">
        <v>0</v>
      </c>
      <c r="K4130" s="44"/>
      <c r="L4130" s="63">
        <v>0</v>
      </c>
      <c r="M4130" s="70"/>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v>337</v>
      </c>
      <c r="C4131" s="59">
        <v>0</v>
      </c>
      <c r="D4131" s="60"/>
      <c r="E4131" s="60"/>
      <c r="F4131" s="60"/>
      <c r="G4131" s="61"/>
      <c r="H4131" s="71">
        <v>0</v>
      </c>
      <c r="I4131" s="62" t="s">
        <v>35</v>
      </c>
      <c r="J4131" s="62">
        <v>0</v>
      </c>
      <c r="K4131" s="44"/>
      <c r="L4131" s="63">
        <v>0</v>
      </c>
      <c r="M4131" s="70"/>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v>338</v>
      </c>
      <c r="C4132" s="59">
        <v>0</v>
      </c>
      <c r="D4132" s="60"/>
      <c r="E4132" s="60"/>
      <c r="F4132" s="60"/>
      <c r="G4132" s="61"/>
      <c r="H4132" s="71">
        <v>0</v>
      </c>
      <c r="I4132" s="62" t="s">
        <v>35</v>
      </c>
      <c r="J4132" s="62">
        <v>0</v>
      </c>
      <c r="K4132" s="44"/>
      <c r="L4132" s="63">
        <v>0</v>
      </c>
      <c r="M4132" s="70"/>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v>339</v>
      </c>
      <c r="C4133" s="59">
        <v>0</v>
      </c>
      <c r="D4133" s="60"/>
      <c r="E4133" s="60"/>
      <c r="F4133" s="60"/>
      <c r="G4133" s="61"/>
      <c r="H4133" s="71">
        <v>0</v>
      </c>
      <c r="I4133" s="62" t="s">
        <v>35</v>
      </c>
      <c r="J4133" s="62">
        <v>0</v>
      </c>
      <c r="K4133" s="44"/>
      <c r="L4133" s="63">
        <v>0</v>
      </c>
      <c r="M4133" s="70"/>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v>340</v>
      </c>
      <c r="C4134" s="59">
        <v>0</v>
      </c>
      <c r="D4134" s="60"/>
      <c r="E4134" s="60"/>
      <c r="F4134" s="60"/>
      <c r="G4134" s="61"/>
      <c r="H4134" s="71">
        <v>0</v>
      </c>
      <c r="I4134" s="62" t="s">
        <v>35</v>
      </c>
      <c r="J4134" s="62">
        <v>0</v>
      </c>
      <c r="K4134" s="44"/>
      <c r="L4134" s="63">
        <v>0</v>
      </c>
      <c r="M4134" s="70"/>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v>341</v>
      </c>
      <c r="C4135" s="59">
        <v>0</v>
      </c>
      <c r="D4135" s="60"/>
      <c r="E4135" s="60"/>
      <c r="F4135" s="60"/>
      <c r="G4135" s="61"/>
      <c r="H4135" s="71">
        <v>0</v>
      </c>
      <c r="I4135" s="62" t="s">
        <v>35</v>
      </c>
      <c r="J4135" s="62">
        <v>0</v>
      </c>
      <c r="K4135" s="44"/>
      <c r="L4135" s="63">
        <v>0</v>
      </c>
      <c r="M4135" s="70"/>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v>342</v>
      </c>
      <c r="C4136" s="59">
        <v>0</v>
      </c>
      <c r="D4136" s="60"/>
      <c r="E4136" s="60"/>
      <c r="F4136" s="60"/>
      <c r="G4136" s="61"/>
      <c r="H4136" s="71">
        <v>0</v>
      </c>
      <c r="I4136" s="62" t="s">
        <v>35</v>
      </c>
      <c r="J4136" s="62">
        <v>0</v>
      </c>
      <c r="K4136" s="44"/>
      <c r="L4136" s="63">
        <v>0</v>
      </c>
      <c r="M4136" s="70"/>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v>343</v>
      </c>
      <c r="C4137" s="59">
        <v>0</v>
      </c>
      <c r="D4137" s="60"/>
      <c r="E4137" s="60"/>
      <c r="F4137" s="60"/>
      <c r="G4137" s="61"/>
      <c r="H4137" s="71">
        <v>0</v>
      </c>
      <c r="I4137" s="62" t="s">
        <v>35</v>
      </c>
      <c r="J4137" s="62">
        <v>0</v>
      </c>
      <c r="K4137" s="44"/>
      <c r="L4137" s="63">
        <v>0</v>
      </c>
      <c r="M4137" s="70"/>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v>344</v>
      </c>
      <c r="C4138" s="59">
        <v>0</v>
      </c>
      <c r="D4138" s="60"/>
      <c r="E4138" s="60"/>
      <c r="F4138" s="60"/>
      <c r="G4138" s="61"/>
      <c r="H4138" s="71">
        <v>0</v>
      </c>
      <c r="I4138" s="62" t="s">
        <v>35</v>
      </c>
      <c r="J4138" s="62">
        <v>0</v>
      </c>
      <c r="K4138" s="44"/>
      <c r="L4138" s="63">
        <v>0</v>
      </c>
      <c r="M4138" s="70"/>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v>345</v>
      </c>
      <c r="C4139" s="59">
        <v>0</v>
      </c>
      <c r="D4139" s="60"/>
      <c r="E4139" s="60"/>
      <c r="F4139" s="60"/>
      <c r="G4139" s="61"/>
      <c r="H4139" s="71">
        <v>0</v>
      </c>
      <c r="I4139" s="62" t="s">
        <v>35</v>
      </c>
      <c r="J4139" s="62">
        <v>0</v>
      </c>
      <c r="K4139" s="44"/>
      <c r="L4139" s="63">
        <v>0</v>
      </c>
      <c r="M4139" s="70"/>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v>346</v>
      </c>
      <c r="C4140" s="59">
        <v>0</v>
      </c>
      <c r="D4140" s="60"/>
      <c r="E4140" s="60"/>
      <c r="F4140" s="60"/>
      <c r="G4140" s="61"/>
      <c r="H4140" s="71">
        <v>0</v>
      </c>
      <c r="I4140" s="62" t="s">
        <v>35</v>
      </c>
      <c r="J4140" s="62">
        <v>0</v>
      </c>
      <c r="K4140" s="44"/>
      <c r="L4140" s="63">
        <v>0</v>
      </c>
      <c r="M4140" s="70"/>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v>347</v>
      </c>
      <c r="C4141" s="59">
        <v>0</v>
      </c>
      <c r="D4141" s="60"/>
      <c r="E4141" s="60"/>
      <c r="F4141" s="60"/>
      <c r="G4141" s="61"/>
      <c r="H4141" s="71">
        <v>0</v>
      </c>
      <c r="I4141" s="62" t="s">
        <v>35</v>
      </c>
      <c r="J4141" s="62">
        <v>0</v>
      </c>
      <c r="K4141" s="44"/>
      <c r="L4141" s="63">
        <v>0</v>
      </c>
      <c r="M4141" s="70"/>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v>348</v>
      </c>
      <c r="C4142" s="59">
        <v>0</v>
      </c>
      <c r="D4142" s="60"/>
      <c r="E4142" s="60"/>
      <c r="F4142" s="60"/>
      <c r="G4142" s="61"/>
      <c r="H4142" s="71">
        <v>0</v>
      </c>
      <c r="I4142" s="62" t="s">
        <v>35</v>
      </c>
      <c r="J4142" s="62">
        <v>0</v>
      </c>
      <c r="K4142" s="44"/>
      <c r="L4142" s="63">
        <v>0</v>
      </c>
      <c r="M4142" s="70"/>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v>349</v>
      </c>
      <c r="C4143" s="59">
        <v>0</v>
      </c>
      <c r="D4143" s="60"/>
      <c r="E4143" s="60"/>
      <c r="F4143" s="60"/>
      <c r="G4143" s="61"/>
      <c r="H4143" s="71">
        <v>0</v>
      </c>
      <c r="I4143" s="62" t="s">
        <v>35</v>
      </c>
      <c r="J4143" s="62">
        <v>0</v>
      </c>
      <c r="K4143" s="44"/>
      <c r="L4143" s="63">
        <v>0</v>
      </c>
      <c r="M4143" s="70"/>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v>350</v>
      </c>
      <c r="C4144" s="59">
        <v>0</v>
      </c>
      <c r="D4144" s="60"/>
      <c r="E4144" s="60"/>
      <c r="F4144" s="60"/>
      <c r="G4144" s="61"/>
      <c r="H4144" s="71">
        <v>0</v>
      </c>
      <c r="I4144" s="62" t="s">
        <v>35</v>
      </c>
      <c r="J4144" s="62">
        <v>0</v>
      </c>
      <c r="K4144" s="44"/>
      <c r="L4144" s="63">
        <v>0</v>
      </c>
      <c r="M4144" s="70"/>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v>351</v>
      </c>
      <c r="C4145" s="59">
        <v>0</v>
      </c>
      <c r="D4145" s="60"/>
      <c r="E4145" s="60"/>
      <c r="F4145" s="60"/>
      <c r="G4145" s="61"/>
      <c r="H4145" s="71">
        <v>0</v>
      </c>
      <c r="I4145" s="62" t="s">
        <v>35</v>
      </c>
      <c r="J4145" s="62">
        <v>0</v>
      </c>
      <c r="K4145" s="44"/>
      <c r="L4145" s="63">
        <v>0</v>
      </c>
      <c r="M4145" s="70"/>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v>352</v>
      </c>
      <c r="C4146" s="59">
        <v>0</v>
      </c>
      <c r="D4146" s="60"/>
      <c r="E4146" s="60"/>
      <c r="F4146" s="60"/>
      <c r="G4146" s="61"/>
      <c r="H4146" s="71">
        <v>0</v>
      </c>
      <c r="I4146" s="62" t="s">
        <v>35</v>
      </c>
      <c r="J4146" s="62">
        <v>0</v>
      </c>
      <c r="K4146" s="44"/>
      <c r="L4146" s="63">
        <v>0</v>
      </c>
      <c r="M4146" s="70"/>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v>353</v>
      </c>
      <c r="C4147" s="59">
        <v>0</v>
      </c>
      <c r="D4147" s="60"/>
      <c r="E4147" s="60"/>
      <c r="F4147" s="60"/>
      <c r="G4147" s="61"/>
      <c r="H4147" s="71">
        <v>0</v>
      </c>
      <c r="I4147" s="62" t="s">
        <v>35</v>
      </c>
      <c r="J4147" s="62">
        <v>0</v>
      </c>
      <c r="K4147" s="44"/>
      <c r="L4147" s="63">
        <v>0</v>
      </c>
      <c r="M4147" s="70"/>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v>354</v>
      </c>
      <c r="C4148" s="59">
        <v>0</v>
      </c>
      <c r="D4148" s="60"/>
      <c r="E4148" s="60"/>
      <c r="F4148" s="60"/>
      <c r="G4148" s="61"/>
      <c r="H4148" s="71">
        <v>0</v>
      </c>
      <c r="I4148" s="62" t="s">
        <v>35</v>
      </c>
      <c r="J4148" s="62">
        <v>0</v>
      </c>
      <c r="K4148" s="44"/>
      <c r="L4148" s="63">
        <v>0</v>
      </c>
      <c r="M4148" s="70"/>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v>355</v>
      </c>
      <c r="C4149" s="59">
        <v>0</v>
      </c>
      <c r="D4149" s="60"/>
      <c r="E4149" s="60"/>
      <c r="F4149" s="60"/>
      <c r="G4149" s="61"/>
      <c r="H4149" s="71">
        <v>0</v>
      </c>
      <c r="I4149" s="62" t="s">
        <v>35</v>
      </c>
      <c r="J4149" s="62">
        <v>0</v>
      </c>
      <c r="K4149" s="44"/>
      <c r="L4149" s="63">
        <v>0</v>
      </c>
      <c r="M4149" s="70"/>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v>356</v>
      </c>
      <c r="C4150" s="59">
        <v>0</v>
      </c>
      <c r="D4150" s="60"/>
      <c r="E4150" s="60"/>
      <c r="F4150" s="60"/>
      <c r="G4150" s="61"/>
      <c r="H4150" s="71">
        <v>0</v>
      </c>
      <c r="I4150" s="62" t="s">
        <v>35</v>
      </c>
      <c r="J4150" s="62">
        <v>0</v>
      </c>
      <c r="K4150" s="44"/>
      <c r="L4150" s="63">
        <v>0</v>
      </c>
      <c r="M4150" s="70"/>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v>357</v>
      </c>
      <c r="C4151" s="59">
        <v>0</v>
      </c>
      <c r="D4151" s="60"/>
      <c r="E4151" s="60"/>
      <c r="F4151" s="60"/>
      <c r="G4151" s="61"/>
      <c r="H4151" s="71">
        <v>0</v>
      </c>
      <c r="I4151" s="62" t="s">
        <v>35</v>
      </c>
      <c r="J4151" s="62">
        <v>0</v>
      </c>
      <c r="K4151" s="44"/>
      <c r="L4151" s="63">
        <v>0</v>
      </c>
      <c r="M4151" s="70"/>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v>358</v>
      </c>
      <c r="C4152" s="59">
        <v>0</v>
      </c>
      <c r="D4152" s="60"/>
      <c r="E4152" s="60"/>
      <c r="F4152" s="60"/>
      <c r="G4152" s="61"/>
      <c r="H4152" s="71">
        <v>0</v>
      </c>
      <c r="I4152" s="62" t="s">
        <v>35</v>
      </c>
      <c r="J4152" s="62">
        <v>0</v>
      </c>
      <c r="K4152" s="44"/>
      <c r="L4152" s="63">
        <v>0</v>
      </c>
      <c r="M4152" s="70"/>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v>359</v>
      </c>
      <c r="C4153" s="59">
        <v>0</v>
      </c>
      <c r="D4153" s="60"/>
      <c r="E4153" s="60"/>
      <c r="F4153" s="60"/>
      <c r="G4153" s="61"/>
      <c r="H4153" s="71">
        <v>0</v>
      </c>
      <c r="I4153" s="62" t="s">
        <v>35</v>
      </c>
      <c r="J4153" s="62">
        <v>0</v>
      </c>
      <c r="K4153" s="44"/>
      <c r="L4153" s="63">
        <v>0</v>
      </c>
      <c r="M4153" s="70"/>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v>360</v>
      </c>
      <c r="C4154" s="59">
        <v>0</v>
      </c>
      <c r="D4154" s="60"/>
      <c r="E4154" s="60"/>
      <c r="F4154" s="60"/>
      <c r="G4154" s="61"/>
      <c r="H4154" s="71">
        <v>0</v>
      </c>
      <c r="I4154" s="62" t="s">
        <v>35</v>
      </c>
      <c r="J4154" s="62">
        <v>0</v>
      </c>
      <c r="K4154" s="44"/>
      <c r="L4154" s="63">
        <v>0</v>
      </c>
      <c r="M4154" s="70"/>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v>361</v>
      </c>
      <c r="C4155" s="59">
        <v>0</v>
      </c>
      <c r="D4155" s="60"/>
      <c r="E4155" s="60"/>
      <c r="F4155" s="60"/>
      <c r="G4155" s="61"/>
      <c r="H4155" s="71">
        <v>0</v>
      </c>
      <c r="I4155" s="62" t="s">
        <v>35</v>
      </c>
      <c r="J4155" s="62">
        <v>0</v>
      </c>
      <c r="K4155" s="44"/>
      <c r="L4155" s="63">
        <v>0</v>
      </c>
      <c r="M4155" s="70"/>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v>362</v>
      </c>
      <c r="C4156" s="59">
        <v>0</v>
      </c>
      <c r="D4156" s="60"/>
      <c r="E4156" s="60"/>
      <c r="F4156" s="60"/>
      <c r="G4156" s="61"/>
      <c r="H4156" s="71">
        <v>0</v>
      </c>
      <c r="I4156" s="62" t="s">
        <v>35</v>
      </c>
      <c r="J4156" s="62">
        <v>0</v>
      </c>
      <c r="K4156" s="44"/>
      <c r="L4156" s="63">
        <v>0</v>
      </c>
      <c r="M4156" s="70"/>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v>363</v>
      </c>
      <c r="C4157" s="59">
        <v>0</v>
      </c>
      <c r="D4157" s="60"/>
      <c r="E4157" s="60"/>
      <c r="F4157" s="60"/>
      <c r="G4157" s="61"/>
      <c r="H4157" s="71">
        <v>0</v>
      </c>
      <c r="I4157" s="62" t="s">
        <v>35</v>
      </c>
      <c r="J4157" s="62">
        <v>0</v>
      </c>
      <c r="K4157" s="44"/>
      <c r="L4157" s="63">
        <v>0</v>
      </c>
      <c r="M4157" s="70"/>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v>364</v>
      </c>
      <c r="C4158" s="59">
        <v>0</v>
      </c>
      <c r="D4158" s="60"/>
      <c r="E4158" s="60"/>
      <c r="F4158" s="60"/>
      <c r="G4158" s="61"/>
      <c r="H4158" s="71">
        <v>0</v>
      </c>
      <c r="I4158" s="62" t="s">
        <v>35</v>
      </c>
      <c r="J4158" s="62">
        <v>0</v>
      </c>
      <c r="K4158" s="44"/>
      <c r="L4158" s="63">
        <v>0</v>
      </c>
      <c r="M4158" s="70"/>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v>365</v>
      </c>
      <c r="C4159" s="59">
        <v>0</v>
      </c>
      <c r="D4159" s="60"/>
      <c r="E4159" s="60"/>
      <c r="F4159" s="60"/>
      <c r="G4159" s="61"/>
      <c r="H4159" s="71">
        <v>0</v>
      </c>
      <c r="I4159" s="62" t="s">
        <v>35</v>
      </c>
      <c r="J4159" s="62">
        <v>0</v>
      </c>
      <c r="K4159" s="44"/>
      <c r="L4159" s="63">
        <v>0</v>
      </c>
      <c r="M4159" s="70"/>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v>366</v>
      </c>
      <c r="C4160" s="59">
        <v>0</v>
      </c>
      <c r="D4160" s="60"/>
      <c r="E4160" s="60"/>
      <c r="F4160" s="60"/>
      <c r="G4160" s="61"/>
      <c r="H4160" s="71">
        <v>0</v>
      </c>
      <c r="I4160" s="62" t="s">
        <v>35</v>
      </c>
      <c r="J4160" s="62">
        <v>0</v>
      </c>
      <c r="K4160" s="44"/>
      <c r="L4160" s="63">
        <v>0</v>
      </c>
      <c r="M4160" s="70"/>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v>367</v>
      </c>
      <c r="C4161" s="59">
        <v>0</v>
      </c>
      <c r="D4161" s="60"/>
      <c r="E4161" s="60"/>
      <c r="F4161" s="60"/>
      <c r="G4161" s="61"/>
      <c r="H4161" s="71">
        <v>0</v>
      </c>
      <c r="I4161" s="62" t="s">
        <v>35</v>
      </c>
      <c r="J4161" s="62">
        <v>0</v>
      </c>
      <c r="K4161" s="44"/>
      <c r="L4161" s="63">
        <v>0</v>
      </c>
      <c r="M4161" s="70"/>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v>368</v>
      </c>
      <c r="C4162" s="59">
        <v>0</v>
      </c>
      <c r="D4162" s="60"/>
      <c r="E4162" s="60"/>
      <c r="F4162" s="60"/>
      <c r="G4162" s="61"/>
      <c r="H4162" s="71">
        <v>0</v>
      </c>
      <c r="I4162" s="62" t="s">
        <v>35</v>
      </c>
      <c r="J4162" s="62">
        <v>0</v>
      </c>
      <c r="K4162" s="44"/>
      <c r="L4162" s="63">
        <v>0</v>
      </c>
      <c r="M4162" s="70"/>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v>369</v>
      </c>
      <c r="C4163" s="59">
        <v>0</v>
      </c>
      <c r="D4163" s="60"/>
      <c r="E4163" s="60"/>
      <c r="F4163" s="60"/>
      <c r="G4163" s="61"/>
      <c r="H4163" s="71">
        <v>0</v>
      </c>
      <c r="I4163" s="62" t="s">
        <v>35</v>
      </c>
      <c r="J4163" s="62">
        <v>0</v>
      </c>
      <c r="K4163" s="44"/>
      <c r="L4163" s="63">
        <v>0</v>
      </c>
      <c r="M4163" s="70"/>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v>370</v>
      </c>
      <c r="C4164" s="59">
        <v>0</v>
      </c>
      <c r="D4164" s="60"/>
      <c r="E4164" s="60"/>
      <c r="F4164" s="60"/>
      <c r="G4164" s="61"/>
      <c r="H4164" s="71">
        <v>0</v>
      </c>
      <c r="I4164" s="62" t="s">
        <v>35</v>
      </c>
      <c r="J4164" s="62">
        <v>0</v>
      </c>
      <c r="K4164" s="44"/>
      <c r="L4164" s="63">
        <v>0</v>
      </c>
      <c r="M4164" s="70"/>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v>371</v>
      </c>
      <c r="C4165" s="59">
        <v>0</v>
      </c>
      <c r="D4165" s="60"/>
      <c r="E4165" s="60"/>
      <c r="F4165" s="60"/>
      <c r="G4165" s="61"/>
      <c r="H4165" s="71">
        <v>0</v>
      </c>
      <c r="I4165" s="62" t="s">
        <v>35</v>
      </c>
      <c r="J4165" s="62">
        <v>0</v>
      </c>
      <c r="K4165" s="44"/>
      <c r="L4165" s="63">
        <v>0</v>
      </c>
      <c r="M4165" s="70"/>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v>372</v>
      </c>
      <c r="C4166" s="59">
        <v>0</v>
      </c>
      <c r="D4166" s="60"/>
      <c r="E4166" s="60"/>
      <c r="F4166" s="60"/>
      <c r="G4166" s="61"/>
      <c r="H4166" s="71">
        <v>0</v>
      </c>
      <c r="I4166" s="62" t="s">
        <v>35</v>
      </c>
      <c r="J4166" s="62">
        <v>0</v>
      </c>
      <c r="K4166" s="44"/>
      <c r="L4166" s="63">
        <v>0</v>
      </c>
      <c r="M4166" s="70"/>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v>373</v>
      </c>
      <c r="C4167" s="59">
        <v>0</v>
      </c>
      <c r="D4167" s="60"/>
      <c r="E4167" s="60"/>
      <c r="F4167" s="60"/>
      <c r="G4167" s="61"/>
      <c r="H4167" s="71">
        <v>0</v>
      </c>
      <c r="I4167" s="62" t="s">
        <v>35</v>
      </c>
      <c r="J4167" s="62">
        <v>0</v>
      </c>
      <c r="K4167" s="44"/>
      <c r="L4167" s="63">
        <v>0</v>
      </c>
      <c r="M4167" s="70"/>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v>374</v>
      </c>
      <c r="C4168" s="59">
        <v>0</v>
      </c>
      <c r="D4168" s="60"/>
      <c r="E4168" s="60"/>
      <c r="F4168" s="60"/>
      <c r="G4168" s="61"/>
      <c r="H4168" s="71">
        <v>0</v>
      </c>
      <c r="I4168" s="62" t="s">
        <v>35</v>
      </c>
      <c r="J4168" s="62">
        <v>0</v>
      </c>
      <c r="K4168" s="44"/>
      <c r="L4168" s="63">
        <v>0</v>
      </c>
      <c r="M4168" s="70"/>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v>375</v>
      </c>
      <c r="C4169" s="59">
        <v>0</v>
      </c>
      <c r="D4169" s="60"/>
      <c r="E4169" s="60"/>
      <c r="F4169" s="60"/>
      <c r="G4169" s="61"/>
      <c r="H4169" s="71">
        <v>0</v>
      </c>
      <c r="I4169" s="62" t="s">
        <v>35</v>
      </c>
      <c r="J4169" s="62">
        <v>0</v>
      </c>
      <c r="K4169" s="44"/>
      <c r="L4169" s="63">
        <v>0</v>
      </c>
      <c r="M4169" s="70"/>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v>376</v>
      </c>
      <c r="C4170" s="59">
        <v>0</v>
      </c>
      <c r="D4170" s="60"/>
      <c r="E4170" s="60"/>
      <c r="F4170" s="60"/>
      <c r="G4170" s="61"/>
      <c r="H4170" s="71">
        <v>0</v>
      </c>
      <c r="I4170" s="62" t="s">
        <v>35</v>
      </c>
      <c r="J4170" s="62">
        <v>0</v>
      </c>
      <c r="K4170" s="44"/>
      <c r="L4170" s="63">
        <v>0</v>
      </c>
      <c r="M4170" s="70"/>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v>377</v>
      </c>
      <c r="C4171" s="59">
        <v>0</v>
      </c>
      <c r="D4171" s="60"/>
      <c r="E4171" s="60"/>
      <c r="F4171" s="60"/>
      <c r="G4171" s="61"/>
      <c r="H4171" s="71">
        <v>0</v>
      </c>
      <c r="I4171" s="62" t="s">
        <v>35</v>
      </c>
      <c r="J4171" s="62">
        <v>0</v>
      </c>
      <c r="K4171" s="44"/>
      <c r="L4171" s="63">
        <v>0</v>
      </c>
      <c r="M4171" s="70"/>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v>378</v>
      </c>
      <c r="C4172" s="59">
        <v>0</v>
      </c>
      <c r="D4172" s="60"/>
      <c r="E4172" s="60"/>
      <c r="F4172" s="60"/>
      <c r="G4172" s="61"/>
      <c r="H4172" s="71">
        <v>0</v>
      </c>
      <c r="I4172" s="62" t="s">
        <v>35</v>
      </c>
      <c r="J4172" s="62">
        <v>0</v>
      </c>
      <c r="K4172" s="44"/>
      <c r="L4172" s="63">
        <v>0</v>
      </c>
      <c r="M4172" s="70"/>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v>379</v>
      </c>
      <c r="C4173" s="59">
        <v>0</v>
      </c>
      <c r="D4173" s="60"/>
      <c r="E4173" s="60"/>
      <c r="F4173" s="60"/>
      <c r="G4173" s="61"/>
      <c r="H4173" s="71">
        <v>0</v>
      </c>
      <c r="I4173" s="62" t="s">
        <v>35</v>
      </c>
      <c r="J4173" s="62">
        <v>0</v>
      </c>
      <c r="K4173" s="44"/>
      <c r="L4173" s="63">
        <v>0</v>
      </c>
      <c r="M4173" s="70"/>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v>380</v>
      </c>
      <c r="C4174" s="59">
        <v>0</v>
      </c>
      <c r="D4174" s="60"/>
      <c r="E4174" s="60"/>
      <c r="F4174" s="60"/>
      <c r="G4174" s="61"/>
      <c r="H4174" s="71">
        <v>0</v>
      </c>
      <c r="I4174" s="62" t="s">
        <v>35</v>
      </c>
      <c r="J4174" s="62">
        <v>0</v>
      </c>
      <c r="K4174" s="44"/>
      <c r="L4174" s="63">
        <v>0</v>
      </c>
      <c r="M4174" s="70"/>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v>381</v>
      </c>
      <c r="C4175" s="59">
        <v>0</v>
      </c>
      <c r="D4175" s="60"/>
      <c r="E4175" s="60"/>
      <c r="F4175" s="60"/>
      <c r="G4175" s="61"/>
      <c r="H4175" s="71">
        <v>0</v>
      </c>
      <c r="I4175" s="62" t="s">
        <v>35</v>
      </c>
      <c r="J4175" s="62">
        <v>0</v>
      </c>
      <c r="K4175" s="44"/>
      <c r="L4175" s="63">
        <v>0</v>
      </c>
      <c r="M4175" s="70"/>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v>382</v>
      </c>
      <c r="C4176" s="59">
        <v>0</v>
      </c>
      <c r="D4176" s="60"/>
      <c r="E4176" s="60"/>
      <c r="F4176" s="60"/>
      <c r="G4176" s="61"/>
      <c r="H4176" s="71">
        <v>0</v>
      </c>
      <c r="I4176" s="62" t="s">
        <v>35</v>
      </c>
      <c r="J4176" s="62">
        <v>0</v>
      </c>
      <c r="K4176" s="44"/>
      <c r="L4176" s="63">
        <v>0</v>
      </c>
      <c r="M4176" s="70"/>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v>383</v>
      </c>
      <c r="C4177" s="59">
        <v>0</v>
      </c>
      <c r="D4177" s="60"/>
      <c r="E4177" s="60"/>
      <c r="F4177" s="60"/>
      <c r="G4177" s="61"/>
      <c r="H4177" s="71">
        <v>0</v>
      </c>
      <c r="I4177" s="62" t="s">
        <v>35</v>
      </c>
      <c r="J4177" s="62">
        <v>0</v>
      </c>
      <c r="K4177" s="44"/>
      <c r="L4177" s="63">
        <v>0</v>
      </c>
      <c r="M4177" s="70"/>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v>384</v>
      </c>
      <c r="C4178" s="59">
        <v>0</v>
      </c>
      <c r="D4178" s="60"/>
      <c r="E4178" s="60"/>
      <c r="F4178" s="60"/>
      <c r="G4178" s="61"/>
      <c r="H4178" s="71">
        <v>0</v>
      </c>
      <c r="I4178" s="62" t="s">
        <v>35</v>
      </c>
      <c r="J4178" s="62">
        <v>0</v>
      </c>
      <c r="K4178" s="44"/>
      <c r="L4178" s="63">
        <v>0</v>
      </c>
      <c r="M4178" s="70"/>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v>385</v>
      </c>
      <c r="C4179" s="59">
        <v>0</v>
      </c>
      <c r="D4179" s="60"/>
      <c r="E4179" s="60"/>
      <c r="F4179" s="60"/>
      <c r="G4179" s="61"/>
      <c r="H4179" s="71">
        <v>0</v>
      </c>
      <c r="I4179" s="62" t="s">
        <v>35</v>
      </c>
      <c r="J4179" s="62">
        <v>0</v>
      </c>
      <c r="K4179" s="44"/>
      <c r="L4179" s="63">
        <v>0</v>
      </c>
      <c r="M4179" s="70"/>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v>386</v>
      </c>
      <c r="C4180" s="59">
        <v>0</v>
      </c>
      <c r="D4180" s="60"/>
      <c r="E4180" s="60"/>
      <c r="F4180" s="60"/>
      <c r="G4180" s="61"/>
      <c r="H4180" s="71">
        <v>0</v>
      </c>
      <c r="I4180" s="62" t="s">
        <v>35</v>
      </c>
      <c r="J4180" s="62">
        <v>0</v>
      </c>
      <c r="K4180" s="44"/>
      <c r="L4180" s="63">
        <v>0</v>
      </c>
      <c r="M4180" s="70"/>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v>387</v>
      </c>
      <c r="C4181" s="59">
        <v>0</v>
      </c>
      <c r="D4181" s="60"/>
      <c r="E4181" s="60"/>
      <c r="F4181" s="60"/>
      <c r="G4181" s="61"/>
      <c r="H4181" s="71">
        <v>0</v>
      </c>
      <c r="I4181" s="62" t="s">
        <v>35</v>
      </c>
      <c r="J4181" s="62">
        <v>0</v>
      </c>
      <c r="K4181" s="44"/>
      <c r="L4181" s="63">
        <v>0</v>
      </c>
      <c r="M4181" s="70"/>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v>388</v>
      </c>
      <c r="C4182" s="59">
        <v>0</v>
      </c>
      <c r="D4182" s="60"/>
      <c r="E4182" s="60"/>
      <c r="F4182" s="60"/>
      <c r="G4182" s="61"/>
      <c r="H4182" s="71">
        <v>0</v>
      </c>
      <c r="I4182" s="62" t="s">
        <v>35</v>
      </c>
      <c r="J4182" s="62">
        <v>0</v>
      </c>
      <c r="K4182" s="44"/>
      <c r="L4182" s="63">
        <v>0</v>
      </c>
      <c r="M4182" s="70"/>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v>389</v>
      </c>
      <c r="C4183" s="59">
        <v>0</v>
      </c>
      <c r="D4183" s="60"/>
      <c r="E4183" s="60"/>
      <c r="F4183" s="60"/>
      <c r="G4183" s="61"/>
      <c r="H4183" s="71">
        <v>0</v>
      </c>
      <c r="I4183" s="62" t="s">
        <v>35</v>
      </c>
      <c r="J4183" s="62">
        <v>0</v>
      </c>
      <c r="K4183" s="44"/>
      <c r="L4183" s="63">
        <v>0</v>
      </c>
      <c r="M4183" s="70"/>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v>390</v>
      </c>
      <c r="C4184" s="59">
        <v>0</v>
      </c>
      <c r="D4184" s="60"/>
      <c r="E4184" s="60"/>
      <c r="F4184" s="60"/>
      <c r="G4184" s="61"/>
      <c r="H4184" s="71">
        <v>0</v>
      </c>
      <c r="I4184" s="62" t="s">
        <v>35</v>
      </c>
      <c r="J4184" s="62">
        <v>0</v>
      </c>
      <c r="K4184" s="44"/>
      <c r="L4184" s="63">
        <v>0</v>
      </c>
      <c r="M4184" s="70"/>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v>391</v>
      </c>
      <c r="C4185" s="59">
        <v>0</v>
      </c>
      <c r="D4185" s="60"/>
      <c r="E4185" s="60"/>
      <c r="F4185" s="60"/>
      <c r="G4185" s="61"/>
      <c r="H4185" s="71">
        <v>0</v>
      </c>
      <c r="I4185" s="62" t="s">
        <v>35</v>
      </c>
      <c r="J4185" s="62">
        <v>0</v>
      </c>
      <c r="K4185" s="44"/>
      <c r="L4185" s="63">
        <v>0</v>
      </c>
      <c r="M4185" s="70"/>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v>392</v>
      </c>
      <c r="C4186" s="59">
        <v>0</v>
      </c>
      <c r="D4186" s="60"/>
      <c r="E4186" s="60"/>
      <c r="F4186" s="60"/>
      <c r="G4186" s="61"/>
      <c r="H4186" s="71">
        <v>0</v>
      </c>
      <c r="I4186" s="62" t="s">
        <v>35</v>
      </c>
      <c r="J4186" s="62">
        <v>0</v>
      </c>
      <c r="K4186" s="44"/>
      <c r="L4186" s="63">
        <v>0</v>
      </c>
      <c r="M4186" s="70"/>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v>393</v>
      </c>
      <c r="C4187" s="59">
        <v>0</v>
      </c>
      <c r="D4187" s="60"/>
      <c r="E4187" s="60"/>
      <c r="F4187" s="60"/>
      <c r="G4187" s="61"/>
      <c r="H4187" s="71">
        <v>0</v>
      </c>
      <c r="I4187" s="62" t="s">
        <v>35</v>
      </c>
      <c r="J4187" s="62">
        <v>0</v>
      </c>
      <c r="K4187" s="44"/>
      <c r="L4187" s="63">
        <v>0</v>
      </c>
      <c r="M4187" s="70"/>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v>394</v>
      </c>
      <c r="C4188" s="59">
        <v>0</v>
      </c>
      <c r="D4188" s="60"/>
      <c r="E4188" s="60"/>
      <c r="F4188" s="60"/>
      <c r="G4188" s="61"/>
      <c r="H4188" s="71">
        <v>0</v>
      </c>
      <c r="I4188" s="62" t="s">
        <v>35</v>
      </c>
      <c r="J4188" s="62">
        <v>0</v>
      </c>
      <c r="K4188" s="44"/>
      <c r="L4188" s="63">
        <v>0</v>
      </c>
      <c r="M4188" s="70"/>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v>395</v>
      </c>
      <c r="C4189" s="59">
        <v>0</v>
      </c>
      <c r="D4189" s="60"/>
      <c r="E4189" s="60"/>
      <c r="F4189" s="60"/>
      <c r="G4189" s="61"/>
      <c r="H4189" s="71">
        <v>0</v>
      </c>
      <c r="I4189" s="62" t="s">
        <v>35</v>
      </c>
      <c r="J4189" s="62">
        <v>0</v>
      </c>
      <c r="K4189" s="44"/>
      <c r="L4189" s="63">
        <v>0</v>
      </c>
      <c r="M4189" s="70"/>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v>396</v>
      </c>
      <c r="C4190" s="59">
        <v>0</v>
      </c>
      <c r="D4190" s="60"/>
      <c r="E4190" s="60"/>
      <c r="F4190" s="60"/>
      <c r="G4190" s="61"/>
      <c r="H4190" s="71">
        <v>0</v>
      </c>
      <c r="I4190" s="62" t="s">
        <v>35</v>
      </c>
      <c r="J4190" s="62">
        <v>0</v>
      </c>
      <c r="K4190" s="44"/>
      <c r="L4190" s="63">
        <v>0</v>
      </c>
      <c r="M4190" s="70"/>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v>397</v>
      </c>
      <c r="C4191" s="59">
        <v>0</v>
      </c>
      <c r="D4191" s="60"/>
      <c r="E4191" s="60"/>
      <c r="F4191" s="60"/>
      <c r="G4191" s="61"/>
      <c r="H4191" s="71">
        <v>0</v>
      </c>
      <c r="I4191" s="62" t="s">
        <v>35</v>
      </c>
      <c r="J4191" s="62">
        <v>0</v>
      </c>
      <c r="K4191" s="44"/>
      <c r="L4191" s="63">
        <v>0</v>
      </c>
      <c r="M4191" s="70"/>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v>398</v>
      </c>
      <c r="C4192" s="59">
        <v>0</v>
      </c>
      <c r="D4192" s="60"/>
      <c r="E4192" s="60"/>
      <c r="F4192" s="60"/>
      <c r="G4192" s="61"/>
      <c r="H4192" s="71">
        <v>0</v>
      </c>
      <c r="I4192" s="62" t="s">
        <v>35</v>
      </c>
      <c r="J4192" s="62">
        <v>0</v>
      </c>
      <c r="K4192" s="44"/>
      <c r="L4192" s="63">
        <v>0</v>
      </c>
      <c r="M4192" s="70"/>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v>399</v>
      </c>
      <c r="C4193" s="59">
        <v>0</v>
      </c>
      <c r="D4193" s="60"/>
      <c r="E4193" s="60"/>
      <c r="F4193" s="60"/>
      <c r="G4193" s="61"/>
      <c r="H4193" s="71">
        <v>0</v>
      </c>
      <c r="I4193" s="62" t="s">
        <v>35</v>
      </c>
      <c r="J4193" s="62">
        <v>0</v>
      </c>
      <c r="K4193" s="44"/>
      <c r="L4193" s="63">
        <v>0</v>
      </c>
      <c r="M4193" s="70"/>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v>400</v>
      </c>
      <c r="C4194" s="59">
        <v>0</v>
      </c>
      <c r="D4194" s="60"/>
      <c r="E4194" s="60"/>
      <c r="F4194" s="60"/>
      <c r="G4194" s="61"/>
      <c r="H4194" s="71">
        <v>0</v>
      </c>
      <c r="I4194" s="62" t="s">
        <v>35</v>
      </c>
      <c r="J4194" s="62">
        <v>0</v>
      </c>
      <c r="K4194" s="44"/>
      <c r="L4194" s="63">
        <v>0</v>
      </c>
      <c r="M4194" s="70"/>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v>401</v>
      </c>
      <c r="C4195" s="59">
        <v>0</v>
      </c>
      <c r="D4195" s="60"/>
      <c r="E4195" s="60"/>
      <c r="F4195" s="60"/>
      <c r="G4195" s="61"/>
      <c r="H4195" s="71">
        <v>0</v>
      </c>
      <c r="I4195" s="62" t="s">
        <v>35</v>
      </c>
      <c r="J4195" s="62">
        <v>0</v>
      </c>
      <c r="K4195" s="44"/>
      <c r="L4195" s="63">
        <v>0</v>
      </c>
      <c r="M4195" s="70"/>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v>402</v>
      </c>
      <c r="C4196" s="59">
        <v>0</v>
      </c>
      <c r="D4196" s="60"/>
      <c r="E4196" s="60"/>
      <c r="F4196" s="60"/>
      <c r="G4196" s="61"/>
      <c r="H4196" s="71">
        <v>0</v>
      </c>
      <c r="I4196" s="62" t="s">
        <v>35</v>
      </c>
      <c r="J4196" s="62">
        <v>0</v>
      </c>
      <c r="K4196" s="44"/>
      <c r="L4196" s="63">
        <v>0</v>
      </c>
      <c r="M4196" s="70"/>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v>403</v>
      </c>
      <c r="C4197" s="59">
        <v>0</v>
      </c>
      <c r="D4197" s="60"/>
      <c r="E4197" s="60"/>
      <c r="F4197" s="60"/>
      <c r="G4197" s="61"/>
      <c r="H4197" s="71">
        <v>0</v>
      </c>
      <c r="I4197" s="62" t="s">
        <v>35</v>
      </c>
      <c r="J4197" s="62">
        <v>0</v>
      </c>
      <c r="K4197" s="44"/>
      <c r="L4197" s="63">
        <v>0</v>
      </c>
      <c r="M4197" s="70"/>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v>404</v>
      </c>
      <c r="C4198" s="59">
        <v>0</v>
      </c>
      <c r="D4198" s="60"/>
      <c r="E4198" s="60"/>
      <c r="F4198" s="60"/>
      <c r="G4198" s="61"/>
      <c r="H4198" s="71">
        <v>0</v>
      </c>
      <c r="I4198" s="62" t="s">
        <v>35</v>
      </c>
      <c r="J4198" s="62">
        <v>0</v>
      </c>
      <c r="K4198" s="44"/>
      <c r="L4198" s="63">
        <v>0</v>
      </c>
      <c r="M4198" s="70"/>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v>405</v>
      </c>
      <c r="C4199" s="59">
        <v>0</v>
      </c>
      <c r="D4199" s="60"/>
      <c r="E4199" s="60"/>
      <c r="F4199" s="60"/>
      <c r="G4199" s="61"/>
      <c r="H4199" s="71">
        <v>0</v>
      </c>
      <c r="I4199" s="62" t="s">
        <v>35</v>
      </c>
      <c r="J4199" s="62">
        <v>0</v>
      </c>
      <c r="K4199" s="44"/>
      <c r="L4199" s="63">
        <v>0</v>
      </c>
      <c r="M4199" s="70"/>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v>406</v>
      </c>
      <c r="C4200" s="59">
        <v>0</v>
      </c>
      <c r="D4200" s="60"/>
      <c r="E4200" s="60"/>
      <c r="F4200" s="60"/>
      <c r="G4200" s="61"/>
      <c r="H4200" s="71">
        <v>0</v>
      </c>
      <c r="I4200" s="62" t="s">
        <v>35</v>
      </c>
      <c r="J4200" s="62">
        <v>0</v>
      </c>
      <c r="K4200" s="44"/>
      <c r="L4200" s="63">
        <v>0</v>
      </c>
      <c r="M4200" s="70"/>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v>407</v>
      </c>
      <c r="C4201" s="59">
        <v>0</v>
      </c>
      <c r="D4201" s="60"/>
      <c r="E4201" s="60"/>
      <c r="F4201" s="60"/>
      <c r="G4201" s="61"/>
      <c r="H4201" s="71">
        <v>0</v>
      </c>
      <c r="I4201" s="62" t="s">
        <v>35</v>
      </c>
      <c r="J4201" s="62">
        <v>0</v>
      </c>
      <c r="K4201" s="44"/>
      <c r="L4201" s="63">
        <v>0</v>
      </c>
      <c r="M4201" s="70"/>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v>408</v>
      </c>
      <c r="C4202" s="59">
        <v>0</v>
      </c>
      <c r="D4202" s="60"/>
      <c r="E4202" s="60"/>
      <c r="F4202" s="60"/>
      <c r="G4202" s="61"/>
      <c r="H4202" s="71">
        <v>0</v>
      </c>
      <c r="I4202" s="62" t="s">
        <v>35</v>
      </c>
      <c r="J4202" s="62">
        <v>0</v>
      </c>
      <c r="K4202" s="44"/>
      <c r="L4202" s="63">
        <v>0</v>
      </c>
      <c r="M4202" s="70"/>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v>409</v>
      </c>
      <c r="C4203" s="59">
        <v>0</v>
      </c>
      <c r="D4203" s="60"/>
      <c r="E4203" s="60"/>
      <c r="F4203" s="60"/>
      <c r="G4203" s="61"/>
      <c r="H4203" s="71">
        <v>0</v>
      </c>
      <c r="I4203" s="62" t="s">
        <v>35</v>
      </c>
      <c r="J4203" s="62">
        <v>0</v>
      </c>
      <c r="K4203" s="44"/>
      <c r="L4203" s="63">
        <v>0</v>
      </c>
      <c r="M4203" s="70"/>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v>410</v>
      </c>
      <c r="C4204" s="59">
        <v>0</v>
      </c>
      <c r="D4204" s="60"/>
      <c r="E4204" s="60"/>
      <c r="F4204" s="60"/>
      <c r="G4204" s="61"/>
      <c r="H4204" s="71">
        <v>0</v>
      </c>
      <c r="I4204" s="62" t="s">
        <v>35</v>
      </c>
      <c r="J4204" s="62">
        <v>0</v>
      </c>
      <c r="K4204" s="44"/>
      <c r="L4204" s="63">
        <v>0</v>
      </c>
      <c r="M4204" s="70"/>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v>411</v>
      </c>
      <c r="C4205" s="59">
        <v>0</v>
      </c>
      <c r="D4205" s="60"/>
      <c r="E4205" s="60"/>
      <c r="F4205" s="60"/>
      <c r="G4205" s="61"/>
      <c r="H4205" s="71">
        <v>0</v>
      </c>
      <c r="I4205" s="62" t="s">
        <v>35</v>
      </c>
      <c r="J4205" s="62">
        <v>0</v>
      </c>
      <c r="K4205" s="44"/>
      <c r="L4205" s="63">
        <v>0</v>
      </c>
      <c r="M4205" s="70"/>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v>412</v>
      </c>
      <c r="C4206" s="59">
        <v>0</v>
      </c>
      <c r="D4206" s="60"/>
      <c r="E4206" s="60"/>
      <c r="F4206" s="60"/>
      <c r="G4206" s="61"/>
      <c r="H4206" s="71">
        <v>0</v>
      </c>
      <c r="I4206" s="62" t="s">
        <v>35</v>
      </c>
      <c r="J4206" s="62">
        <v>0</v>
      </c>
      <c r="K4206" s="44"/>
      <c r="L4206" s="63">
        <v>0</v>
      </c>
      <c r="M4206" s="70"/>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v>413</v>
      </c>
      <c r="C4207" s="59">
        <v>0</v>
      </c>
      <c r="D4207" s="60"/>
      <c r="E4207" s="60"/>
      <c r="F4207" s="60"/>
      <c r="G4207" s="61"/>
      <c r="H4207" s="71">
        <v>0</v>
      </c>
      <c r="I4207" s="62" t="s">
        <v>35</v>
      </c>
      <c r="J4207" s="62">
        <v>0</v>
      </c>
      <c r="K4207" s="44"/>
      <c r="L4207" s="63">
        <v>0</v>
      </c>
      <c r="M4207" s="70"/>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v>414</v>
      </c>
      <c r="C4208" s="59">
        <v>0</v>
      </c>
      <c r="D4208" s="60"/>
      <c r="E4208" s="60"/>
      <c r="F4208" s="60"/>
      <c r="G4208" s="61"/>
      <c r="H4208" s="71">
        <v>0</v>
      </c>
      <c r="I4208" s="62" t="s">
        <v>35</v>
      </c>
      <c r="J4208" s="62">
        <v>0</v>
      </c>
      <c r="K4208" s="44"/>
      <c r="L4208" s="63">
        <v>0</v>
      </c>
      <c r="M4208" s="70"/>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v>415</v>
      </c>
      <c r="C4209" s="59">
        <v>0</v>
      </c>
      <c r="D4209" s="60"/>
      <c r="E4209" s="60"/>
      <c r="F4209" s="60"/>
      <c r="G4209" s="61"/>
      <c r="H4209" s="71">
        <v>0</v>
      </c>
      <c r="I4209" s="62" t="s">
        <v>35</v>
      </c>
      <c r="J4209" s="62">
        <v>0</v>
      </c>
      <c r="K4209" s="44"/>
      <c r="L4209" s="63">
        <v>0</v>
      </c>
      <c r="M4209" s="70"/>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v>416</v>
      </c>
      <c r="C4210" s="59">
        <v>0</v>
      </c>
      <c r="D4210" s="60"/>
      <c r="E4210" s="60"/>
      <c r="F4210" s="60"/>
      <c r="G4210" s="61"/>
      <c r="H4210" s="71">
        <v>0</v>
      </c>
      <c r="I4210" s="62" t="s">
        <v>35</v>
      </c>
      <c r="J4210" s="62">
        <v>0</v>
      </c>
      <c r="K4210" s="44"/>
      <c r="L4210" s="63">
        <v>0</v>
      </c>
      <c r="M4210" s="70"/>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v>417</v>
      </c>
      <c r="C4211" s="59">
        <v>0</v>
      </c>
      <c r="D4211" s="60"/>
      <c r="E4211" s="60"/>
      <c r="F4211" s="60"/>
      <c r="G4211" s="61"/>
      <c r="H4211" s="71">
        <v>0</v>
      </c>
      <c r="I4211" s="62" t="s">
        <v>35</v>
      </c>
      <c r="J4211" s="62">
        <v>0</v>
      </c>
      <c r="K4211" s="44"/>
      <c r="L4211" s="63">
        <v>0</v>
      </c>
      <c r="M4211" s="70"/>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x14ac:dyDescent="0.2">
      <c r="A4212" s="15"/>
      <c r="B4212" s="15"/>
      <c r="C4212" s="58"/>
      <c r="D4212" s="58"/>
      <c r="E4212" s="58"/>
      <c r="F4212" s="58"/>
      <c r="G4212" s="58"/>
      <c r="H4212" s="72"/>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x14ac:dyDescent="0.2">
      <c r="A4213" s="11"/>
      <c r="B4213" s="12" t="str">
        <f>"Powercor "&amp;LEFT($H$3,7)&amp;" Ancillary network services' prices"</f>
        <v>Powercor 2026–27 Ancillary network services' prices</v>
      </c>
      <c r="C4213" s="11"/>
      <c r="D4213" s="11"/>
      <c r="E4213" s="11"/>
      <c r="F4213" s="11"/>
      <c r="G4213" s="11"/>
      <c r="H4213" s="19" t="s">
        <v>20</v>
      </c>
      <c r="I4213" s="19" t="s">
        <v>21</v>
      </c>
      <c r="J4213" s="19" t="s">
        <v>22</v>
      </c>
      <c r="K4213" s="19"/>
      <c r="L4213" s="42" t="s">
        <v>25</v>
      </c>
      <c r="M4213" s="66" t="s">
        <v>30</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hidden="1" outlineLevel="1" x14ac:dyDescent="0.2">
      <c r="A4214" s="15"/>
      <c r="B4214" s="15"/>
      <c r="C4214" s="57"/>
      <c r="D4214" s="57"/>
      <c r="E4214" s="57"/>
      <c r="F4214" s="57"/>
      <c r="G4214" s="57"/>
      <c r="H4214" s="70"/>
      <c r="I4214" s="16"/>
      <c r="J4214" s="16"/>
      <c r="K4214" s="16"/>
      <c r="L4214" s="16"/>
      <c r="M4214" s="70"/>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hidden="1" outlineLevel="1" x14ac:dyDescent="0.2">
      <c r="A4215" s="15"/>
      <c r="B4215" s="15"/>
      <c r="C4215" s="59"/>
      <c r="D4215" s="60"/>
      <c r="E4215" s="60"/>
      <c r="F4215" s="60"/>
      <c r="G4215" s="61"/>
      <c r="H4215" s="71"/>
      <c r="I4215" s="62"/>
      <c r="J4215" s="62"/>
      <c r="K4215" s="44"/>
      <c r="L4215" s="63"/>
      <c r="M4215" s="70"/>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70"/>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70"/>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70"/>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70"/>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70"/>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70"/>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70"/>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70"/>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70"/>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70"/>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70"/>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70"/>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70"/>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70"/>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70"/>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70"/>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70"/>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70"/>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70"/>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70"/>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70"/>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70"/>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70"/>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70"/>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70"/>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70"/>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70"/>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70"/>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70"/>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70"/>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70"/>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70"/>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70"/>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70"/>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70"/>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70"/>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70"/>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70"/>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70"/>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70"/>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70"/>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70"/>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70"/>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70"/>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70"/>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70"/>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70"/>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70"/>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70"/>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70"/>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70"/>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70"/>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70"/>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70"/>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v>56</v>
      </c>
      <c r="C4270" s="59">
        <v>0</v>
      </c>
      <c r="D4270" s="60"/>
      <c r="E4270" s="60"/>
      <c r="F4270" s="60"/>
      <c r="G4270" s="61"/>
      <c r="H4270" s="71">
        <v>0</v>
      </c>
      <c r="I4270" s="62">
        <v>0</v>
      </c>
      <c r="J4270" s="62">
        <v>0</v>
      </c>
      <c r="K4270" s="44"/>
      <c r="L4270" s="63">
        <v>0</v>
      </c>
      <c r="M4270" s="70"/>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v>57</v>
      </c>
      <c r="C4271" s="59">
        <v>0</v>
      </c>
      <c r="D4271" s="60"/>
      <c r="E4271" s="60"/>
      <c r="F4271" s="60"/>
      <c r="G4271" s="61"/>
      <c r="H4271" s="71">
        <v>0</v>
      </c>
      <c r="I4271" s="62" t="s">
        <v>35</v>
      </c>
      <c r="J4271" s="62">
        <v>0</v>
      </c>
      <c r="K4271" s="44"/>
      <c r="L4271" s="63">
        <v>0</v>
      </c>
      <c r="M4271" s="70"/>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v>58</v>
      </c>
      <c r="C4272" s="59">
        <v>0</v>
      </c>
      <c r="D4272" s="60"/>
      <c r="E4272" s="60"/>
      <c r="F4272" s="60"/>
      <c r="G4272" s="61"/>
      <c r="H4272" s="71">
        <v>0</v>
      </c>
      <c r="I4272" s="62" t="s">
        <v>35</v>
      </c>
      <c r="J4272" s="62">
        <v>0</v>
      </c>
      <c r="K4272" s="44"/>
      <c r="L4272" s="63">
        <v>0</v>
      </c>
      <c r="M4272" s="70"/>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v>59</v>
      </c>
      <c r="C4273" s="59">
        <v>0</v>
      </c>
      <c r="D4273" s="60"/>
      <c r="E4273" s="60"/>
      <c r="F4273" s="60"/>
      <c r="G4273" s="61"/>
      <c r="H4273" s="71">
        <v>0</v>
      </c>
      <c r="I4273" s="62" t="s">
        <v>35</v>
      </c>
      <c r="J4273" s="62">
        <v>0</v>
      </c>
      <c r="K4273" s="44"/>
      <c r="L4273" s="63">
        <v>0</v>
      </c>
      <c r="M4273" s="70"/>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v>60</v>
      </c>
      <c r="C4274" s="59">
        <v>0</v>
      </c>
      <c r="D4274" s="60"/>
      <c r="E4274" s="60"/>
      <c r="F4274" s="60"/>
      <c r="G4274" s="61"/>
      <c r="H4274" s="71">
        <v>0</v>
      </c>
      <c r="I4274" s="62" t="s">
        <v>35</v>
      </c>
      <c r="J4274" s="62">
        <v>0</v>
      </c>
      <c r="K4274" s="44"/>
      <c r="L4274" s="63">
        <v>0</v>
      </c>
      <c r="M4274" s="70"/>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v>61</v>
      </c>
      <c r="C4275" s="59">
        <v>0</v>
      </c>
      <c r="D4275" s="60"/>
      <c r="E4275" s="60"/>
      <c r="F4275" s="60"/>
      <c r="G4275" s="61"/>
      <c r="H4275" s="71">
        <v>0</v>
      </c>
      <c r="I4275" s="62" t="s">
        <v>35</v>
      </c>
      <c r="J4275" s="62">
        <v>0</v>
      </c>
      <c r="K4275" s="44"/>
      <c r="L4275" s="63">
        <v>0</v>
      </c>
      <c r="M4275" s="70"/>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v>62</v>
      </c>
      <c r="C4276" s="59">
        <v>0</v>
      </c>
      <c r="D4276" s="60"/>
      <c r="E4276" s="60"/>
      <c r="F4276" s="60"/>
      <c r="G4276" s="61"/>
      <c r="H4276" s="71">
        <v>0</v>
      </c>
      <c r="I4276" s="62" t="s">
        <v>35</v>
      </c>
      <c r="J4276" s="62">
        <v>0</v>
      </c>
      <c r="K4276" s="44"/>
      <c r="L4276" s="63">
        <v>0</v>
      </c>
      <c r="M4276" s="70"/>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v>63</v>
      </c>
      <c r="C4277" s="59">
        <v>0</v>
      </c>
      <c r="D4277" s="60"/>
      <c r="E4277" s="60"/>
      <c r="F4277" s="60"/>
      <c r="G4277" s="61"/>
      <c r="H4277" s="71">
        <v>0</v>
      </c>
      <c r="I4277" s="62" t="s">
        <v>35</v>
      </c>
      <c r="J4277" s="62">
        <v>0</v>
      </c>
      <c r="K4277" s="44"/>
      <c r="L4277" s="63">
        <v>0</v>
      </c>
      <c r="M4277" s="70"/>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v>64</v>
      </c>
      <c r="C4278" s="59">
        <v>0</v>
      </c>
      <c r="D4278" s="60"/>
      <c r="E4278" s="60"/>
      <c r="F4278" s="60"/>
      <c r="G4278" s="61"/>
      <c r="H4278" s="71">
        <v>0</v>
      </c>
      <c r="I4278" s="62" t="s">
        <v>35</v>
      </c>
      <c r="J4278" s="62">
        <v>0</v>
      </c>
      <c r="K4278" s="44"/>
      <c r="L4278" s="63">
        <v>0</v>
      </c>
      <c r="M4278" s="70"/>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v>65</v>
      </c>
      <c r="C4279" s="59">
        <v>0</v>
      </c>
      <c r="D4279" s="60"/>
      <c r="E4279" s="60"/>
      <c r="F4279" s="60"/>
      <c r="G4279" s="61"/>
      <c r="H4279" s="71">
        <v>0</v>
      </c>
      <c r="I4279" s="62" t="s">
        <v>35</v>
      </c>
      <c r="J4279" s="62">
        <v>0</v>
      </c>
      <c r="K4279" s="44"/>
      <c r="L4279" s="63">
        <v>0</v>
      </c>
      <c r="M4279" s="70"/>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v>66</v>
      </c>
      <c r="C4280" s="59">
        <v>0</v>
      </c>
      <c r="D4280" s="60"/>
      <c r="E4280" s="60"/>
      <c r="F4280" s="60"/>
      <c r="G4280" s="61"/>
      <c r="H4280" s="71">
        <v>0</v>
      </c>
      <c r="I4280" s="62" t="s">
        <v>35</v>
      </c>
      <c r="J4280" s="62">
        <v>0</v>
      </c>
      <c r="K4280" s="44"/>
      <c r="L4280" s="63">
        <v>0</v>
      </c>
      <c r="M4280" s="70"/>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v>67</v>
      </c>
      <c r="C4281" s="59">
        <v>0</v>
      </c>
      <c r="D4281" s="60"/>
      <c r="E4281" s="60"/>
      <c r="F4281" s="60"/>
      <c r="G4281" s="61"/>
      <c r="H4281" s="71">
        <v>0</v>
      </c>
      <c r="I4281" s="62" t="s">
        <v>35</v>
      </c>
      <c r="J4281" s="62">
        <v>0</v>
      </c>
      <c r="K4281" s="44"/>
      <c r="L4281" s="63">
        <v>0</v>
      </c>
      <c r="M4281" s="70"/>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v>68</v>
      </c>
      <c r="C4282" s="59">
        <v>0</v>
      </c>
      <c r="D4282" s="60"/>
      <c r="E4282" s="60"/>
      <c r="F4282" s="60"/>
      <c r="G4282" s="61"/>
      <c r="H4282" s="71">
        <v>0</v>
      </c>
      <c r="I4282" s="62" t="s">
        <v>35</v>
      </c>
      <c r="J4282" s="62">
        <v>0</v>
      </c>
      <c r="K4282" s="44"/>
      <c r="L4282" s="63">
        <v>0</v>
      </c>
      <c r="M4282" s="70"/>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v>69</v>
      </c>
      <c r="C4283" s="59">
        <v>0</v>
      </c>
      <c r="D4283" s="60"/>
      <c r="E4283" s="60"/>
      <c r="F4283" s="60"/>
      <c r="G4283" s="61"/>
      <c r="H4283" s="71">
        <v>0</v>
      </c>
      <c r="I4283" s="62" t="s">
        <v>35</v>
      </c>
      <c r="J4283" s="62">
        <v>0</v>
      </c>
      <c r="K4283" s="44"/>
      <c r="L4283" s="63">
        <v>0</v>
      </c>
      <c r="M4283" s="70"/>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v>70</v>
      </c>
      <c r="C4284" s="59">
        <v>0</v>
      </c>
      <c r="D4284" s="60"/>
      <c r="E4284" s="60"/>
      <c r="F4284" s="60"/>
      <c r="G4284" s="61"/>
      <c r="H4284" s="71">
        <v>0</v>
      </c>
      <c r="I4284" s="62" t="s">
        <v>35</v>
      </c>
      <c r="J4284" s="62">
        <v>0</v>
      </c>
      <c r="K4284" s="44"/>
      <c r="L4284" s="63">
        <v>0</v>
      </c>
      <c r="M4284" s="70"/>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v>71</v>
      </c>
      <c r="C4285" s="59">
        <v>0</v>
      </c>
      <c r="D4285" s="60"/>
      <c r="E4285" s="60"/>
      <c r="F4285" s="60"/>
      <c r="G4285" s="61"/>
      <c r="H4285" s="71">
        <v>0</v>
      </c>
      <c r="I4285" s="62" t="s">
        <v>35</v>
      </c>
      <c r="J4285" s="62">
        <v>0</v>
      </c>
      <c r="K4285" s="44"/>
      <c r="L4285" s="63">
        <v>0</v>
      </c>
      <c r="M4285" s="70"/>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v>72</v>
      </c>
      <c r="C4286" s="59">
        <v>0</v>
      </c>
      <c r="D4286" s="60"/>
      <c r="E4286" s="60"/>
      <c r="F4286" s="60"/>
      <c r="G4286" s="61"/>
      <c r="H4286" s="71">
        <v>0</v>
      </c>
      <c r="I4286" s="62" t="s">
        <v>35</v>
      </c>
      <c r="J4286" s="62">
        <v>0</v>
      </c>
      <c r="K4286" s="44"/>
      <c r="L4286" s="63">
        <v>0</v>
      </c>
      <c r="M4286" s="70"/>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v>73</v>
      </c>
      <c r="C4287" s="59">
        <v>0</v>
      </c>
      <c r="D4287" s="60"/>
      <c r="E4287" s="60"/>
      <c r="F4287" s="60"/>
      <c r="G4287" s="61"/>
      <c r="H4287" s="71">
        <v>0</v>
      </c>
      <c r="I4287" s="62" t="s">
        <v>35</v>
      </c>
      <c r="J4287" s="62">
        <v>0</v>
      </c>
      <c r="K4287" s="44"/>
      <c r="L4287" s="63">
        <v>0</v>
      </c>
      <c r="M4287" s="70"/>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v>74</v>
      </c>
      <c r="C4288" s="59">
        <v>0</v>
      </c>
      <c r="D4288" s="60"/>
      <c r="E4288" s="60"/>
      <c r="F4288" s="60"/>
      <c r="G4288" s="61"/>
      <c r="H4288" s="71">
        <v>0</v>
      </c>
      <c r="I4288" s="62" t="s">
        <v>35</v>
      </c>
      <c r="J4288" s="62">
        <v>0</v>
      </c>
      <c r="K4288" s="44"/>
      <c r="L4288" s="63">
        <v>0</v>
      </c>
      <c r="M4288" s="70"/>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v>75</v>
      </c>
      <c r="C4289" s="59">
        <v>0</v>
      </c>
      <c r="D4289" s="60"/>
      <c r="E4289" s="60"/>
      <c r="F4289" s="60"/>
      <c r="G4289" s="61"/>
      <c r="H4289" s="71">
        <v>0</v>
      </c>
      <c r="I4289" s="62" t="s">
        <v>35</v>
      </c>
      <c r="J4289" s="62">
        <v>0</v>
      </c>
      <c r="K4289" s="44"/>
      <c r="L4289" s="63">
        <v>0</v>
      </c>
      <c r="M4289" s="70"/>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v>76</v>
      </c>
      <c r="C4290" s="59">
        <v>0</v>
      </c>
      <c r="D4290" s="60"/>
      <c r="E4290" s="60"/>
      <c r="F4290" s="60"/>
      <c r="G4290" s="61"/>
      <c r="H4290" s="71">
        <v>0</v>
      </c>
      <c r="I4290" s="62" t="s">
        <v>35</v>
      </c>
      <c r="J4290" s="62">
        <v>0</v>
      </c>
      <c r="K4290" s="44"/>
      <c r="L4290" s="63">
        <v>0</v>
      </c>
      <c r="M4290" s="70"/>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v>77</v>
      </c>
      <c r="C4291" s="59">
        <v>0</v>
      </c>
      <c r="D4291" s="60"/>
      <c r="E4291" s="60"/>
      <c r="F4291" s="60"/>
      <c r="G4291" s="61"/>
      <c r="H4291" s="71">
        <v>0</v>
      </c>
      <c r="I4291" s="62" t="s">
        <v>35</v>
      </c>
      <c r="J4291" s="62">
        <v>0</v>
      </c>
      <c r="K4291" s="44"/>
      <c r="L4291" s="63">
        <v>0</v>
      </c>
      <c r="M4291" s="70"/>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v>78</v>
      </c>
      <c r="C4292" s="59">
        <v>0</v>
      </c>
      <c r="D4292" s="60"/>
      <c r="E4292" s="60"/>
      <c r="F4292" s="60"/>
      <c r="G4292" s="61"/>
      <c r="H4292" s="71">
        <v>0</v>
      </c>
      <c r="I4292" s="62" t="s">
        <v>35</v>
      </c>
      <c r="J4292" s="62">
        <v>0</v>
      </c>
      <c r="K4292" s="44"/>
      <c r="L4292" s="63">
        <v>0</v>
      </c>
      <c r="M4292" s="70"/>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v>79</v>
      </c>
      <c r="C4293" s="59">
        <v>0</v>
      </c>
      <c r="D4293" s="60"/>
      <c r="E4293" s="60"/>
      <c r="F4293" s="60"/>
      <c r="G4293" s="61"/>
      <c r="H4293" s="71">
        <v>0</v>
      </c>
      <c r="I4293" s="62" t="s">
        <v>35</v>
      </c>
      <c r="J4293" s="62">
        <v>0</v>
      </c>
      <c r="K4293" s="44"/>
      <c r="L4293" s="63">
        <v>0</v>
      </c>
      <c r="M4293" s="70"/>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v>80</v>
      </c>
      <c r="C4294" s="59">
        <v>0</v>
      </c>
      <c r="D4294" s="60"/>
      <c r="E4294" s="60"/>
      <c r="F4294" s="60"/>
      <c r="G4294" s="61"/>
      <c r="H4294" s="71">
        <v>0</v>
      </c>
      <c r="I4294" s="62" t="s">
        <v>35</v>
      </c>
      <c r="J4294" s="62">
        <v>0</v>
      </c>
      <c r="K4294" s="44"/>
      <c r="L4294" s="63">
        <v>0</v>
      </c>
      <c r="M4294" s="70"/>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v>81</v>
      </c>
      <c r="C4295" s="59">
        <v>0</v>
      </c>
      <c r="D4295" s="60"/>
      <c r="E4295" s="60"/>
      <c r="F4295" s="60"/>
      <c r="G4295" s="61"/>
      <c r="H4295" s="71">
        <v>0</v>
      </c>
      <c r="I4295" s="62" t="s">
        <v>35</v>
      </c>
      <c r="J4295" s="62">
        <v>0</v>
      </c>
      <c r="K4295" s="44"/>
      <c r="L4295" s="63">
        <v>0</v>
      </c>
      <c r="M4295" s="70"/>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v>82</v>
      </c>
      <c r="C4296" s="59">
        <v>0</v>
      </c>
      <c r="D4296" s="60"/>
      <c r="E4296" s="60"/>
      <c r="F4296" s="60"/>
      <c r="G4296" s="61"/>
      <c r="H4296" s="71">
        <v>0</v>
      </c>
      <c r="I4296" s="62" t="s">
        <v>35</v>
      </c>
      <c r="J4296" s="62">
        <v>0</v>
      </c>
      <c r="K4296" s="44"/>
      <c r="L4296" s="63">
        <v>0</v>
      </c>
      <c r="M4296" s="70"/>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v>83</v>
      </c>
      <c r="C4297" s="59">
        <v>0</v>
      </c>
      <c r="D4297" s="60"/>
      <c r="E4297" s="60"/>
      <c r="F4297" s="60"/>
      <c r="G4297" s="61"/>
      <c r="H4297" s="71">
        <v>0</v>
      </c>
      <c r="I4297" s="62" t="s">
        <v>35</v>
      </c>
      <c r="J4297" s="62">
        <v>0</v>
      </c>
      <c r="K4297" s="44"/>
      <c r="L4297" s="63">
        <v>0</v>
      </c>
      <c r="M4297" s="70"/>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v>84</v>
      </c>
      <c r="C4298" s="59">
        <v>0</v>
      </c>
      <c r="D4298" s="60"/>
      <c r="E4298" s="60"/>
      <c r="F4298" s="60"/>
      <c r="G4298" s="61"/>
      <c r="H4298" s="71">
        <v>0</v>
      </c>
      <c r="I4298" s="62" t="s">
        <v>35</v>
      </c>
      <c r="J4298" s="62">
        <v>0</v>
      </c>
      <c r="K4298" s="44"/>
      <c r="L4298" s="63">
        <v>0</v>
      </c>
      <c r="M4298" s="70"/>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v>85</v>
      </c>
      <c r="C4299" s="59">
        <v>0</v>
      </c>
      <c r="D4299" s="60"/>
      <c r="E4299" s="60"/>
      <c r="F4299" s="60"/>
      <c r="G4299" s="61"/>
      <c r="H4299" s="71">
        <v>0</v>
      </c>
      <c r="I4299" s="62" t="s">
        <v>35</v>
      </c>
      <c r="J4299" s="62">
        <v>0</v>
      </c>
      <c r="K4299" s="44"/>
      <c r="L4299" s="63">
        <v>0</v>
      </c>
      <c r="M4299" s="70"/>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v>86</v>
      </c>
      <c r="C4300" s="59">
        <v>0</v>
      </c>
      <c r="D4300" s="60"/>
      <c r="E4300" s="60"/>
      <c r="F4300" s="60"/>
      <c r="G4300" s="61"/>
      <c r="H4300" s="71">
        <v>0</v>
      </c>
      <c r="I4300" s="62" t="s">
        <v>35</v>
      </c>
      <c r="J4300" s="62">
        <v>0</v>
      </c>
      <c r="K4300" s="44"/>
      <c r="L4300" s="63">
        <v>0</v>
      </c>
      <c r="M4300" s="70"/>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v>87</v>
      </c>
      <c r="C4301" s="59">
        <v>0</v>
      </c>
      <c r="D4301" s="60"/>
      <c r="E4301" s="60"/>
      <c r="F4301" s="60"/>
      <c r="G4301" s="61"/>
      <c r="H4301" s="71">
        <v>0</v>
      </c>
      <c r="I4301" s="62" t="s">
        <v>35</v>
      </c>
      <c r="J4301" s="62">
        <v>0</v>
      </c>
      <c r="K4301" s="44"/>
      <c r="L4301" s="63">
        <v>0</v>
      </c>
      <c r="M4301" s="70"/>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v>88</v>
      </c>
      <c r="C4302" s="59">
        <v>0</v>
      </c>
      <c r="D4302" s="60"/>
      <c r="E4302" s="60"/>
      <c r="F4302" s="60"/>
      <c r="G4302" s="61"/>
      <c r="H4302" s="71">
        <v>0</v>
      </c>
      <c r="I4302" s="62" t="s">
        <v>35</v>
      </c>
      <c r="J4302" s="62">
        <v>0</v>
      </c>
      <c r="K4302" s="44"/>
      <c r="L4302" s="63">
        <v>0</v>
      </c>
      <c r="M4302" s="70"/>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v>89</v>
      </c>
      <c r="C4303" s="59">
        <v>0</v>
      </c>
      <c r="D4303" s="60"/>
      <c r="E4303" s="60"/>
      <c r="F4303" s="60"/>
      <c r="G4303" s="61"/>
      <c r="H4303" s="71">
        <v>0</v>
      </c>
      <c r="I4303" s="62" t="s">
        <v>35</v>
      </c>
      <c r="J4303" s="62">
        <v>0</v>
      </c>
      <c r="K4303" s="44"/>
      <c r="L4303" s="63">
        <v>0</v>
      </c>
      <c r="M4303" s="70"/>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v>90</v>
      </c>
      <c r="C4304" s="59">
        <v>0</v>
      </c>
      <c r="D4304" s="60"/>
      <c r="E4304" s="60"/>
      <c r="F4304" s="60"/>
      <c r="G4304" s="61"/>
      <c r="H4304" s="71">
        <v>0</v>
      </c>
      <c r="I4304" s="62" t="s">
        <v>35</v>
      </c>
      <c r="J4304" s="62">
        <v>0</v>
      </c>
      <c r="K4304" s="44"/>
      <c r="L4304" s="63">
        <v>0</v>
      </c>
      <c r="M4304" s="70"/>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v>91</v>
      </c>
      <c r="C4305" s="59">
        <v>0</v>
      </c>
      <c r="D4305" s="60"/>
      <c r="E4305" s="60"/>
      <c r="F4305" s="60"/>
      <c r="G4305" s="61"/>
      <c r="H4305" s="71">
        <v>0</v>
      </c>
      <c r="I4305" s="62" t="s">
        <v>35</v>
      </c>
      <c r="J4305" s="62">
        <v>0</v>
      </c>
      <c r="K4305" s="44"/>
      <c r="L4305" s="63">
        <v>0</v>
      </c>
      <c r="M4305" s="70"/>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v>92</v>
      </c>
      <c r="C4306" s="59">
        <v>0</v>
      </c>
      <c r="D4306" s="60"/>
      <c r="E4306" s="60"/>
      <c r="F4306" s="60"/>
      <c r="G4306" s="61"/>
      <c r="H4306" s="71">
        <v>0</v>
      </c>
      <c r="I4306" s="62" t="s">
        <v>35</v>
      </c>
      <c r="J4306" s="62">
        <v>0</v>
      </c>
      <c r="K4306" s="44"/>
      <c r="L4306" s="63">
        <v>0</v>
      </c>
      <c r="M4306" s="70"/>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v>93</v>
      </c>
      <c r="C4307" s="59">
        <v>0</v>
      </c>
      <c r="D4307" s="60"/>
      <c r="E4307" s="60"/>
      <c r="F4307" s="60"/>
      <c r="G4307" s="61"/>
      <c r="H4307" s="71">
        <v>0</v>
      </c>
      <c r="I4307" s="62" t="s">
        <v>35</v>
      </c>
      <c r="J4307" s="62">
        <v>0</v>
      </c>
      <c r="K4307" s="44"/>
      <c r="L4307" s="63">
        <v>0</v>
      </c>
      <c r="M4307" s="70"/>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v>94</v>
      </c>
      <c r="C4308" s="59">
        <v>0</v>
      </c>
      <c r="D4308" s="60"/>
      <c r="E4308" s="60"/>
      <c r="F4308" s="60"/>
      <c r="G4308" s="61"/>
      <c r="H4308" s="71">
        <v>0</v>
      </c>
      <c r="I4308" s="62" t="s">
        <v>35</v>
      </c>
      <c r="J4308" s="62">
        <v>0</v>
      </c>
      <c r="K4308" s="44"/>
      <c r="L4308" s="63">
        <v>0</v>
      </c>
      <c r="M4308" s="70"/>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v>95</v>
      </c>
      <c r="C4309" s="59">
        <v>0</v>
      </c>
      <c r="D4309" s="60"/>
      <c r="E4309" s="60"/>
      <c r="F4309" s="60"/>
      <c r="G4309" s="61"/>
      <c r="H4309" s="71">
        <v>0</v>
      </c>
      <c r="I4309" s="62" t="s">
        <v>35</v>
      </c>
      <c r="J4309" s="62">
        <v>0</v>
      </c>
      <c r="K4309" s="44"/>
      <c r="L4309" s="63">
        <v>0</v>
      </c>
      <c r="M4309" s="70"/>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v>96</v>
      </c>
      <c r="C4310" s="59">
        <v>0</v>
      </c>
      <c r="D4310" s="60"/>
      <c r="E4310" s="60"/>
      <c r="F4310" s="60"/>
      <c r="G4310" s="61"/>
      <c r="H4310" s="71">
        <v>0</v>
      </c>
      <c r="I4310" s="62" t="s">
        <v>35</v>
      </c>
      <c r="J4310" s="62">
        <v>0</v>
      </c>
      <c r="K4310" s="44"/>
      <c r="L4310" s="63">
        <v>0</v>
      </c>
      <c r="M4310" s="70"/>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v>97</v>
      </c>
      <c r="C4311" s="59">
        <v>0</v>
      </c>
      <c r="D4311" s="60"/>
      <c r="E4311" s="60"/>
      <c r="F4311" s="60"/>
      <c r="G4311" s="61"/>
      <c r="H4311" s="71">
        <v>0</v>
      </c>
      <c r="I4311" s="62" t="s">
        <v>35</v>
      </c>
      <c r="J4311" s="62">
        <v>0</v>
      </c>
      <c r="K4311" s="44"/>
      <c r="L4311" s="63">
        <v>0</v>
      </c>
      <c r="M4311" s="70"/>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v>98</v>
      </c>
      <c r="C4312" s="59">
        <v>0</v>
      </c>
      <c r="D4312" s="60"/>
      <c r="E4312" s="60"/>
      <c r="F4312" s="60"/>
      <c r="G4312" s="61"/>
      <c r="H4312" s="71">
        <v>0</v>
      </c>
      <c r="I4312" s="62" t="s">
        <v>35</v>
      </c>
      <c r="J4312" s="62">
        <v>0</v>
      </c>
      <c r="K4312" s="44"/>
      <c r="L4312" s="63">
        <v>0</v>
      </c>
      <c r="M4312" s="70"/>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v>99</v>
      </c>
      <c r="C4313" s="59">
        <v>0</v>
      </c>
      <c r="D4313" s="60"/>
      <c r="E4313" s="60"/>
      <c r="F4313" s="60"/>
      <c r="G4313" s="61"/>
      <c r="H4313" s="71">
        <v>0</v>
      </c>
      <c r="I4313" s="62" t="s">
        <v>35</v>
      </c>
      <c r="J4313" s="62">
        <v>0</v>
      </c>
      <c r="K4313" s="44"/>
      <c r="L4313" s="63">
        <v>0</v>
      </c>
      <c r="M4313" s="70"/>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v>100</v>
      </c>
      <c r="C4314" s="59">
        <v>0</v>
      </c>
      <c r="D4314" s="60"/>
      <c r="E4314" s="60"/>
      <c r="F4314" s="60"/>
      <c r="G4314" s="61"/>
      <c r="H4314" s="71">
        <v>0</v>
      </c>
      <c r="I4314" s="62" t="s">
        <v>35</v>
      </c>
      <c r="J4314" s="62">
        <v>0</v>
      </c>
      <c r="K4314" s="44"/>
      <c r="L4314" s="63">
        <v>0</v>
      </c>
      <c r="M4314" s="70"/>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v>101</v>
      </c>
      <c r="C4315" s="59">
        <v>0</v>
      </c>
      <c r="D4315" s="60"/>
      <c r="E4315" s="60"/>
      <c r="F4315" s="60"/>
      <c r="G4315" s="61"/>
      <c r="H4315" s="71">
        <v>0</v>
      </c>
      <c r="I4315" s="62" t="s">
        <v>35</v>
      </c>
      <c r="J4315" s="62">
        <v>0</v>
      </c>
      <c r="K4315" s="44"/>
      <c r="L4315" s="63">
        <v>0</v>
      </c>
      <c r="M4315" s="70"/>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v>102</v>
      </c>
      <c r="C4316" s="59">
        <v>0</v>
      </c>
      <c r="D4316" s="60"/>
      <c r="E4316" s="60"/>
      <c r="F4316" s="60"/>
      <c r="G4316" s="61"/>
      <c r="H4316" s="71">
        <v>0</v>
      </c>
      <c r="I4316" s="62" t="s">
        <v>35</v>
      </c>
      <c r="J4316" s="62">
        <v>0</v>
      </c>
      <c r="K4316" s="44"/>
      <c r="L4316" s="63">
        <v>0</v>
      </c>
      <c r="M4316" s="70"/>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v>103</v>
      </c>
      <c r="C4317" s="59">
        <v>0</v>
      </c>
      <c r="D4317" s="60"/>
      <c r="E4317" s="60"/>
      <c r="F4317" s="60"/>
      <c r="G4317" s="61"/>
      <c r="H4317" s="71">
        <v>0</v>
      </c>
      <c r="I4317" s="62" t="s">
        <v>35</v>
      </c>
      <c r="J4317" s="62">
        <v>0</v>
      </c>
      <c r="K4317" s="44"/>
      <c r="L4317" s="63">
        <v>0</v>
      </c>
      <c r="M4317" s="70"/>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v>104</v>
      </c>
      <c r="C4318" s="59">
        <v>0</v>
      </c>
      <c r="D4318" s="60"/>
      <c r="E4318" s="60"/>
      <c r="F4318" s="60"/>
      <c r="G4318" s="61"/>
      <c r="H4318" s="71">
        <v>0</v>
      </c>
      <c r="I4318" s="62" t="s">
        <v>35</v>
      </c>
      <c r="J4318" s="62">
        <v>0</v>
      </c>
      <c r="K4318" s="44"/>
      <c r="L4318" s="63">
        <v>0</v>
      </c>
      <c r="M4318" s="70"/>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v>105</v>
      </c>
      <c r="C4319" s="59">
        <v>0</v>
      </c>
      <c r="D4319" s="60"/>
      <c r="E4319" s="60"/>
      <c r="F4319" s="60"/>
      <c r="G4319" s="61"/>
      <c r="H4319" s="71">
        <v>0</v>
      </c>
      <c r="I4319" s="62" t="s">
        <v>35</v>
      </c>
      <c r="J4319" s="62">
        <v>0</v>
      </c>
      <c r="K4319" s="44"/>
      <c r="L4319" s="63">
        <v>0</v>
      </c>
      <c r="M4319" s="70"/>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v>106</v>
      </c>
      <c r="C4320" s="59">
        <v>0</v>
      </c>
      <c r="D4320" s="60"/>
      <c r="E4320" s="60"/>
      <c r="F4320" s="60"/>
      <c r="G4320" s="61"/>
      <c r="H4320" s="71">
        <v>0</v>
      </c>
      <c r="I4320" s="62" t="s">
        <v>35</v>
      </c>
      <c r="J4320" s="62">
        <v>0</v>
      </c>
      <c r="K4320" s="44"/>
      <c r="L4320" s="63">
        <v>0</v>
      </c>
      <c r="M4320" s="70"/>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v>107</v>
      </c>
      <c r="C4321" s="59">
        <v>0</v>
      </c>
      <c r="D4321" s="60"/>
      <c r="E4321" s="60"/>
      <c r="F4321" s="60"/>
      <c r="G4321" s="61"/>
      <c r="H4321" s="71">
        <v>0</v>
      </c>
      <c r="I4321" s="62" t="s">
        <v>35</v>
      </c>
      <c r="J4321" s="62">
        <v>0</v>
      </c>
      <c r="K4321" s="44"/>
      <c r="L4321" s="63">
        <v>0</v>
      </c>
      <c r="M4321" s="70"/>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v>108</v>
      </c>
      <c r="C4322" s="59">
        <v>0</v>
      </c>
      <c r="D4322" s="60"/>
      <c r="E4322" s="60"/>
      <c r="F4322" s="60"/>
      <c r="G4322" s="61"/>
      <c r="H4322" s="71">
        <v>0</v>
      </c>
      <c r="I4322" s="62" t="s">
        <v>35</v>
      </c>
      <c r="J4322" s="62">
        <v>0</v>
      </c>
      <c r="K4322" s="44"/>
      <c r="L4322" s="63">
        <v>0</v>
      </c>
      <c r="M4322" s="70"/>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v>109</v>
      </c>
      <c r="C4323" s="59">
        <v>0</v>
      </c>
      <c r="D4323" s="60"/>
      <c r="E4323" s="60"/>
      <c r="F4323" s="60"/>
      <c r="G4323" s="61"/>
      <c r="H4323" s="71">
        <v>0</v>
      </c>
      <c r="I4323" s="62" t="s">
        <v>35</v>
      </c>
      <c r="J4323" s="62">
        <v>0</v>
      </c>
      <c r="K4323" s="44"/>
      <c r="L4323" s="63">
        <v>0</v>
      </c>
      <c r="M4323" s="70"/>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v>110</v>
      </c>
      <c r="C4324" s="59">
        <v>0</v>
      </c>
      <c r="D4324" s="60"/>
      <c r="E4324" s="60"/>
      <c r="F4324" s="60"/>
      <c r="G4324" s="61"/>
      <c r="H4324" s="71">
        <v>0</v>
      </c>
      <c r="I4324" s="62" t="s">
        <v>35</v>
      </c>
      <c r="J4324" s="62">
        <v>0</v>
      </c>
      <c r="K4324" s="44"/>
      <c r="L4324" s="63">
        <v>0</v>
      </c>
      <c r="M4324" s="70"/>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v>111</v>
      </c>
      <c r="C4325" s="59">
        <v>0</v>
      </c>
      <c r="D4325" s="60"/>
      <c r="E4325" s="60"/>
      <c r="F4325" s="60"/>
      <c r="G4325" s="61"/>
      <c r="H4325" s="71">
        <v>0</v>
      </c>
      <c r="I4325" s="62" t="s">
        <v>35</v>
      </c>
      <c r="J4325" s="62">
        <v>0</v>
      </c>
      <c r="K4325" s="44"/>
      <c r="L4325" s="63">
        <v>0</v>
      </c>
      <c r="M4325" s="70"/>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v>112</v>
      </c>
      <c r="C4326" s="59">
        <v>0</v>
      </c>
      <c r="D4326" s="60"/>
      <c r="E4326" s="60"/>
      <c r="F4326" s="60"/>
      <c r="G4326" s="61"/>
      <c r="H4326" s="71">
        <v>0</v>
      </c>
      <c r="I4326" s="62" t="s">
        <v>35</v>
      </c>
      <c r="J4326" s="62">
        <v>0</v>
      </c>
      <c r="K4326" s="44"/>
      <c r="L4326" s="63">
        <v>0</v>
      </c>
      <c r="M4326" s="70"/>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v>113</v>
      </c>
      <c r="C4327" s="59">
        <v>0</v>
      </c>
      <c r="D4327" s="60"/>
      <c r="E4327" s="60"/>
      <c r="F4327" s="60"/>
      <c r="G4327" s="61"/>
      <c r="H4327" s="71">
        <v>0</v>
      </c>
      <c r="I4327" s="62" t="s">
        <v>35</v>
      </c>
      <c r="J4327" s="62">
        <v>0</v>
      </c>
      <c r="K4327" s="44"/>
      <c r="L4327" s="63">
        <v>0</v>
      </c>
      <c r="M4327" s="70"/>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v>114</v>
      </c>
      <c r="C4328" s="59">
        <v>0</v>
      </c>
      <c r="D4328" s="60"/>
      <c r="E4328" s="60"/>
      <c r="F4328" s="60"/>
      <c r="G4328" s="61"/>
      <c r="H4328" s="71">
        <v>0</v>
      </c>
      <c r="I4328" s="62" t="s">
        <v>35</v>
      </c>
      <c r="J4328" s="62">
        <v>0</v>
      </c>
      <c r="K4328" s="44"/>
      <c r="L4328" s="63">
        <v>0</v>
      </c>
      <c r="M4328" s="70"/>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v>115</v>
      </c>
      <c r="C4329" s="59">
        <v>0</v>
      </c>
      <c r="D4329" s="60"/>
      <c r="E4329" s="60"/>
      <c r="F4329" s="60"/>
      <c r="G4329" s="61"/>
      <c r="H4329" s="71">
        <v>0</v>
      </c>
      <c r="I4329" s="62" t="s">
        <v>35</v>
      </c>
      <c r="J4329" s="62">
        <v>0</v>
      </c>
      <c r="K4329" s="44"/>
      <c r="L4329" s="63">
        <v>0</v>
      </c>
      <c r="M4329" s="70"/>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v>116</v>
      </c>
      <c r="C4330" s="59">
        <v>0</v>
      </c>
      <c r="D4330" s="60"/>
      <c r="E4330" s="60"/>
      <c r="F4330" s="60"/>
      <c r="G4330" s="61"/>
      <c r="H4330" s="71">
        <v>0</v>
      </c>
      <c r="I4330" s="62" t="s">
        <v>35</v>
      </c>
      <c r="J4330" s="62">
        <v>0</v>
      </c>
      <c r="K4330" s="44"/>
      <c r="L4330" s="63">
        <v>0</v>
      </c>
      <c r="M4330" s="70"/>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v>117</v>
      </c>
      <c r="C4331" s="59">
        <v>0</v>
      </c>
      <c r="D4331" s="60"/>
      <c r="E4331" s="60"/>
      <c r="F4331" s="60"/>
      <c r="G4331" s="61"/>
      <c r="H4331" s="71">
        <v>0</v>
      </c>
      <c r="I4331" s="62" t="s">
        <v>35</v>
      </c>
      <c r="J4331" s="62">
        <v>0</v>
      </c>
      <c r="K4331" s="44"/>
      <c r="L4331" s="63">
        <v>0</v>
      </c>
      <c r="M4331" s="70"/>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v>118</v>
      </c>
      <c r="C4332" s="59">
        <v>0</v>
      </c>
      <c r="D4332" s="60"/>
      <c r="E4332" s="60"/>
      <c r="F4332" s="60"/>
      <c r="G4332" s="61"/>
      <c r="H4332" s="71">
        <v>0</v>
      </c>
      <c r="I4332" s="62" t="s">
        <v>35</v>
      </c>
      <c r="J4332" s="62">
        <v>0</v>
      </c>
      <c r="K4332" s="44"/>
      <c r="L4332" s="63">
        <v>0</v>
      </c>
      <c r="M4332" s="70"/>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v>119</v>
      </c>
      <c r="C4333" s="59">
        <v>0</v>
      </c>
      <c r="D4333" s="60"/>
      <c r="E4333" s="60"/>
      <c r="F4333" s="60"/>
      <c r="G4333" s="61"/>
      <c r="H4333" s="71">
        <v>0</v>
      </c>
      <c r="I4333" s="62" t="s">
        <v>35</v>
      </c>
      <c r="J4333" s="62">
        <v>0</v>
      </c>
      <c r="K4333" s="44"/>
      <c r="L4333" s="63">
        <v>0</v>
      </c>
      <c r="M4333" s="70"/>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v>120</v>
      </c>
      <c r="C4334" s="59">
        <v>0</v>
      </c>
      <c r="D4334" s="60"/>
      <c r="E4334" s="60"/>
      <c r="F4334" s="60"/>
      <c r="G4334" s="61"/>
      <c r="H4334" s="71">
        <v>0</v>
      </c>
      <c r="I4334" s="62" t="s">
        <v>35</v>
      </c>
      <c r="J4334" s="62">
        <v>0</v>
      </c>
      <c r="K4334" s="44"/>
      <c r="L4334" s="63">
        <v>0</v>
      </c>
      <c r="M4334" s="70"/>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v>121</v>
      </c>
      <c r="C4335" s="59">
        <v>0</v>
      </c>
      <c r="D4335" s="60"/>
      <c r="E4335" s="60"/>
      <c r="F4335" s="60"/>
      <c r="G4335" s="61"/>
      <c r="H4335" s="71">
        <v>0</v>
      </c>
      <c r="I4335" s="62" t="s">
        <v>35</v>
      </c>
      <c r="J4335" s="62">
        <v>0</v>
      </c>
      <c r="K4335" s="44"/>
      <c r="L4335" s="63">
        <v>0</v>
      </c>
      <c r="M4335" s="70"/>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v>122</v>
      </c>
      <c r="C4336" s="59">
        <v>0</v>
      </c>
      <c r="D4336" s="60"/>
      <c r="E4336" s="60"/>
      <c r="F4336" s="60"/>
      <c r="G4336" s="61"/>
      <c r="H4336" s="71">
        <v>0</v>
      </c>
      <c r="I4336" s="62" t="s">
        <v>35</v>
      </c>
      <c r="J4336" s="62">
        <v>0</v>
      </c>
      <c r="K4336" s="44"/>
      <c r="L4336" s="63">
        <v>0</v>
      </c>
      <c r="M4336" s="70"/>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v>123</v>
      </c>
      <c r="C4337" s="59">
        <v>0</v>
      </c>
      <c r="D4337" s="60"/>
      <c r="E4337" s="60"/>
      <c r="F4337" s="60"/>
      <c r="G4337" s="61"/>
      <c r="H4337" s="71">
        <v>0</v>
      </c>
      <c r="I4337" s="62" t="s">
        <v>35</v>
      </c>
      <c r="J4337" s="62">
        <v>0</v>
      </c>
      <c r="K4337" s="44"/>
      <c r="L4337" s="63">
        <v>0</v>
      </c>
      <c r="M4337" s="70"/>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v>124</v>
      </c>
      <c r="C4338" s="59">
        <v>0</v>
      </c>
      <c r="D4338" s="60"/>
      <c r="E4338" s="60"/>
      <c r="F4338" s="60"/>
      <c r="G4338" s="61"/>
      <c r="H4338" s="71">
        <v>0</v>
      </c>
      <c r="I4338" s="62" t="s">
        <v>35</v>
      </c>
      <c r="J4338" s="62">
        <v>0</v>
      </c>
      <c r="K4338" s="44"/>
      <c r="L4338" s="63">
        <v>0</v>
      </c>
      <c r="M4338" s="70"/>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v>125</v>
      </c>
      <c r="C4339" s="59">
        <v>0</v>
      </c>
      <c r="D4339" s="60"/>
      <c r="E4339" s="60"/>
      <c r="F4339" s="60"/>
      <c r="G4339" s="61"/>
      <c r="H4339" s="71">
        <v>0</v>
      </c>
      <c r="I4339" s="62" t="s">
        <v>35</v>
      </c>
      <c r="J4339" s="62">
        <v>0</v>
      </c>
      <c r="K4339" s="44"/>
      <c r="L4339" s="63">
        <v>0</v>
      </c>
      <c r="M4339" s="70"/>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v>126</v>
      </c>
      <c r="C4340" s="59">
        <v>0</v>
      </c>
      <c r="D4340" s="60"/>
      <c r="E4340" s="60"/>
      <c r="F4340" s="60"/>
      <c r="G4340" s="61"/>
      <c r="H4340" s="71">
        <v>0</v>
      </c>
      <c r="I4340" s="62" t="s">
        <v>35</v>
      </c>
      <c r="J4340" s="62">
        <v>0</v>
      </c>
      <c r="K4340" s="44"/>
      <c r="L4340" s="63">
        <v>0</v>
      </c>
      <c r="M4340" s="70"/>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v>127</v>
      </c>
      <c r="C4341" s="59">
        <v>0</v>
      </c>
      <c r="D4341" s="60"/>
      <c r="E4341" s="60"/>
      <c r="F4341" s="60"/>
      <c r="G4341" s="61"/>
      <c r="H4341" s="71">
        <v>0</v>
      </c>
      <c r="I4341" s="62" t="s">
        <v>35</v>
      </c>
      <c r="J4341" s="62">
        <v>0</v>
      </c>
      <c r="K4341" s="44"/>
      <c r="L4341" s="63">
        <v>0</v>
      </c>
      <c r="M4341" s="70"/>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v>128</v>
      </c>
      <c r="C4342" s="59">
        <v>0</v>
      </c>
      <c r="D4342" s="60"/>
      <c r="E4342" s="60"/>
      <c r="F4342" s="60"/>
      <c r="G4342" s="61"/>
      <c r="H4342" s="71">
        <v>0</v>
      </c>
      <c r="I4342" s="62" t="s">
        <v>35</v>
      </c>
      <c r="J4342" s="62">
        <v>0</v>
      </c>
      <c r="K4342" s="44"/>
      <c r="L4342" s="63">
        <v>0</v>
      </c>
      <c r="M4342" s="70"/>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v>129</v>
      </c>
      <c r="C4343" s="59">
        <v>0</v>
      </c>
      <c r="D4343" s="60"/>
      <c r="E4343" s="60"/>
      <c r="F4343" s="60"/>
      <c r="G4343" s="61"/>
      <c r="H4343" s="71">
        <v>0</v>
      </c>
      <c r="I4343" s="62" t="s">
        <v>35</v>
      </c>
      <c r="J4343" s="62">
        <v>0</v>
      </c>
      <c r="K4343" s="44"/>
      <c r="L4343" s="63">
        <v>0</v>
      </c>
      <c r="M4343" s="70"/>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v>130</v>
      </c>
      <c r="C4344" s="59">
        <v>0</v>
      </c>
      <c r="D4344" s="60"/>
      <c r="E4344" s="60"/>
      <c r="F4344" s="60"/>
      <c r="G4344" s="61"/>
      <c r="H4344" s="71">
        <v>0</v>
      </c>
      <c r="I4344" s="62" t="s">
        <v>35</v>
      </c>
      <c r="J4344" s="62">
        <v>0</v>
      </c>
      <c r="K4344" s="44"/>
      <c r="L4344" s="63">
        <v>0</v>
      </c>
      <c r="M4344" s="70"/>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v>131</v>
      </c>
      <c r="C4345" s="59">
        <v>0</v>
      </c>
      <c r="D4345" s="60"/>
      <c r="E4345" s="60"/>
      <c r="F4345" s="60"/>
      <c r="G4345" s="61"/>
      <c r="H4345" s="71">
        <v>0</v>
      </c>
      <c r="I4345" s="62" t="s">
        <v>35</v>
      </c>
      <c r="J4345" s="62">
        <v>0</v>
      </c>
      <c r="K4345" s="44"/>
      <c r="L4345" s="63">
        <v>0</v>
      </c>
      <c r="M4345" s="70"/>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v>132</v>
      </c>
      <c r="C4346" s="59">
        <v>0</v>
      </c>
      <c r="D4346" s="60"/>
      <c r="E4346" s="60"/>
      <c r="F4346" s="60"/>
      <c r="G4346" s="61"/>
      <c r="H4346" s="71">
        <v>0</v>
      </c>
      <c r="I4346" s="62" t="s">
        <v>35</v>
      </c>
      <c r="J4346" s="62">
        <v>0</v>
      </c>
      <c r="K4346" s="44"/>
      <c r="L4346" s="63">
        <v>0</v>
      </c>
      <c r="M4346" s="70"/>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v>133</v>
      </c>
      <c r="C4347" s="59">
        <v>0</v>
      </c>
      <c r="D4347" s="60"/>
      <c r="E4347" s="60"/>
      <c r="F4347" s="60"/>
      <c r="G4347" s="61"/>
      <c r="H4347" s="71">
        <v>0</v>
      </c>
      <c r="I4347" s="62" t="s">
        <v>35</v>
      </c>
      <c r="J4347" s="62">
        <v>0</v>
      </c>
      <c r="K4347" s="44"/>
      <c r="L4347" s="63">
        <v>0</v>
      </c>
      <c r="M4347" s="70"/>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v>134</v>
      </c>
      <c r="C4348" s="59">
        <v>0</v>
      </c>
      <c r="D4348" s="60"/>
      <c r="E4348" s="60"/>
      <c r="F4348" s="60"/>
      <c r="G4348" s="61"/>
      <c r="H4348" s="71">
        <v>0</v>
      </c>
      <c r="I4348" s="62" t="s">
        <v>35</v>
      </c>
      <c r="J4348" s="62">
        <v>0</v>
      </c>
      <c r="K4348" s="44"/>
      <c r="L4348" s="63">
        <v>0</v>
      </c>
      <c r="M4348" s="70"/>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v>135</v>
      </c>
      <c r="C4349" s="59">
        <v>0</v>
      </c>
      <c r="D4349" s="60"/>
      <c r="E4349" s="60"/>
      <c r="F4349" s="60"/>
      <c r="G4349" s="61"/>
      <c r="H4349" s="71">
        <v>0</v>
      </c>
      <c r="I4349" s="62" t="s">
        <v>35</v>
      </c>
      <c r="J4349" s="62">
        <v>0</v>
      </c>
      <c r="K4349" s="44"/>
      <c r="L4349" s="63">
        <v>0</v>
      </c>
      <c r="M4349" s="70"/>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v>136</v>
      </c>
      <c r="C4350" s="59">
        <v>0</v>
      </c>
      <c r="D4350" s="60"/>
      <c r="E4350" s="60"/>
      <c r="F4350" s="60"/>
      <c r="G4350" s="61"/>
      <c r="H4350" s="71">
        <v>0</v>
      </c>
      <c r="I4350" s="62" t="s">
        <v>35</v>
      </c>
      <c r="J4350" s="62">
        <v>0</v>
      </c>
      <c r="K4350" s="44"/>
      <c r="L4350" s="63">
        <v>0</v>
      </c>
      <c r="M4350" s="70"/>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v>137</v>
      </c>
      <c r="C4351" s="59">
        <v>0</v>
      </c>
      <c r="D4351" s="60"/>
      <c r="E4351" s="60"/>
      <c r="F4351" s="60"/>
      <c r="G4351" s="61"/>
      <c r="H4351" s="71">
        <v>0</v>
      </c>
      <c r="I4351" s="62" t="s">
        <v>35</v>
      </c>
      <c r="J4351" s="62">
        <v>0</v>
      </c>
      <c r="K4351" s="44"/>
      <c r="L4351" s="63">
        <v>0</v>
      </c>
      <c r="M4351" s="70"/>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v>138</v>
      </c>
      <c r="C4352" s="59">
        <v>0</v>
      </c>
      <c r="D4352" s="60"/>
      <c r="E4352" s="60"/>
      <c r="F4352" s="60"/>
      <c r="G4352" s="61"/>
      <c r="H4352" s="71">
        <v>0</v>
      </c>
      <c r="I4352" s="62" t="s">
        <v>35</v>
      </c>
      <c r="J4352" s="62">
        <v>0</v>
      </c>
      <c r="K4352" s="44"/>
      <c r="L4352" s="63">
        <v>0</v>
      </c>
      <c r="M4352" s="70"/>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v>139</v>
      </c>
      <c r="C4353" s="59">
        <v>0</v>
      </c>
      <c r="D4353" s="60"/>
      <c r="E4353" s="60"/>
      <c r="F4353" s="60"/>
      <c r="G4353" s="61"/>
      <c r="H4353" s="71">
        <v>0</v>
      </c>
      <c r="I4353" s="62" t="s">
        <v>35</v>
      </c>
      <c r="J4353" s="62">
        <v>0</v>
      </c>
      <c r="K4353" s="44"/>
      <c r="L4353" s="63">
        <v>0</v>
      </c>
      <c r="M4353" s="70"/>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v>140</v>
      </c>
      <c r="C4354" s="59">
        <v>0</v>
      </c>
      <c r="D4354" s="60"/>
      <c r="E4354" s="60"/>
      <c r="F4354" s="60"/>
      <c r="G4354" s="61"/>
      <c r="H4354" s="71">
        <v>0</v>
      </c>
      <c r="I4354" s="62" t="s">
        <v>35</v>
      </c>
      <c r="J4354" s="62">
        <v>0</v>
      </c>
      <c r="K4354" s="44"/>
      <c r="L4354" s="63">
        <v>0</v>
      </c>
      <c r="M4354" s="70"/>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v>141</v>
      </c>
      <c r="C4355" s="59">
        <v>0</v>
      </c>
      <c r="D4355" s="60"/>
      <c r="E4355" s="60"/>
      <c r="F4355" s="60"/>
      <c r="G4355" s="61"/>
      <c r="H4355" s="71">
        <v>0</v>
      </c>
      <c r="I4355" s="62" t="s">
        <v>35</v>
      </c>
      <c r="J4355" s="62">
        <v>0</v>
      </c>
      <c r="K4355" s="44"/>
      <c r="L4355" s="63">
        <v>0</v>
      </c>
      <c r="M4355" s="70"/>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v>142</v>
      </c>
      <c r="C4356" s="59">
        <v>0</v>
      </c>
      <c r="D4356" s="60"/>
      <c r="E4356" s="60"/>
      <c r="F4356" s="60"/>
      <c r="G4356" s="61"/>
      <c r="H4356" s="71">
        <v>0</v>
      </c>
      <c r="I4356" s="62" t="s">
        <v>35</v>
      </c>
      <c r="J4356" s="62">
        <v>0</v>
      </c>
      <c r="K4356" s="44"/>
      <c r="L4356" s="63">
        <v>0</v>
      </c>
      <c r="M4356" s="70"/>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v>143</v>
      </c>
      <c r="C4357" s="59">
        <v>0</v>
      </c>
      <c r="D4357" s="60"/>
      <c r="E4357" s="60"/>
      <c r="F4357" s="60"/>
      <c r="G4357" s="61"/>
      <c r="H4357" s="71">
        <v>0</v>
      </c>
      <c r="I4357" s="62" t="s">
        <v>35</v>
      </c>
      <c r="J4357" s="62">
        <v>0</v>
      </c>
      <c r="K4357" s="44"/>
      <c r="L4357" s="63">
        <v>0</v>
      </c>
      <c r="M4357" s="70"/>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v>144</v>
      </c>
      <c r="C4358" s="59">
        <v>0</v>
      </c>
      <c r="D4358" s="60"/>
      <c r="E4358" s="60"/>
      <c r="F4358" s="60"/>
      <c r="G4358" s="61"/>
      <c r="H4358" s="71">
        <v>0</v>
      </c>
      <c r="I4358" s="62" t="s">
        <v>35</v>
      </c>
      <c r="J4358" s="62">
        <v>0</v>
      </c>
      <c r="K4358" s="44"/>
      <c r="L4358" s="63">
        <v>0</v>
      </c>
      <c r="M4358" s="70"/>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v>145</v>
      </c>
      <c r="C4359" s="59">
        <v>0</v>
      </c>
      <c r="D4359" s="60"/>
      <c r="E4359" s="60"/>
      <c r="F4359" s="60"/>
      <c r="G4359" s="61"/>
      <c r="H4359" s="71">
        <v>0</v>
      </c>
      <c r="I4359" s="62" t="s">
        <v>35</v>
      </c>
      <c r="J4359" s="62">
        <v>0</v>
      </c>
      <c r="K4359" s="44"/>
      <c r="L4359" s="63">
        <v>0</v>
      </c>
      <c r="M4359" s="70"/>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v>146</v>
      </c>
      <c r="C4360" s="59">
        <v>0</v>
      </c>
      <c r="D4360" s="60"/>
      <c r="E4360" s="60"/>
      <c r="F4360" s="60"/>
      <c r="G4360" s="61"/>
      <c r="H4360" s="71">
        <v>0</v>
      </c>
      <c r="I4360" s="62" t="s">
        <v>35</v>
      </c>
      <c r="J4360" s="62">
        <v>0</v>
      </c>
      <c r="K4360" s="44"/>
      <c r="L4360" s="63">
        <v>0</v>
      </c>
      <c r="M4360" s="70"/>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v>147</v>
      </c>
      <c r="C4361" s="59">
        <v>0</v>
      </c>
      <c r="D4361" s="60"/>
      <c r="E4361" s="60"/>
      <c r="F4361" s="60"/>
      <c r="G4361" s="61"/>
      <c r="H4361" s="71">
        <v>0</v>
      </c>
      <c r="I4361" s="62" t="s">
        <v>35</v>
      </c>
      <c r="J4361" s="62">
        <v>0</v>
      </c>
      <c r="K4361" s="44"/>
      <c r="L4361" s="63">
        <v>0</v>
      </c>
      <c r="M4361" s="70"/>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v>148</v>
      </c>
      <c r="C4362" s="59">
        <v>0</v>
      </c>
      <c r="D4362" s="60"/>
      <c r="E4362" s="60"/>
      <c r="F4362" s="60"/>
      <c r="G4362" s="61"/>
      <c r="H4362" s="71">
        <v>0</v>
      </c>
      <c r="I4362" s="62" t="s">
        <v>35</v>
      </c>
      <c r="J4362" s="62">
        <v>0</v>
      </c>
      <c r="K4362" s="44"/>
      <c r="L4362" s="63">
        <v>0</v>
      </c>
      <c r="M4362" s="70"/>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v>149</v>
      </c>
      <c r="C4363" s="59">
        <v>0</v>
      </c>
      <c r="D4363" s="60"/>
      <c r="E4363" s="60"/>
      <c r="F4363" s="60"/>
      <c r="G4363" s="61"/>
      <c r="H4363" s="71">
        <v>0</v>
      </c>
      <c r="I4363" s="62" t="s">
        <v>35</v>
      </c>
      <c r="J4363" s="62">
        <v>0</v>
      </c>
      <c r="K4363" s="44"/>
      <c r="L4363" s="63">
        <v>0</v>
      </c>
      <c r="M4363" s="70"/>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v>150</v>
      </c>
      <c r="C4364" s="59">
        <v>0</v>
      </c>
      <c r="D4364" s="60"/>
      <c r="E4364" s="60"/>
      <c r="F4364" s="60"/>
      <c r="G4364" s="61"/>
      <c r="H4364" s="71">
        <v>0</v>
      </c>
      <c r="I4364" s="62" t="s">
        <v>35</v>
      </c>
      <c r="J4364" s="62">
        <v>0</v>
      </c>
      <c r="K4364" s="44"/>
      <c r="L4364" s="63">
        <v>0</v>
      </c>
      <c r="M4364" s="70"/>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v>151</v>
      </c>
      <c r="C4365" s="59">
        <v>0</v>
      </c>
      <c r="D4365" s="60"/>
      <c r="E4365" s="60"/>
      <c r="F4365" s="60"/>
      <c r="G4365" s="61"/>
      <c r="H4365" s="71">
        <v>0</v>
      </c>
      <c r="I4365" s="62" t="s">
        <v>35</v>
      </c>
      <c r="J4365" s="62">
        <v>0</v>
      </c>
      <c r="K4365" s="44"/>
      <c r="L4365" s="63">
        <v>0</v>
      </c>
      <c r="M4365" s="70"/>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v>152</v>
      </c>
      <c r="C4366" s="59">
        <v>0</v>
      </c>
      <c r="D4366" s="60"/>
      <c r="E4366" s="60"/>
      <c r="F4366" s="60"/>
      <c r="G4366" s="61"/>
      <c r="H4366" s="71">
        <v>0</v>
      </c>
      <c r="I4366" s="62" t="s">
        <v>35</v>
      </c>
      <c r="J4366" s="62">
        <v>0</v>
      </c>
      <c r="K4366" s="44"/>
      <c r="L4366" s="63">
        <v>0</v>
      </c>
      <c r="M4366" s="70"/>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v>153</v>
      </c>
      <c r="C4367" s="59">
        <v>0</v>
      </c>
      <c r="D4367" s="60"/>
      <c r="E4367" s="60"/>
      <c r="F4367" s="60"/>
      <c r="G4367" s="61"/>
      <c r="H4367" s="71">
        <v>0</v>
      </c>
      <c r="I4367" s="62" t="s">
        <v>35</v>
      </c>
      <c r="J4367" s="62">
        <v>0</v>
      </c>
      <c r="K4367" s="44"/>
      <c r="L4367" s="63">
        <v>0</v>
      </c>
      <c r="M4367" s="70"/>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v>154</v>
      </c>
      <c r="C4368" s="59">
        <v>0</v>
      </c>
      <c r="D4368" s="60"/>
      <c r="E4368" s="60"/>
      <c r="F4368" s="60"/>
      <c r="G4368" s="61"/>
      <c r="H4368" s="71">
        <v>0</v>
      </c>
      <c r="I4368" s="62" t="s">
        <v>35</v>
      </c>
      <c r="J4368" s="62">
        <v>0</v>
      </c>
      <c r="K4368" s="44"/>
      <c r="L4368" s="63">
        <v>0</v>
      </c>
      <c r="M4368" s="70"/>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v>155</v>
      </c>
      <c r="C4369" s="59">
        <v>0</v>
      </c>
      <c r="D4369" s="60"/>
      <c r="E4369" s="60"/>
      <c r="F4369" s="60"/>
      <c r="G4369" s="61"/>
      <c r="H4369" s="71">
        <v>0</v>
      </c>
      <c r="I4369" s="62" t="s">
        <v>35</v>
      </c>
      <c r="J4369" s="62">
        <v>0</v>
      </c>
      <c r="K4369" s="44"/>
      <c r="L4369" s="63">
        <v>0</v>
      </c>
      <c r="M4369" s="70"/>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v>156</v>
      </c>
      <c r="C4370" s="59">
        <v>0</v>
      </c>
      <c r="D4370" s="60"/>
      <c r="E4370" s="60"/>
      <c r="F4370" s="60"/>
      <c r="G4370" s="61"/>
      <c r="H4370" s="71">
        <v>0</v>
      </c>
      <c r="I4370" s="62" t="s">
        <v>35</v>
      </c>
      <c r="J4370" s="62">
        <v>0</v>
      </c>
      <c r="K4370" s="44"/>
      <c r="L4370" s="63">
        <v>0</v>
      </c>
      <c r="M4370" s="70"/>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v>157</v>
      </c>
      <c r="C4371" s="59">
        <v>0</v>
      </c>
      <c r="D4371" s="60"/>
      <c r="E4371" s="60"/>
      <c r="F4371" s="60"/>
      <c r="G4371" s="61"/>
      <c r="H4371" s="71">
        <v>0</v>
      </c>
      <c r="I4371" s="62" t="s">
        <v>35</v>
      </c>
      <c r="J4371" s="62">
        <v>0</v>
      </c>
      <c r="K4371" s="44"/>
      <c r="L4371" s="63">
        <v>0</v>
      </c>
      <c r="M4371" s="70"/>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v>158</v>
      </c>
      <c r="C4372" s="59">
        <v>0</v>
      </c>
      <c r="D4372" s="60"/>
      <c r="E4372" s="60"/>
      <c r="F4372" s="60"/>
      <c r="G4372" s="61"/>
      <c r="H4372" s="71">
        <v>0</v>
      </c>
      <c r="I4372" s="62" t="s">
        <v>35</v>
      </c>
      <c r="J4372" s="62">
        <v>0</v>
      </c>
      <c r="K4372" s="44"/>
      <c r="L4372" s="63">
        <v>0</v>
      </c>
      <c r="M4372" s="70"/>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v>159</v>
      </c>
      <c r="C4373" s="59">
        <v>0</v>
      </c>
      <c r="D4373" s="60"/>
      <c r="E4373" s="60"/>
      <c r="F4373" s="60"/>
      <c r="G4373" s="61"/>
      <c r="H4373" s="71">
        <v>0</v>
      </c>
      <c r="I4373" s="62" t="s">
        <v>35</v>
      </c>
      <c r="J4373" s="62">
        <v>0</v>
      </c>
      <c r="K4373" s="44"/>
      <c r="L4373" s="63">
        <v>0</v>
      </c>
      <c r="M4373" s="70"/>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v>160</v>
      </c>
      <c r="C4374" s="59">
        <v>0</v>
      </c>
      <c r="D4374" s="60"/>
      <c r="E4374" s="60"/>
      <c r="F4374" s="60"/>
      <c r="G4374" s="61"/>
      <c r="H4374" s="71">
        <v>0</v>
      </c>
      <c r="I4374" s="62" t="s">
        <v>35</v>
      </c>
      <c r="J4374" s="62">
        <v>0</v>
      </c>
      <c r="K4374" s="44"/>
      <c r="L4374" s="63">
        <v>0</v>
      </c>
      <c r="M4374" s="70"/>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v>161</v>
      </c>
      <c r="C4375" s="59">
        <v>0</v>
      </c>
      <c r="D4375" s="60"/>
      <c r="E4375" s="60"/>
      <c r="F4375" s="60"/>
      <c r="G4375" s="61"/>
      <c r="H4375" s="71">
        <v>0</v>
      </c>
      <c r="I4375" s="62" t="s">
        <v>35</v>
      </c>
      <c r="J4375" s="62">
        <v>0</v>
      </c>
      <c r="K4375" s="44"/>
      <c r="L4375" s="63">
        <v>0</v>
      </c>
      <c r="M4375" s="70"/>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v>162</v>
      </c>
      <c r="C4376" s="59">
        <v>0</v>
      </c>
      <c r="D4376" s="60"/>
      <c r="E4376" s="60"/>
      <c r="F4376" s="60"/>
      <c r="G4376" s="61"/>
      <c r="H4376" s="71">
        <v>0</v>
      </c>
      <c r="I4376" s="62" t="s">
        <v>35</v>
      </c>
      <c r="J4376" s="62">
        <v>0</v>
      </c>
      <c r="K4376" s="44"/>
      <c r="L4376" s="63">
        <v>0</v>
      </c>
      <c r="M4376" s="70"/>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v>163</v>
      </c>
      <c r="C4377" s="59">
        <v>0</v>
      </c>
      <c r="D4377" s="60"/>
      <c r="E4377" s="60"/>
      <c r="F4377" s="60"/>
      <c r="G4377" s="61"/>
      <c r="H4377" s="71">
        <v>0</v>
      </c>
      <c r="I4377" s="62" t="s">
        <v>35</v>
      </c>
      <c r="J4377" s="62">
        <v>0</v>
      </c>
      <c r="K4377" s="44"/>
      <c r="L4377" s="63">
        <v>0</v>
      </c>
      <c r="M4377" s="70"/>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v>164</v>
      </c>
      <c r="C4378" s="59">
        <v>0</v>
      </c>
      <c r="D4378" s="60"/>
      <c r="E4378" s="60"/>
      <c r="F4378" s="60"/>
      <c r="G4378" s="61"/>
      <c r="H4378" s="71">
        <v>0</v>
      </c>
      <c r="I4378" s="62" t="s">
        <v>35</v>
      </c>
      <c r="J4378" s="62">
        <v>0</v>
      </c>
      <c r="K4378" s="44"/>
      <c r="L4378" s="63">
        <v>0</v>
      </c>
      <c r="M4378" s="70"/>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v>165</v>
      </c>
      <c r="C4379" s="59">
        <v>0</v>
      </c>
      <c r="D4379" s="60"/>
      <c r="E4379" s="60"/>
      <c r="F4379" s="60"/>
      <c r="G4379" s="61"/>
      <c r="H4379" s="71">
        <v>0</v>
      </c>
      <c r="I4379" s="62" t="s">
        <v>35</v>
      </c>
      <c r="J4379" s="62">
        <v>0</v>
      </c>
      <c r="K4379" s="44"/>
      <c r="L4379" s="63">
        <v>0</v>
      </c>
      <c r="M4379" s="70"/>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v>166</v>
      </c>
      <c r="C4380" s="59">
        <v>0</v>
      </c>
      <c r="D4380" s="60"/>
      <c r="E4380" s="60"/>
      <c r="F4380" s="60"/>
      <c r="G4380" s="61"/>
      <c r="H4380" s="71">
        <v>0</v>
      </c>
      <c r="I4380" s="62" t="s">
        <v>35</v>
      </c>
      <c r="J4380" s="62">
        <v>0</v>
      </c>
      <c r="K4380" s="44"/>
      <c r="L4380" s="63">
        <v>0</v>
      </c>
      <c r="M4380" s="70"/>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v>167</v>
      </c>
      <c r="C4381" s="59">
        <v>0</v>
      </c>
      <c r="D4381" s="60"/>
      <c r="E4381" s="60"/>
      <c r="F4381" s="60"/>
      <c r="G4381" s="61"/>
      <c r="H4381" s="71">
        <v>0</v>
      </c>
      <c r="I4381" s="62" t="s">
        <v>35</v>
      </c>
      <c r="J4381" s="62">
        <v>0</v>
      </c>
      <c r="K4381" s="44"/>
      <c r="L4381" s="63">
        <v>0</v>
      </c>
      <c r="M4381" s="70"/>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v>168</v>
      </c>
      <c r="C4382" s="59">
        <v>0</v>
      </c>
      <c r="D4382" s="60"/>
      <c r="E4382" s="60"/>
      <c r="F4382" s="60"/>
      <c r="G4382" s="61"/>
      <c r="H4382" s="71">
        <v>0</v>
      </c>
      <c r="I4382" s="62" t="s">
        <v>35</v>
      </c>
      <c r="J4382" s="62">
        <v>0</v>
      </c>
      <c r="K4382" s="44"/>
      <c r="L4382" s="63">
        <v>0</v>
      </c>
      <c r="M4382" s="70"/>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v>169</v>
      </c>
      <c r="C4383" s="59">
        <v>0</v>
      </c>
      <c r="D4383" s="60"/>
      <c r="E4383" s="60"/>
      <c r="F4383" s="60"/>
      <c r="G4383" s="61"/>
      <c r="H4383" s="71">
        <v>0</v>
      </c>
      <c r="I4383" s="62" t="s">
        <v>35</v>
      </c>
      <c r="J4383" s="62">
        <v>0</v>
      </c>
      <c r="K4383" s="44"/>
      <c r="L4383" s="63">
        <v>0</v>
      </c>
      <c r="M4383" s="70"/>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v>170</v>
      </c>
      <c r="C4384" s="59">
        <v>0</v>
      </c>
      <c r="D4384" s="60"/>
      <c r="E4384" s="60"/>
      <c r="F4384" s="60"/>
      <c r="G4384" s="61"/>
      <c r="H4384" s="71">
        <v>0</v>
      </c>
      <c r="I4384" s="62" t="s">
        <v>35</v>
      </c>
      <c r="J4384" s="62">
        <v>0</v>
      </c>
      <c r="K4384" s="44"/>
      <c r="L4384" s="63">
        <v>0</v>
      </c>
      <c r="M4384" s="70"/>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v>171</v>
      </c>
      <c r="C4385" s="59">
        <v>0</v>
      </c>
      <c r="D4385" s="60"/>
      <c r="E4385" s="60"/>
      <c r="F4385" s="60"/>
      <c r="G4385" s="61"/>
      <c r="H4385" s="71">
        <v>0</v>
      </c>
      <c r="I4385" s="62" t="s">
        <v>35</v>
      </c>
      <c r="J4385" s="62">
        <v>0</v>
      </c>
      <c r="K4385" s="44"/>
      <c r="L4385" s="63">
        <v>0</v>
      </c>
      <c r="M4385" s="70"/>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v>172</v>
      </c>
      <c r="C4386" s="59">
        <v>0</v>
      </c>
      <c r="D4386" s="60"/>
      <c r="E4386" s="60"/>
      <c r="F4386" s="60"/>
      <c r="G4386" s="61"/>
      <c r="H4386" s="71">
        <v>0</v>
      </c>
      <c r="I4386" s="62" t="s">
        <v>35</v>
      </c>
      <c r="J4386" s="62">
        <v>0</v>
      </c>
      <c r="K4386" s="44"/>
      <c r="L4386" s="63">
        <v>0</v>
      </c>
      <c r="M4386" s="70"/>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v>173</v>
      </c>
      <c r="C4387" s="59">
        <v>0</v>
      </c>
      <c r="D4387" s="60"/>
      <c r="E4387" s="60"/>
      <c r="F4387" s="60"/>
      <c r="G4387" s="61"/>
      <c r="H4387" s="71">
        <v>0</v>
      </c>
      <c r="I4387" s="62" t="s">
        <v>35</v>
      </c>
      <c r="J4387" s="62">
        <v>0</v>
      </c>
      <c r="K4387" s="44"/>
      <c r="L4387" s="63">
        <v>0</v>
      </c>
      <c r="M4387" s="70"/>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v>174</v>
      </c>
      <c r="C4388" s="59">
        <v>0</v>
      </c>
      <c r="D4388" s="60"/>
      <c r="E4388" s="60"/>
      <c r="F4388" s="60"/>
      <c r="G4388" s="61"/>
      <c r="H4388" s="71">
        <v>0</v>
      </c>
      <c r="I4388" s="62" t="s">
        <v>35</v>
      </c>
      <c r="J4388" s="62">
        <v>0</v>
      </c>
      <c r="K4388" s="44"/>
      <c r="L4388" s="63">
        <v>0</v>
      </c>
      <c r="M4388" s="70"/>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v>175</v>
      </c>
      <c r="C4389" s="59">
        <v>0</v>
      </c>
      <c r="D4389" s="60"/>
      <c r="E4389" s="60"/>
      <c r="F4389" s="60"/>
      <c r="G4389" s="61"/>
      <c r="H4389" s="71">
        <v>0</v>
      </c>
      <c r="I4389" s="62" t="s">
        <v>35</v>
      </c>
      <c r="J4389" s="62">
        <v>0</v>
      </c>
      <c r="K4389" s="44"/>
      <c r="L4389" s="63">
        <v>0</v>
      </c>
      <c r="M4389" s="70"/>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v>176</v>
      </c>
      <c r="C4390" s="59">
        <v>0</v>
      </c>
      <c r="D4390" s="60"/>
      <c r="E4390" s="60"/>
      <c r="F4390" s="60"/>
      <c r="G4390" s="61"/>
      <c r="H4390" s="71">
        <v>0</v>
      </c>
      <c r="I4390" s="62" t="s">
        <v>35</v>
      </c>
      <c r="J4390" s="62">
        <v>0</v>
      </c>
      <c r="K4390" s="44"/>
      <c r="L4390" s="63">
        <v>0</v>
      </c>
      <c r="M4390" s="70"/>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v>177</v>
      </c>
      <c r="C4391" s="59">
        <v>0</v>
      </c>
      <c r="D4391" s="60"/>
      <c r="E4391" s="60"/>
      <c r="F4391" s="60"/>
      <c r="G4391" s="61"/>
      <c r="H4391" s="71">
        <v>0</v>
      </c>
      <c r="I4391" s="62" t="s">
        <v>35</v>
      </c>
      <c r="J4391" s="62">
        <v>0</v>
      </c>
      <c r="K4391" s="44"/>
      <c r="L4391" s="63">
        <v>0</v>
      </c>
      <c r="M4391" s="70"/>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v>178</v>
      </c>
      <c r="C4392" s="59">
        <v>0</v>
      </c>
      <c r="D4392" s="60"/>
      <c r="E4392" s="60"/>
      <c r="F4392" s="60"/>
      <c r="G4392" s="61"/>
      <c r="H4392" s="71">
        <v>0</v>
      </c>
      <c r="I4392" s="62" t="s">
        <v>35</v>
      </c>
      <c r="J4392" s="62">
        <v>0</v>
      </c>
      <c r="K4392" s="44"/>
      <c r="L4392" s="63">
        <v>0</v>
      </c>
      <c r="M4392" s="70"/>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v>179</v>
      </c>
      <c r="C4393" s="59">
        <v>0</v>
      </c>
      <c r="D4393" s="60"/>
      <c r="E4393" s="60"/>
      <c r="F4393" s="60"/>
      <c r="G4393" s="61"/>
      <c r="H4393" s="71">
        <v>0</v>
      </c>
      <c r="I4393" s="62" t="s">
        <v>35</v>
      </c>
      <c r="J4393" s="62">
        <v>0</v>
      </c>
      <c r="K4393" s="44"/>
      <c r="L4393" s="63">
        <v>0</v>
      </c>
      <c r="M4393" s="70"/>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v>180</v>
      </c>
      <c r="C4394" s="59">
        <v>0</v>
      </c>
      <c r="D4394" s="60"/>
      <c r="E4394" s="60"/>
      <c r="F4394" s="60"/>
      <c r="G4394" s="61"/>
      <c r="H4394" s="71">
        <v>0</v>
      </c>
      <c r="I4394" s="62" t="s">
        <v>35</v>
      </c>
      <c r="J4394" s="62">
        <v>0</v>
      </c>
      <c r="K4394" s="44"/>
      <c r="L4394" s="63">
        <v>0</v>
      </c>
      <c r="M4394" s="70"/>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v>181</v>
      </c>
      <c r="C4395" s="59">
        <v>0</v>
      </c>
      <c r="D4395" s="60"/>
      <c r="E4395" s="60"/>
      <c r="F4395" s="60"/>
      <c r="G4395" s="61"/>
      <c r="H4395" s="71">
        <v>0</v>
      </c>
      <c r="I4395" s="62" t="s">
        <v>35</v>
      </c>
      <c r="J4395" s="62">
        <v>0</v>
      </c>
      <c r="K4395" s="44"/>
      <c r="L4395" s="63">
        <v>0</v>
      </c>
      <c r="M4395" s="70"/>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v>182</v>
      </c>
      <c r="C4396" s="59">
        <v>0</v>
      </c>
      <c r="D4396" s="60"/>
      <c r="E4396" s="60"/>
      <c r="F4396" s="60"/>
      <c r="G4396" s="61"/>
      <c r="H4396" s="71">
        <v>0</v>
      </c>
      <c r="I4396" s="62" t="s">
        <v>35</v>
      </c>
      <c r="J4396" s="62">
        <v>0</v>
      </c>
      <c r="K4396" s="44"/>
      <c r="L4396" s="63">
        <v>0</v>
      </c>
      <c r="M4396" s="70"/>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v>183</v>
      </c>
      <c r="C4397" s="59">
        <v>0</v>
      </c>
      <c r="D4397" s="60"/>
      <c r="E4397" s="60"/>
      <c r="F4397" s="60"/>
      <c r="G4397" s="61"/>
      <c r="H4397" s="71">
        <v>0</v>
      </c>
      <c r="I4397" s="62" t="s">
        <v>35</v>
      </c>
      <c r="J4397" s="62">
        <v>0</v>
      </c>
      <c r="K4397" s="44"/>
      <c r="L4397" s="63">
        <v>0</v>
      </c>
      <c r="M4397" s="70"/>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v>184</v>
      </c>
      <c r="C4398" s="59">
        <v>0</v>
      </c>
      <c r="D4398" s="60"/>
      <c r="E4398" s="60"/>
      <c r="F4398" s="60"/>
      <c r="G4398" s="61"/>
      <c r="H4398" s="71">
        <v>0</v>
      </c>
      <c r="I4398" s="62" t="s">
        <v>35</v>
      </c>
      <c r="J4398" s="62">
        <v>0</v>
      </c>
      <c r="K4398" s="44"/>
      <c r="L4398" s="63">
        <v>0</v>
      </c>
      <c r="M4398" s="70"/>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v>185</v>
      </c>
      <c r="C4399" s="59">
        <v>0</v>
      </c>
      <c r="D4399" s="60"/>
      <c r="E4399" s="60"/>
      <c r="F4399" s="60"/>
      <c r="G4399" s="61"/>
      <c r="H4399" s="71">
        <v>0</v>
      </c>
      <c r="I4399" s="62" t="s">
        <v>35</v>
      </c>
      <c r="J4399" s="62">
        <v>0</v>
      </c>
      <c r="K4399" s="44"/>
      <c r="L4399" s="63">
        <v>0</v>
      </c>
      <c r="M4399" s="70"/>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v>186</v>
      </c>
      <c r="C4400" s="59">
        <v>0</v>
      </c>
      <c r="D4400" s="60"/>
      <c r="E4400" s="60"/>
      <c r="F4400" s="60"/>
      <c r="G4400" s="61"/>
      <c r="H4400" s="71">
        <v>0</v>
      </c>
      <c r="I4400" s="62" t="s">
        <v>35</v>
      </c>
      <c r="J4400" s="62">
        <v>0</v>
      </c>
      <c r="K4400" s="44"/>
      <c r="L4400" s="63">
        <v>0</v>
      </c>
      <c r="M4400" s="70"/>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v>187</v>
      </c>
      <c r="C4401" s="59">
        <v>0</v>
      </c>
      <c r="D4401" s="60"/>
      <c r="E4401" s="60"/>
      <c r="F4401" s="60"/>
      <c r="G4401" s="61"/>
      <c r="H4401" s="71">
        <v>0</v>
      </c>
      <c r="I4401" s="62" t="s">
        <v>35</v>
      </c>
      <c r="J4401" s="62">
        <v>0</v>
      </c>
      <c r="K4401" s="44"/>
      <c r="L4401" s="63">
        <v>0</v>
      </c>
      <c r="M4401" s="70"/>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v>188</v>
      </c>
      <c r="C4402" s="59">
        <v>0</v>
      </c>
      <c r="D4402" s="60"/>
      <c r="E4402" s="60"/>
      <c r="F4402" s="60"/>
      <c r="G4402" s="61"/>
      <c r="H4402" s="71">
        <v>0</v>
      </c>
      <c r="I4402" s="62" t="s">
        <v>35</v>
      </c>
      <c r="J4402" s="62">
        <v>0</v>
      </c>
      <c r="K4402" s="44"/>
      <c r="L4402" s="63">
        <v>0</v>
      </c>
      <c r="M4402" s="70"/>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v>189</v>
      </c>
      <c r="C4403" s="59">
        <v>0</v>
      </c>
      <c r="D4403" s="60"/>
      <c r="E4403" s="60"/>
      <c r="F4403" s="60"/>
      <c r="G4403" s="61"/>
      <c r="H4403" s="71">
        <v>0</v>
      </c>
      <c r="I4403" s="62" t="s">
        <v>35</v>
      </c>
      <c r="J4403" s="62">
        <v>0</v>
      </c>
      <c r="K4403" s="44"/>
      <c r="L4403" s="63">
        <v>0</v>
      </c>
      <c r="M4403" s="70"/>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v>190</v>
      </c>
      <c r="C4404" s="59">
        <v>0</v>
      </c>
      <c r="D4404" s="60"/>
      <c r="E4404" s="60"/>
      <c r="F4404" s="60"/>
      <c r="G4404" s="61"/>
      <c r="H4404" s="71">
        <v>0</v>
      </c>
      <c r="I4404" s="62" t="s">
        <v>35</v>
      </c>
      <c r="J4404" s="62">
        <v>0</v>
      </c>
      <c r="K4404" s="44"/>
      <c r="L4404" s="63">
        <v>0</v>
      </c>
      <c r="M4404" s="70"/>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v>191</v>
      </c>
      <c r="C4405" s="59">
        <v>0</v>
      </c>
      <c r="D4405" s="60"/>
      <c r="E4405" s="60"/>
      <c r="F4405" s="60"/>
      <c r="G4405" s="61"/>
      <c r="H4405" s="71">
        <v>0</v>
      </c>
      <c r="I4405" s="62" t="s">
        <v>35</v>
      </c>
      <c r="J4405" s="62">
        <v>0</v>
      </c>
      <c r="K4405" s="44"/>
      <c r="L4405" s="63">
        <v>0</v>
      </c>
      <c r="M4405" s="70"/>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v>192</v>
      </c>
      <c r="C4406" s="59">
        <v>0</v>
      </c>
      <c r="D4406" s="60"/>
      <c r="E4406" s="60"/>
      <c r="F4406" s="60"/>
      <c r="G4406" s="61"/>
      <c r="H4406" s="71">
        <v>0</v>
      </c>
      <c r="I4406" s="62" t="s">
        <v>35</v>
      </c>
      <c r="J4406" s="62">
        <v>0</v>
      </c>
      <c r="K4406" s="44"/>
      <c r="L4406" s="63">
        <v>0</v>
      </c>
      <c r="M4406" s="70"/>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v>193</v>
      </c>
      <c r="C4407" s="59">
        <v>0</v>
      </c>
      <c r="D4407" s="60"/>
      <c r="E4407" s="60"/>
      <c r="F4407" s="60"/>
      <c r="G4407" s="61"/>
      <c r="H4407" s="71">
        <v>0</v>
      </c>
      <c r="I4407" s="62" t="s">
        <v>35</v>
      </c>
      <c r="J4407" s="62">
        <v>0</v>
      </c>
      <c r="K4407" s="44"/>
      <c r="L4407" s="63">
        <v>0</v>
      </c>
      <c r="M4407" s="70"/>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v>194</v>
      </c>
      <c r="C4408" s="59">
        <v>0</v>
      </c>
      <c r="D4408" s="60"/>
      <c r="E4408" s="60"/>
      <c r="F4408" s="60"/>
      <c r="G4408" s="61"/>
      <c r="H4408" s="71">
        <v>0</v>
      </c>
      <c r="I4408" s="62" t="s">
        <v>35</v>
      </c>
      <c r="J4408" s="62">
        <v>0</v>
      </c>
      <c r="K4408" s="44"/>
      <c r="L4408" s="63">
        <v>0</v>
      </c>
      <c r="M4408" s="70"/>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v>195</v>
      </c>
      <c r="C4409" s="59">
        <v>0</v>
      </c>
      <c r="D4409" s="60"/>
      <c r="E4409" s="60"/>
      <c r="F4409" s="60"/>
      <c r="G4409" s="61"/>
      <c r="H4409" s="71">
        <v>0</v>
      </c>
      <c r="I4409" s="62" t="s">
        <v>35</v>
      </c>
      <c r="J4409" s="62">
        <v>0</v>
      </c>
      <c r="K4409" s="44"/>
      <c r="L4409" s="63">
        <v>0</v>
      </c>
      <c r="M4409" s="70"/>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v>196</v>
      </c>
      <c r="C4410" s="59">
        <v>0</v>
      </c>
      <c r="D4410" s="60"/>
      <c r="E4410" s="60"/>
      <c r="F4410" s="60"/>
      <c r="G4410" s="61"/>
      <c r="H4410" s="71">
        <v>0</v>
      </c>
      <c r="I4410" s="62" t="s">
        <v>35</v>
      </c>
      <c r="J4410" s="62">
        <v>0</v>
      </c>
      <c r="K4410" s="44"/>
      <c r="L4410" s="63">
        <v>0</v>
      </c>
      <c r="M4410" s="70"/>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v>197</v>
      </c>
      <c r="C4411" s="59">
        <v>0</v>
      </c>
      <c r="D4411" s="60"/>
      <c r="E4411" s="60"/>
      <c r="F4411" s="60"/>
      <c r="G4411" s="61"/>
      <c r="H4411" s="71">
        <v>0</v>
      </c>
      <c r="I4411" s="62" t="s">
        <v>35</v>
      </c>
      <c r="J4411" s="62">
        <v>0</v>
      </c>
      <c r="K4411" s="44"/>
      <c r="L4411" s="63">
        <v>0</v>
      </c>
      <c r="M4411" s="70"/>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v>198</v>
      </c>
      <c r="C4412" s="59">
        <v>0</v>
      </c>
      <c r="D4412" s="60"/>
      <c r="E4412" s="60"/>
      <c r="F4412" s="60"/>
      <c r="G4412" s="61"/>
      <c r="H4412" s="71">
        <v>0</v>
      </c>
      <c r="I4412" s="62" t="s">
        <v>35</v>
      </c>
      <c r="J4412" s="62">
        <v>0</v>
      </c>
      <c r="K4412" s="44"/>
      <c r="L4412" s="63">
        <v>0</v>
      </c>
      <c r="M4412" s="70"/>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v>199</v>
      </c>
      <c r="C4413" s="59">
        <v>0</v>
      </c>
      <c r="D4413" s="60"/>
      <c r="E4413" s="60"/>
      <c r="F4413" s="60"/>
      <c r="G4413" s="61"/>
      <c r="H4413" s="71">
        <v>0</v>
      </c>
      <c r="I4413" s="62" t="s">
        <v>35</v>
      </c>
      <c r="J4413" s="62">
        <v>0</v>
      </c>
      <c r="K4413" s="44"/>
      <c r="L4413" s="63">
        <v>0</v>
      </c>
      <c r="M4413" s="70"/>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v>200</v>
      </c>
      <c r="C4414" s="59">
        <v>0</v>
      </c>
      <c r="D4414" s="60"/>
      <c r="E4414" s="60"/>
      <c r="F4414" s="60"/>
      <c r="G4414" s="61"/>
      <c r="H4414" s="71">
        <v>0</v>
      </c>
      <c r="I4414" s="62" t="s">
        <v>35</v>
      </c>
      <c r="J4414" s="62">
        <v>0</v>
      </c>
      <c r="K4414" s="44"/>
      <c r="L4414" s="63">
        <v>0</v>
      </c>
      <c r="M4414" s="70"/>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v>201</v>
      </c>
      <c r="C4415" s="59">
        <v>0</v>
      </c>
      <c r="D4415" s="60"/>
      <c r="E4415" s="60"/>
      <c r="F4415" s="60"/>
      <c r="G4415" s="61"/>
      <c r="H4415" s="71">
        <v>0</v>
      </c>
      <c r="I4415" s="62" t="s">
        <v>35</v>
      </c>
      <c r="J4415" s="62">
        <v>0</v>
      </c>
      <c r="K4415" s="44"/>
      <c r="L4415" s="63">
        <v>0</v>
      </c>
      <c r="M4415" s="70"/>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v>202</v>
      </c>
      <c r="C4416" s="59">
        <v>0</v>
      </c>
      <c r="D4416" s="60"/>
      <c r="E4416" s="60"/>
      <c r="F4416" s="60"/>
      <c r="G4416" s="61"/>
      <c r="H4416" s="71">
        <v>0</v>
      </c>
      <c r="I4416" s="62" t="s">
        <v>35</v>
      </c>
      <c r="J4416" s="62">
        <v>0</v>
      </c>
      <c r="K4416" s="44"/>
      <c r="L4416" s="63">
        <v>0</v>
      </c>
      <c r="M4416" s="70"/>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v>203</v>
      </c>
      <c r="C4417" s="59">
        <v>0</v>
      </c>
      <c r="D4417" s="60"/>
      <c r="E4417" s="60"/>
      <c r="F4417" s="60"/>
      <c r="G4417" s="61"/>
      <c r="H4417" s="71">
        <v>0</v>
      </c>
      <c r="I4417" s="62" t="s">
        <v>35</v>
      </c>
      <c r="J4417" s="62">
        <v>0</v>
      </c>
      <c r="K4417" s="44"/>
      <c r="L4417" s="63">
        <v>0</v>
      </c>
      <c r="M4417" s="70"/>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v>204</v>
      </c>
      <c r="C4418" s="59">
        <v>0</v>
      </c>
      <c r="D4418" s="60"/>
      <c r="E4418" s="60"/>
      <c r="F4418" s="60"/>
      <c r="G4418" s="61"/>
      <c r="H4418" s="71">
        <v>0</v>
      </c>
      <c r="I4418" s="62" t="s">
        <v>35</v>
      </c>
      <c r="J4418" s="62">
        <v>0</v>
      </c>
      <c r="K4418" s="44"/>
      <c r="L4418" s="63">
        <v>0</v>
      </c>
      <c r="M4418" s="70"/>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v>205</v>
      </c>
      <c r="C4419" s="59">
        <v>0</v>
      </c>
      <c r="D4419" s="60"/>
      <c r="E4419" s="60"/>
      <c r="F4419" s="60"/>
      <c r="G4419" s="61"/>
      <c r="H4419" s="71">
        <v>0</v>
      </c>
      <c r="I4419" s="62" t="s">
        <v>35</v>
      </c>
      <c r="J4419" s="62">
        <v>0</v>
      </c>
      <c r="K4419" s="44"/>
      <c r="L4419" s="63">
        <v>0</v>
      </c>
      <c r="M4419" s="70"/>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v>206</v>
      </c>
      <c r="C4420" s="59">
        <v>0</v>
      </c>
      <c r="D4420" s="60"/>
      <c r="E4420" s="60"/>
      <c r="F4420" s="60"/>
      <c r="G4420" s="61"/>
      <c r="H4420" s="71">
        <v>0</v>
      </c>
      <c r="I4420" s="62" t="s">
        <v>35</v>
      </c>
      <c r="J4420" s="62">
        <v>0</v>
      </c>
      <c r="K4420" s="44"/>
      <c r="L4420" s="63">
        <v>0</v>
      </c>
      <c r="M4420" s="70"/>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v>207</v>
      </c>
      <c r="C4421" s="59">
        <v>0</v>
      </c>
      <c r="D4421" s="60"/>
      <c r="E4421" s="60"/>
      <c r="F4421" s="60"/>
      <c r="G4421" s="61"/>
      <c r="H4421" s="71">
        <v>0</v>
      </c>
      <c r="I4421" s="62" t="s">
        <v>35</v>
      </c>
      <c r="J4421" s="62">
        <v>0</v>
      </c>
      <c r="K4421" s="44"/>
      <c r="L4421" s="63">
        <v>0</v>
      </c>
      <c r="M4421" s="70"/>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v>208</v>
      </c>
      <c r="C4422" s="59">
        <v>0</v>
      </c>
      <c r="D4422" s="60"/>
      <c r="E4422" s="60"/>
      <c r="F4422" s="60"/>
      <c r="G4422" s="61"/>
      <c r="H4422" s="71">
        <v>0</v>
      </c>
      <c r="I4422" s="62" t="s">
        <v>35</v>
      </c>
      <c r="J4422" s="62">
        <v>0</v>
      </c>
      <c r="K4422" s="44"/>
      <c r="L4422" s="63">
        <v>0</v>
      </c>
      <c r="M4422" s="70"/>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v>209</v>
      </c>
      <c r="C4423" s="59">
        <v>0</v>
      </c>
      <c r="D4423" s="60"/>
      <c r="E4423" s="60"/>
      <c r="F4423" s="60"/>
      <c r="G4423" s="61"/>
      <c r="H4423" s="71">
        <v>0</v>
      </c>
      <c r="I4423" s="62" t="s">
        <v>35</v>
      </c>
      <c r="J4423" s="62">
        <v>0</v>
      </c>
      <c r="K4423" s="44"/>
      <c r="L4423" s="63">
        <v>0</v>
      </c>
      <c r="M4423" s="70"/>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v>210</v>
      </c>
      <c r="C4424" s="59">
        <v>0</v>
      </c>
      <c r="D4424" s="60"/>
      <c r="E4424" s="60"/>
      <c r="F4424" s="60"/>
      <c r="G4424" s="61"/>
      <c r="H4424" s="71">
        <v>0</v>
      </c>
      <c r="I4424" s="62" t="s">
        <v>35</v>
      </c>
      <c r="J4424" s="62">
        <v>0</v>
      </c>
      <c r="K4424" s="44"/>
      <c r="L4424" s="63">
        <v>0</v>
      </c>
      <c r="M4424" s="70"/>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v>211</v>
      </c>
      <c r="C4425" s="59">
        <v>0</v>
      </c>
      <c r="D4425" s="60"/>
      <c r="E4425" s="60"/>
      <c r="F4425" s="60"/>
      <c r="G4425" s="61"/>
      <c r="H4425" s="71">
        <v>0</v>
      </c>
      <c r="I4425" s="62" t="s">
        <v>35</v>
      </c>
      <c r="J4425" s="62">
        <v>0</v>
      </c>
      <c r="K4425" s="44"/>
      <c r="L4425" s="63">
        <v>0</v>
      </c>
      <c r="M4425" s="70"/>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v>212</v>
      </c>
      <c r="C4426" s="59">
        <v>0</v>
      </c>
      <c r="D4426" s="60"/>
      <c r="E4426" s="60"/>
      <c r="F4426" s="60"/>
      <c r="G4426" s="61"/>
      <c r="H4426" s="71">
        <v>0</v>
      </c>
      <c r="I4426" s="62" t="s">
        <v>35</v>
      </c>
      <c r="J4426" s="62">
        <v>0</v>
      </c>
      <c r="K4426" s="44"/>
      <c r="L4426" s="63">
        <v>0</v>
      </c>
      <c r="M4426" s="70"/>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v>213</v>
      </c>
      <c r="C4427" s="59">
        <v>0</v>
      </c>
      <c r="D4427" s="60"/>
      <c r="E4427" s="60"/>
      <c r="F4427" s="60"/>
      <c r="G4427" s="61"/>
      <c r="H4427" s="71">
        <v>0</v>
      </c>
      <c r="I4427" s="62" t="s">
        <v>35</v>
      </c>
      <c r="J4427" s="62">
        <v>0</v>
      </c>
      <c r="K4427" s="44"/>
      <c r="L4427" s="63">
        <v>0</v>
      </c>
      <c r="M4427" s="70"/>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v>214</v>
      </c>
      <c r="C4428" s="59">
        <v>0</v>
      </c>
      <c r="D4428" s="60"/>
      <c r="E4428" s="60"/>
      <c r="F4428" s="60"/>
      <c r="G4428" s="61"/>
      <c r="H4428" s="71">
        <v>0</v>
      </c>
      <c r="I4428" s="62" t="s">
        <v>35</v>
      </c>
      <c r="J4428" s="62">
        <v>0</v>
      </c>
      <c r="K4428" s="44"/>
      <c r="L4428" s="63">
        <v>0</v>
      </c>
      <c r="M4428" s="70"/>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v>215</v>
      </c>
      <c r="C4429" s="59">
        <v>0</v>
      </c>
      <c r="D4429" s="60"/>
      <c r="E4429" s="60"/>
      <c r="F4429" s="60"/>
      <c r="G4429" s="61"/>
      <c r="H4429" s="71">
        <v>0</v>
      </c>
      <c r="I4429" s="62" t="s">
        <v>35</v>
      </c>
      <c r="J4429" s="62">
        <v>0</v>
      </c>
      <c r="K4429" s="44"/>
      <c r="L4429" s="63">
        <v>0</v>
      </c>
      <c r="M4429" s="70"/>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v>216</v>
      </c>
      <c r="C4430" s="59">
        <v>0</v>
      </c>
      <c r="D4430" s="60"/>
      <c r="E4430" s="60"/>
      <c r="F4430" s="60"/>
      <c r="G4430" s="61"/>
      <c r="H4430" s="71">
        <v>0</v>
      </c>
      <c r="I4430" s="62" t="s">
        <v>35</v>
      </c>
      <c r="J4430" s="62">
        <v>0</v>
      </c>
      <c r="K4430" s="44"/>
      <c r="L4430" s="63">
        <v>0</v>
      </c>
      <c r="M4430" s="70"/>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v>217</v>
      </c>
      <c r="C4431" s="59">
        <v>0</v>
      </c>
      <c r="D4431" s="60"/>
      <c r="E4431" s="60"/>
      <c r="F4431" s="60"/>
      <c r="G4431" s="61"/>
      <c r="H4431" s="71">
        <v>0</v>
      </c>
      <c r="I4431" s="62" t="s">
        <v>35</v>
      </c>
      <c r="J4431" s="62">
        <v>0</v>
      </c>
      <c r="K4431" s="44"/>
      <c r="L4431" s="63">
        <v>0</v>
      </c>
      <c r="M4431" s="70"/>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v>218</v>
      </c>
      <c r="C4432" s="59">
        <v>0</v>
      </c>
      <c r="D4432" s="60"/>
      <c r="E4432" s="60"/>
      <c r="F4432" s="60"/>
      <c r="G4432" s="61"/>
      <c r="H4432" s="71">
        <v>0</v>
      </c>
      <c r="I4432" s="62" t="s">
        <v>35</v>
      </c>
      <c r="J4432" s="62">
        <v>0</v>
      </c>
      <c r="K4432" s="44"/>
      <c r="L4432" s="63">
        <v>0</v>
      </c>
      <c r="M4432" s="70"/>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v>219</v>
      </c>
      <c r="C4433" s="59">
        <v>0</v>
      </c>
      <c r="D4433" s="60"/>
      <c r="E4433" s="60"/>
      <c r="F4433" s="60"/>
      <c r="G4433" s="61"/>
      <c r="H4433" s="71">
        <v>0</v>
      </c>
      <c r="I4433" s="62" t="s">
        <v>35</v>
      </c>
      <c r="J4433" s="62">
        <v>0</v>
      </c>
      <c r="K4433" s="44"/>
      <c r="L4433" s="63">
        <v>0</v>
      </c>
      <c r="M4433" s="70"/>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x14ac:dyDescent="0.2">
      <c r="A4434" s="15"/>
      <c r="B4434" s="15">
        <v>220</v>
      </c>
      <c r="C4434" s="59">
        <v>0</v>
      </c>
      <c r="D4434" s="60"/>
      <c r="E4434" s="60"/>
      <c r="F4434" s="60"/>
      <c r="G4434" s="61"/>
      <c r="H4434" s="71">
        <v>0</v>
      </c>
      <c r="I4434" s="62" t="s">
        <v>35</v>
      </c>
      <c r="J4434" s="62">
        <v>0</v>
      </c>
      <c r="K4434" s="44"/>
      <c r="L4434" s="63">
        <v>0</v>
      </c>
      <c r="M4434" s="70"/>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x14ac:dyDescent="0.2">
      <c r="A4435" s="15"/>
      <c r="B4435" s="15">
        <v>221</v>
      </c>
      <c r="C4435" s="59">
        <v>0</v>
      </c>
      <c r="D4435" s="60"/>
      <c r="E4435" s="60"/>
      <c r="F4435" s="60"/>
      <c r="G4435" s="61"/>
      <c r="H4435" s="71">
        <v>0</v>
      </c>
      <c r="I4435" s="62" t="s">
        <v>35</v>
      </c>
      <c r="J4435" s="62">
        <v>0</v>
      </c>
      <c r="K4435" s="44"/>
      <c r="L4435" s="63">
        <v>0</v>
      </c>
      <c r="M4435" s="70"/>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x14ac:dyDescent="0.2">
      <c r="A4436" s="15"/>
      <c r="B4436" s="15">
        <v>222</v>
      </c>
      <c r="C4436" s="59">
        <v>0</v>
      </c>
      <c r="D4436" s="60"/>
      <c r="E4436" s="60"/>
      <c r="F4436" s="60"/>
      <c r="G4436" s="61"/>
      <c r="H4436" s="71">
        <v>0</v>
      </c>
      <c r="I4436" s="62" t="s">
        <v>35</v>
      </c>
      <c r="J4436" s="62">
        <v>0</v>
      </c>
      <c r="K4436" s="44"/>
      <c r="L4436" s="63">
        <v>0</v>
      </c>
      <c r="M4436" s="70"/>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x14ac:dyDescent="0.2">
      <c r="A4437" s="15"/>
      <c r="B4437" s="15">
        <v>223</v>
      </c>
      <c r="C4437" s="59">
        <v>0</v>
      </c>
      <c r="D4437" s="60"/>
      <c r="E4437" s="60"/>
      <c r="F4437" s="60"/>
      <c r="G4437" s="61"/>
      <c r="H4437" s="71">
        <v>0</v>
      </c>
      <c r="I4437" s="62" t="s">
        <v>35</v>
      </c>
      <c r="J4437" s="62">
        <v>0</v>
      </c>
      <c r="K4437" s="44"/>
      <c r="L4437" s="63">
        <v>0</v>
      </c>
      <c r="M4437" s="70"/>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x14ac:dyDescent="0.2">
      <c r="A4438" s="15"/>
      <c r="B4438" s="15">
        <v>224</v>
      </c>
      <c r="C4438" s="59">
        <v>0</v>
      </c>
      <c r="D4438" s="60"/>
      <c r="E4438" s="60"/>
      <c r="F4438" s="60"/>
      <c r="G4438" s="61"/>
      <c r="H4438" s="71">
        <v>0</v>
      </c>
      <c r="I4438" s="62" t="s">
        <v>35</v>
      </c>
      <c r="J4438" s="62">
        <v>0</v>
      </c>
      <c r="K4438" s="44"/>
      <c r="L4438" s="63">
        <v>0</v>
      </c>
      <c r="M4438" s="70"/>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x14ac:dyDescent="0.2">
      <c r="A4439" s="15"/>
      <c r="B4439" s="15">
        <v>225</v>
      </c>
      <c r="C4439" s="59">
        <v>0</v>
      </c>
      <c r="D4439" s="60"/>
      <c r="E4439" s="60"/>
      <c r="F4439" s="60"/>
      <c r="G4439" s="61"/>
      <c r="H4439" s="71">
        <v>0</v>
      </c>
      <c r="I4439" s="62" t="s">
        <v>35</v>
      </c>
      <c r="J4439" s="62">
        <v>0</v>
      </c>
      <c r="K4439" s="44"/>
      <c r="L4439" s="63">
        <v>0</v>
      </c>
      <c r="M4439" s="70"/>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x14ac:dyDescent="0.2">
      <c r="A4440" s="15"/>
      <c r="B4440" s="15">
        <v>226</v>
      </c>
      <c r="C4440" s="59">
        <v>0</v>
      </c>
      <c r="D4440" s="60"/>
      <c r="E4440" s="60"/>
      <c r="F4440" s="60"/>
      <c r="G4440" s="61"/>
      <c r="H4440" s="71">
        <v>0</v>
      </c>
      <c r="I4440" s="62" t="s">
        <v>35</v>
      </c>
      <c r="J4440" s="62">
        <v>0</v>
      </c>
      <c r="K4440" s="44"/>
      <c r="L4440" s="63">
        <v>0</v>
      </c>
      <c r="M4440" s="70"/>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x14ac:dyDescent="0.2">
      <c r="A4441" s="15"/>
      <c r="B4441" s="15">
        <v>227</v>
      </c>
      <c r="C4441" s="59">
        <v>0</v>
      </c>
      <c r="D4441" s="60"/>
      <c r="E4441" s="60"/>
      <c r="F4441" s="60"/>
      <c r="G4441" s="61"/>
      <c r="H4441" s="71">
        <v>0</v>
      </c>
      <c r="I4441" s="62" t="s">
        <v>35</v>
      </c>
      <c r="J4441" s="62">
        <v>0</v>
      </c>
      <c r="K4441" s="44"/>
      <c r="L4441" s="63">
        <v>0</v>
      </c>
      <c r="M4441" s="70"/>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x14ac:dyDescent="0.2">
      <c r="A4442" s="15"/>
      <c r="B4442" s="15">
        <v>228</v>
      </c>
      <c r="C4442" s="59">
        <v>0</v>
      </c>
      <c r="D4442" s="60"/>
      <c r="E4442" s="60"/>
      <c r="F4442" s="60"/>
      <c r="G4442" s="61"/>
      <c r="H4442" s="71">
        <v>0</v>
      </c>
      <c r="I4442" s="62" t="s">
        <v>35</v>
      </c>
      <c r="J4442" s="62">
        <v>0</v>
      </c>
      <c r="K4442" s="44"/>
      <c r="L4442" s="63">
        <v>0</v>
      </c>
      <c r="M4442" s="70"/>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x14ac:dyDescent="0.2">
      <c r="A4443" s="15"/>
      <c r="B4443" s="15">
        <v>229</v>
      </c>
      <c r="C4443" s="59">
        <v>0</v>
      </c>
      <c r="D4443" s="60"/>
      <c r="E4443" s="60"/>
      <c r="F4443" s="60"/>
      <c r="G4443" s="61"/>
      <c r="H4443" s="71">
        <v>0</v>
      </c>
      <c r="I4443" s="62" t="s">
        <v>35</v>
      </c>
      <c r="J4443" s="62">
        <v>0</v>
      </c>
      <c r="K4443" s="44"/>
      <c r="L4443" s="63">
        <v>0</v>
      </c>
      <c r="M4443" s="70"/>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x14ac:dyDescent="0.2">
      <c r="A4444" s="15"/>
      <c r="B4444" s="15">
        <v>230</v>
      </c>
      <c r="C4444" s="59">
        <v>0</v>
      </c>
      <c r="D4444" s="60"/>
      <c r="E4444" s="60"/>
      <c r="F4444" s="60"/>
      <c r="G4444" s="61"/>
      <c r="H4444" s="71">
        <v>0</v>
      </c>
      <c r="I4444" s="62" t="s">
        <v>35</v>
      </c>
      <c r="J4444" s="62">
        <v>0</v>
      </c>
      <c r="K4444" s="44"/>
      <c r="L4444" s="63">
        <v>0</v>
      </c>
      <c r="M4444" s="70"/>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x14ac:dyDescent="0.2">
      <c r="A4445" s="15"/>
      <c r="B4445" s="15">
        <v>231</v>
      </c>
      <c r="C4445" s="59">
        <v>0</v>
      </c>
      <c r="D4445" s="60"/>
      <c r="E4445" s="60"/>
      <c r="F4445" s="60"/>
      <c r="G4445" s="61"/>
      <c r="H4445" s="71">
        <v>0</v>
      </c>
      <c r="I4445" s="62" t="s">
        <v>35</v>
      </c>
      <c r="J4445" s="62">
        <v>0</v>
      </c>
      <c r="K4445" s="44"/>
      <c r="L4445" s="63">
        <v>0</v>
      </c>
      <c r="M4445" s="70"/>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x14ac:dyDescent="0.2">
      <c r="A4446" s="15"/>
      <c r="B4446" s="15">
        <v>232</v>
      </c>
      <c r="C4446" s="59">
        <v>0</v>
      </c>
      <c r="D4446" s="60"/>
      <c r="E4446" s="60"/>
      <c r="F4446" s="60"/>
      <c r="G4446" s="61"/>
      <c r="H4446" s="71">
        <v>0</v>
      </c>
      <c r="I4446" s="62" t="s">
        <v>35</v>
      </c>
      <c r="J4446" s="62">
        <v>0</v>
      </c>
      <c r="K4446" s="44"/>
      <c r="L4446" s="63">
        <v>0</v>
      </c>
      <c r="M4446" s="70"/>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x14ac:dyDescent="0.2">
      <c r="A4447" s="15"/>
      <c r="B4447" s="15">
        <v>233</v>
      </c>
      <c r="C4447" s="59">
        <v>0</v>
      </c>
      <c r="D4447" s="60"/>
      <c r="E4447" s="60"/>
      <c r="F4447" s="60"/>
      <c r="G4447" s="61"/>
      <c r="H4447" s="71">
        <v>0</v>
      </c>
      <c r="I4447" s="62" t="s">
        <v>35</v>
      </c>
      <c r="J4447" s="62">
        <v>0</v>
      </c>
      <c r="K4447" s="44"/>
      <c r="L4447" s="63">
        <v>0</v>
      </c>
      <c r="M4447" s="70"/>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x14ac:dyDescent="0.2">
      <c r="A4448" s="15"/>
      <c r="B4448" s="15">
        <v>234</v>
      </c>
      <c r="C4448" s="59">
        <v>0</v>
      </c>
      <c r="D4448" s="60"/>
      <c r="E4448" s="60"/>
      <c r="F4448" s="60"/>
      <c r="G4448" s="61"/>
      <c r="H4448" s="71">
        <v>0</v>
      </c>
      <c r="I4448" s="62" t="s">
        <v>35</v>
      </c>
      <c r="J4448" s="62">
        <v>0</v>
      </c>
      <c r="K4448" s="44"/>
      <c r="L4448" s="63">
        <v>0</v>
      </c>
      <c r="M4448" s="70"/>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x14ac:dyDescent="0.2">
      <c r="A4449" s="15"/>
      <c r="B4449" s="15">
        <v>235</v>
      </c>
      <c r="C4449" s="59">
        <v>0</v>
      </c>
      <c r="D4449" s="60"/>
      <c r="E4449" s="60"/>
      <c r="F4449" s="60"/>
      <c r="G4449" s="61"/>
      <c r="H4449" s="71">
        <v>0</v>
      </c>
      <c r="I4449" s="62" t="s">
        <v>35</v>
      </c>
      <c r="J4449" s="62">
        <v>0</v>
      </c>
      <c r="K4449" s="44"/>
      <c r="L4449" s="63">
        <v>0</v>
      </c>
      <c r="M4449" s="70"/>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x14ac:dyDescent="0.2">
      <c r="A4450" s="15"/>
      <c r="B4450" s="15">
        <v>236</v>
      </c>
      <c r="C4450" s="59">
        <v>0</v>
      </c>
      <c r="D4450" s="60"/>
      <c r="E4450" s="60"/>
      <c r="F4450" s="60"/>
      <c r="G4450" s="61"/>
      <c r="H4450" s="71">
        <v>0</v>
      </c>
      <c r="I4450" s="62" t="s">
        <v>35</v>
      </c>
      <c r="J4450" s="62">
        <v>0</v>
      </c>
      <c r="K4450" s="44"/>
      <c r="L4450" s="63">
        <v>0</v>
      </c>
      <c r="M4450" s="70"/>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x14ac:dyDescent="0.2">
      <c r="A4451" s="15"/>
      <c r="B4451" s="15">
        <v>237</v>
      </c>
      <c r="C4451" s="59">
        <v>0</v>
      </c>
      <c r="D4451" s="60"/>
      <c r="E4451" s="60"/>
      <c r="F4451" s="60"/>
      <c r="G4451" s="61"/>
      <c r="H4451" s="71">
        <v>0</v>
      </c>
      <c r="I4451" s="62" t="s">
        <v>35</v>
      </c>
      <c r="J4451" s="62">
        <v>0</v>
      </c>
      <c r="K4451" s="44"/>
      <c r="L4451" s="63">
        <v>0</v>
      </c>
      <c r="M4451" s="70"/>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x14ac:dyDescent="0.2">
      <c r="A4452" s="15"/>
      <c r="B4452" s="15">
        <v>238</v>
      </c>
      <c r="C4452" s="59">
        <v>0</v>
      </c>
      <c r="D4452" s="60"/>
      <c r="E4452" s="60"/>
      <c r="F4452" s="60"/>
      <c r="G4452" s="61"/>
      <c r="H4452" s="71">
        <v>0</v>
      </c>
      <c r="I4452" s="62" t="s">
        <v>35</v>
      </c>
      <c r="J4452" s="62">
        <v>0</v>
      </c>
      <c r="K4452" s="44"/>
      <c r="L4452" s="63">
        <v>0</v>
      </c>
      <c r="M4452" s="70"/>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x14ac:dyDescent="0.2">
      <c r="A4453" s="15"/>
      <c r="B4453" s="15">
        <v>239</v>
      </c>
      <c r="C4453" s="59">
        <v>0</v>
      </c>
      <c r="D4453" s="60"/>
      <c r="E4453" s="60"/>
      <c r="F4453" s="60"/>
      <c r="G4453" s="61"/>
      <c r="H4453" s="71">
        <v>0</v>
      </c>
      <c r="I4453" s="62" t="s">
        <v>35</v>
      </c>
      <c r="J4453" s="62">
        <v>0</v>
      </c>
      <c r="K4453" s="44"/>
      <c r="L4453" s="63">
        <v>0</v>
      </c>
      <c r="M4453" s="70"/>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x14ac:dyDescent="0.2">
      <c r="A4454" s="15"/>
      <c r="B4454" s="15">
        <v>240</v>
      </c>
      <c r="C4454" s="59">
        <v>0</v>
      </c>
      <c r="D4454" s="60"/>
      <c r="E4454" s="60"/>
      <c r="F4454" s="60"/>
      <c r="G4454" s="61"/>
      <c r="H4454" s="71">
        <v>0</v>
      </c>
      <c r="I4454" s="62" t="s">
        <v>35</v>
      </c>
      <c r="J4454" s="62">
        <v>0</v>
      </c>
      <c r="K4454" s="44"/>
      <c r="L4454" s="63">
        <v>0</v>
      </c>
      <c r="M4454" s="70"/>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x14ac:dyDescent="0.2">
      <c r="A4455" s="15"/>
      <c r="B4455" s="15">
        <v>241</v>
      </c>
      <c r="C4455" s="59">
        <v>0</v>
      </c>
      <c r="D4455" s="60"/>
      <c r="E4455" s="60"/>
      <c r="F4455" s="60"/>
      <c r="G4455" s="61"/>
      <c r="H4455" s="71">
        <v>0</v>
      </c>
      <c r="I4455" s="62" t="s">
        <v>35</v>
      </c>
      <c r="J4455" s="62">
        <v>0</v>
      </c>
      <c r="K4455" s="44"/>
      <c r="L4455" s="63">
        <v>0</v>
      </c>
      <c r="M4455" s="70"/>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x14ac:dyDescent="0.2">
      <c r="A4456" s="15"/>
      <c r="B4456" s="15">
        <v>242</v>
      </c>
      <c r="C4456" s="59">
        <v>0</v>
      </c>
      <c r="D4456" s="60"/>
      <c r="E4456" s="60"/>
      <c r="F4456" s="60"/>
      <c r="G4456" s="61"/>
      <c r="H4456" s="71">
        <v>0</v>
      </c>
      <c r="I4456" s="62" t="s">
        <v>35</v>
      </c>
      <c r="J4456" s="62">
        <v>0</v>
      </c>
      <c r="K4456" s="44"/>
      <c r="L4456" s="63">
        <v>0</v>
      </c>
      <c r="M4456" s="70"/>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x14ac:dyDescent="0.2">
      <c r="A4457" s="15"/>
      <c r="B4457" s="15">
        <v>243</v>
      </c>
      <c r="C4457" s="59">
        <v>0</v>
      </c>
      <c r="D4457" s="60"/>
      <c r="E4457" s="60"/>
      <c r="F4457" s="60"/>
      <c r="G4457" s="61"/>
      <c r="H4457" s="71">
        <v>0</v>
      </c>
      <c r="I4457" s="62" t="s">
        <v>35</v>
      </c>
      <c r="J4457" s="62">
        <v>0</v>
      </c>
      <c r="K4457" s="44"/>
      <c r="L4457" s="63">
        <v>0</v>
      </c>
      <c r="M4457" s="70"/>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x14ac:dyDescent="0.2">
      <c r="A4458" s="15"/>
      <c r="B4458" s="15">
        <v>244</v>
      </c>
      <c r="C4458" s="59">
        <v>0</v>
      </c>
      <c r="D4458" s="60"/>
      <c r="E4458" s="60"/>
      <c r="F4458" s="60"/>
      <c r="G4458" s="61"/>
      <c r="H4458" s="71">
        <v>0</v>
      </c>
      <c r="I4458" s="62" t="s">
        <v>35</v>
      </c>
      <c r="J4458" s="62">
        <v>0</v>
      </c>
      <c r="K4458" s="44"/>
      <c r="L4458" s="63">
        <v>0</v>
      </c>
      <c r="M4458" s="70"/>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x14ac:dyDescent="0.2">
      <c r="A4459" s="15"/>
      <c r="B4459" s="15">
        <v>245</v>
      </c>
      <c r="C4459" s="59">
        <v>0</v>
      </c>
      <c r="D4459" s="60"/>
      <c r="E4459" s="60"/>
      <c r="F4459" s="60"/>
      <c r="G4459" s="61"/>
      <c r="H4459" s="71">
        <v>0</v>
      </c>
      <c r="I4459" s="62" t="s">
        <v>35</v>
      </c>
      <c r="J4459" s="62">
        <v>0</v>
      </c>
      <c r="K4459" s="44"/>
      <c r="L4459" s="63">
        <v>0</v>
      </c>
      <c r="M4459" s="70"/>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x14ac:dyDescent="0.2">
      <c r="A4460" s="15"/>
      <c r="B4460" s="15">
        <v>246</v>
      </c>
      <c r="C4460" s="59">
        <v>0</v>
      </c>
      <c r="D4460" s="60"/>
      <c r="E4460" s="60"/>
      <c r="F4460" s="60"/>
      <c r="G4460" s="61"/>
      <c r="H4460" s="71">
        <v>0</v>
      </c>
      <c r="I4460" s="62" t="s">
        <v>35</v>
      </c>
      <c r="J4460" s="62">
        <v>0</v>
      </c>
      <c r="K4460" s="44"/>
      <c r="L4460" s="63">
        <v>0</v>
      </c>
      <c r="M4460" s="70"/>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x14ac:dyDescent="0.2">
      <c r="A4461" s="15"/>
      <c r="B4461" s="15">
        <v>247</v>
      </c>
      <c r="C4461" s="59">
        <v>0</v>
      </c>
      <c r="D4461" s="60"/>
      <c r="E4461" s="60"/>
      <c r="F4461" s="60"/>
      <c r="G4461" s="61"/>
      <c r="H4461" s="71">
        <v>0</v>
      </c>
      <c r="I4461" s="62" t="s">
        <v>35</v>
      </c>
      <c r="J4461" s="62">
        <v>0</v>
      </c>
      <c r="K4461" s="44"/>
      <c r="L4461" s="63">
        <v>0</v>
      </c>
      <c r="M4461" s="70"/>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x14ac:dyDescent="0.2">
      <c r="A4462" s="15"/>
      <c r="B4462" s="15">
        <v>248</v>
      </c>
      <c r="C4462" s="59">
        <v>0</v>
      </c>
      <c r="D4462" s="60"/>
      <c r="E4462" s="60"/>
      <c r="F4462" s="60"/>
      <c r="G4462" s="61"/>
      <c r="H4462" s="71">
        <v>0</v>
      </c>
      <c r="I4462" s="62" t="s">
        <v>35</v>
      </c>
      <c r="J4462" s="62">
        <v>0</v>
      </c>
      <c r="K4462" s="44"/>
      <c r="L4462" s="63">
        <v>0</v>
      </c>
      <c r="M4462" s="70"/>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x14ac:dyDescent="0.2">
      <c r="A4463" s="15"/>
      <c r="B4463" s="15">
        <v>249</v>
      </c>
      <c r="C4463" s="59">
        <v>0</v>
      </c>
      <c r="D4463" s="60"/>
      <c r="E4463" s="60"/>
      <c r="F4463" s="60"/>
      <c r="G4463" s="61"/>
      <c r="H4463" s="71">
        <v>0</v>
      </c>
      <c r="I4463" s="62" t="s">
        <v>35</v>
      </c>
      <c r="J4463" s="62">
        <v>0</v>
      </c>
      <c r="K4463" s="44"/>
      <c r="L4463" s="63">
        <v>0</v>
      </c>
      <c r="M4463" s="70"/>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x14ac:dyDescent="0.2">
      <c r="A4464" s="15"/>
      <c r="B4464" s="15">
        <v>250</v>
      </c>
      <c r="C4464" s="59">
        <v>0</v>
      </c>
      <c r="D4464" s="60"/>
      <c r="E4464" s="60"/>
      <c r="F4464" s="60"/>
      <c r="G4464" s="61"/>
      <c r="H4464" s="71">
        <v>0</v>
      </c>
      <c r="I4464" s="62" t="s">
        <v>35</v>
      </c>
      <c r="J4464" s="62">
        <v>0</v>
      </c>
      <c r="K4464" s="44"/>
      <c r="L4464" s="63">
        <v>0</v>
      </c>
      <c r="M4464" s="70"/>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x14ac:dyDescent="0.2">
      <c r="A4465" s="15"/>
      <c r="B4465" s="15">
        <v>251</v>
      </c>
      <c r="C4465" s="59">
        <v>0</v>
      </c>
      <c r="D4465" s="60"/>
      <c r="E4465" s="60"/>
      <c r="F4465" s="60"/>
      <c r="G4465" s="61"/>
      <c r="H4465" s="71">
        <v>0</v>
      </c>
      <c r="I4465" s="62" t="s">
        <v>35</v>
      </c>
      <c r="J4465" s="62">
        <v>0</v>
      </c>
      <c r="K4465" s="44"/>
      <c r="L4465" s="63">
        <v>0</v>
      </c>
      <c r="M4465" s="70"/>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x14ac:dyDescent="0.2">
      <c r="A4466" s="15"/>
      <c r="B4466" s="15">
        <v>252</v>
      </c>
      <c r="C4466" s="59">
        <v>0</v>
      </c>
      <c r="D4466" s="60"/>
      <c r="E4466" s="60"/>
      <c r="F4466" s="60"/>
      <c r="G4466" s="61"/>
      <c r="H4466" s="71">
        <v>0</v>
      </c>
      <c r="I4466" s="62" t="s">
        <v>35</v>
      </c>
      <c r="J4466" s="62">
        <v>0</v>
      </c>
      <c r="K4466" s="44"/>
      <c r="L4466" s="63">
        <v>0</v>
      </c>
      <c r="M4466" s="70"/>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x14ac:dyDescent="0.2">
      <c r="A4467" s="15"/>
      <c r="B4467" s="15">
        <v>253</v>
      </c>
      <c r="C4467" s="59">
        <v>0</v>
      </c>
      <c r="D4467" s="60"/>
      <c r="E4467" s="60"/>
      <c r="F4467" s="60"/>
      <c r="G4467" s="61"/>
      <c r="H4467" s="71">
        <v>0</v>
      </c>
      <c r="I4467" s="62" t="s">
        <v>35</v>
      </c>
      <c r="J4467" s="62">
        <v>0</v>
      </c>
      <c r="K4467" s="44"/>
      <c r="L4467" s="63">
        <v>0</v>
      </c>
      <c r="M4467" s="70"/>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x14ac:dyDescent="0.2">
      <c r="A4468" s="15"/>
      <c r="B4468" s="15">
        <v>254</v>
      </c>
      <c r="C4468" s="59">
        <v>0</v>
      </c>
      <c r="D4468" s="60"/>
      <c r="E4468" s="60"/>
      <c r="F4468" s="60"/>
      <c r="G4468" s="61"/>
      <c r="H4468" s="71">
        <v>0</v>
      </c>
      <c r="I4468" s="62" t="s">
        <v>35</v>
      </c>
      <c r="J4468" s="62">
        <v>0</v>
      </c>
      <c r="K4468" s="44"/>
      <c r="L4468" s="63">
        <v>0</v>
      </c>
      <c r="M4468" s="70"/>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x14ac:dyDescent="0.2">
      <c r="A4469" s="15"/>
      <c r="B4469" s="15">
        <v>255</v>
      </c>
      <c r="C4469" s="59">
        <v>0</v>
      </c>
      <c r="D4469" s="60"/>
      <c r="E4469" s="60"/>
      <c r="F4469" s="60"/>
      <c r="G4469" s="61"/>
      <c r="H4469" s="71">
        <v>0</v>
      </c>
      <c r="I4469" s="62" t="s">
        <v>35</v>
      </c>
      <c r="J4469" s="62">
        <v>0</v>
      </c>
      <c r="K4469" s="44"/>
      <c r="L4469" s="63">
        <v>0</v>
      </c>
      <c r="M4469" s="70"/>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x14ac:dyDescent="0.2">
      <c r="A4470" s="15"/>
      <c r="B4470" s="15">
        <v>256</v>
      </c>
      <c r="C4470" s="59">
        <v>0</v>
      </c>
      <c r="D4470" s="60"/>
      <c r="E4470" s="60"/>
      <c r="F4470" s="60"/>
      <c r="G4470" s="61"/>
      <c r="H4470" s="71">
        <v>0</v>
      </c>
      <c r="I4470" s="62" t="s">
        <v>35</v>
      </c>
      <c r="J4470" s="62">
        <v>0</v>
      </c>
      <c r="K4470" s="44"/>
      <c r="L4470" s="63">
        <v>0</v>
      </c>
      <c r="M4470" s="70"/>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x14ac:dyDescent="0.2">
      <c r="A4471" s="15"/>
      <c r="B4471" s="15">
        <v>257</v>
      </c>
      <c r="C4471" s="59">
        <v>0</v>
      </c>
      <c r="D4471" s="60"/>
      <c r="E4471" s="60"/>
      <c r="F4471" s="60"/>
      <c r="G4471" s="61"/>
      <c r="H4471" s="71">
        <v>0</v>
      </c>
      <c r="I4471" s="62" t="s">
        <v>35</v>
      </c>
      <c r="J4471" s="62">
        <v>0</v>
      </c>
      <c r="K4471" s="44"/>
      <c r="L4471" s="63">
        <v>0</v>
      </c>
      <c r="M4471" s="70"/>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x14ac:dyDescent="0.2">
      <c r="A4472" s="15"/>
      <c r="B4472" s="15">
        <v>258</v>
      </c>
      <c r="C4472" s="59">
        <v>0</v>
      </c>
      <c r="D4472" s="60"/>
      <c r="E4472" s="60"/>
      <c r="F4472" s="60"/>
      <c r="G4472" s="61"/>
      <c r="H4472" s="71">
        <v>0</v>
      </c>
      <c r="I4472" s="62" t="s">
        <v>35</v>
      </c>
      <c r="J4472" s="62">
        <v>0</v>
      </c>
      <c r="K4472" s="44"/>
      <c r="L4472" s="63">
        <v>0</v>
      </c>
      <c r="M4472" s="70"/>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x14ac:dyDescent="0.2">
      <c r="A4473" s="15"/>
      <c r="B4473" s="15">
        <v>259</v>
      </c>
      <c r="C4473" s="59">
        <v>0</v>
      </c>
      <c r="D4473" s="60"/>
      <c r="E4473" s="60"/>
      <c r="F4473" s="60"/>
      <c r="G4473" s="61"/>
      <c r="H4473" s="71">
        <v>0</v>
      </c>
      <c r="I4473" s="62" t="s">
        <v>35</v>
      </c>
      <c r="J4473" s="62">
        <v>0</v>
      </c>
      <c r="K4473" s="44"/>
      <c r="L4473" s="63">
        <v>0</v>
      </c>
      <c r="M4473" s="70"/>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x14ac:dyDescent="0.2">
      <c r="A4474" s="15"/>
      <c r="B4474" s="15">
        <v>260</v>
      </c>
      <c r="C4474" s="59">
        <v>0</v>
      </c>
      <c r="D4474" s="60"/>
      <c r="E4474" s="60"/>
      <c r="F4474" s="60"/>
      <c r="G4474" s="61"/>
      <c r="H4474" s="71">
        <v>0</v>
      </c>
      <c r="I4474" s="62" t="s">
        <v>35</v>
      </c>
      <c r="J4474" s="62">
        <v>0</v>
      </c>
      <c r="K4474" s="44"/>
      <c r="L4474" s="63">
        <v>0</v>
      </c>
      <c r="M4474" s="70"/>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x14ac:dyDescent="0.2">
      <c r="A4475" s="15"/>
      <c r="B4475" s="15">
        <v>261</v>
      </c>
      <c r="C4475" s="59">
        <v>0</v>
      </c>
      <c r="D4475" s="60"/>
      <c r="E4475" s="60"/>
      <c r="F4475" s="60"/>
      <c r="G4475" s="61"/>
      <c r="H4475" s="71">
        <v>0</v>
      </c>
      <c r="I4475" s="62" t="s">
        <v>35</v>
      </c>
      <c r="J4475" s="62">
        <v>0</v>
      </c>
      <c r="K4475" s="44"/>
      <c r="L4475" s="63">
        <v>0</v>
      </c>
      <c r="M4475" s="70"/>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x14ac:dyDescent="0.2">
      <c r="A4476" s="15"/>
      <c r="B4476" s="15">
        <v>262</v>
      </c>
      <c r="C4476" s="59">
        <v>0</v>
      </c>
      <c r="D4476" s="60"/>
      <c r="E4476" s="60"/>
      <c r="F4476" s="60"/>
      <c r="G4476" s="61"/>
      <c r="H4476" s="71">
        <v>0</v>
      </c>
      <c r="I4476" s="62" t="s">
        <v>35</v>
      </c>
      <c r="J4476" s="62">
        <v>0</v>
      </c>
      <c r="K4476" s="44"/>
      <c r="L4476" s="63">
        <v>0</v>
      </c>
      <c r="M4476" s="70"/>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x14ac:dyDescent="0.2">
      <c r="A4477" s="15"/>
      <c r="B4477" s="15">
        <v>263</v>
      </c>
      <c r="C4477" s="59">
        <v>0</v>
      </c>
      <c r="D4477" s="60"/>
      <c r="E4477" s="60"/>
      <c r="F4477" s="60"/>
      <c r="G4477" s="61"/>
      <c r="H4477" s="71">
        <v>0</v>
      </c>
      <c r="I4477" s="62" t="s">
        <v>35</v>
      </c>
      <c r="J4477" s="62">
        <v>0</v>
      </c>
      <c r="K4477" s="44"/>
      <c r="L4477" s="63">
        <v>0</v>
      </c>
      <c r="M4477" s="70"/>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x14ac:dyDescent="0.2">
      <c r="A4478" s="15"/>
      <c r="B4478" s="15">
        <v>264</v>
      </c>
      <c r="C4478" s="59">
        <v>0</v>
      </c>
      <c r="D4478" s="60"/>
      <c r="E4478" s="60"/>
      <c r="F4478" s="60"/>
      <c r="G4478" s="61"/>
      <c r="H4478" s="71">
        <v>0</v>
      </c>
      <c r="I4478" s="62" t="s">
        <v>35</v>
      </c>
      <c r="J4478" s="62">
        <v>0</v>
      </c>
      <c r="K4478" s="44"/>
      <c r="L4478" s="63">
        <v>0</v>
      </c>
      <c r="M4478" s="70"/>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x14ac:dyDescent="0.2">
      <c r="A4479" s="15"/>
      <c r="B4479" s="15">
        <v>265</v>
      </c>
      <c r="C4479" s="59">
        <v>0</v>
      </c>
      <c r="D4479" s="60"/>
      <c r="E4479" s="60"/>
      <c r="F4479" s="60"/>
      <c r="G4479" s="61"/>
      <c r="H4479" s="71">
        <v>0</v>
      </c>
      <c r="I4479" s="62" t="s">
        <v>35</v>
      </c>
      <c r="J4479" s="62">
        <v>0</v>
      </c>
      <c r="K4479" s="44"/>
      <c r="L4479" s="63">
        <v>0</v>
      </c>
      <c r="M4479" s="70"/>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x14ac:dyDescent="0.2">
      <c r="A4480" s="15"/>
      <c r="B4480" s="15">
        <v>266</v>
      </c>
      <c r="C4480" s="59">
        <v>0</v>
      </c>
      <c r="D4480" s="60"/>
      <c r="E4480" s="60"/>
      <c r="F4480" s="60"/>
      <c r="G4480" s="61"/>
      <c r="H4480" s="71">
        <v>0</v>
      </c>
      <c r="I4480" s="62" t="s">
        <v>35</v>
      </c>
      <c r="J4480" s="62">
        <v>0</v>
      </c>
      <c r="K4480" s="44"/>
      <c r="L4480" s="63">
        <v>0</v>
      </c>
      <c r="M4480" s="70"/>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x14ac:dyDescent="0.2">
      <c r="A4481" s="15"/>
      <c r="B4481" s="15">
        <v>267</v>
      </c>
      <c r="C4481" s="59">
        <v>0</v>
      </c>
      <c r="D4481" s="60"/>
      <c r="E4481" s="60"/>
      <c r="F4481" s="60"/>
      <c r="G4481" s="61"/>
      <c r="H4481" s="71">
        <v>0</v>
      </c>
      <c r="I4481" s="62" t="s">
        <v>35</v>
      </c>
      <c r="J4481" s="62">
        <v>0</v>
      </c>
      <c r="K4481" s="44"/>
      <c r="L4481" s="63">
        <v>0</v>
      </c>
      <c r="M4481" s="70"/>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x14ac:dyDescent="0.2">
      <c r="A4482" s="15"/>
      <c r="B4482" s="15">
        <v>268</v>
      </c>
      <c r="C4482" s="59">
        <v>0</v>
      </c>
      <c r="D4482" s="60"/>
      <c r="E4482" s="60"/>
      <c r="F4482" s="60"/>
      <c r="G4482" s="61"/>
      <c r="H4482" s="71">
        <v>0</v>
      </c>
      <c r="I4482" s="62" t="s">
        <v>35</v>
      </c>
      <c r="J4482" s="62">
        <v>0</v>
      </c>
      <c r="K4482" s="44"/>
      <c r="L4482" s="63">
        <v>0</v>
      </c>
      <c r="M4482" s="70"/>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x14ac:dyDescent="0.2">
      <c r="A4483" s="15"/>
      <c r="B4483" s="15">
        <v>269</v>
      </c>
      <c r="C4483" s="59">
        <v>0</v>
      </c>
      <c r="D4483" s="60"/>
      <c r="E4483" s="60"/>
      <c r="F4483" s="60"/>
      <c r="G4483" s="61"/>
      <c r="H4483" s="71">
        <v>0</v>
      </c>
      <c r="I4483" s="62" t="s">
        <v>35</v>
      </c>
      <c r="J4483" s="62">
        <v>0</v>
      </c>
      <c r="K4483" s="44"/>
      <c r="L4483" s="63">
        <v>0</v>
      </c>
      <c r="M4483" s="70"/>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x14ac:dyDescent="0.2">
      <c r="A4484" s="15"/>
      <c r="B4484" s="15">
        <v>270</v>
      </c>
      <c r="C4484" s="59">
        <v>0</v>
      </c>
      <c r="D4484" s="60"/>
      <c r="E4484" s="60"/>
      <c r="F4484" s="60"/>
      <c r="G4484" s="61"/>
      <c r="H4484" s="71">
        <v>0</v>
      </c>
      <c r="I4484" s="62" t="s">
        <v>35</v>
      </c>
      <c r="J4484" s="62">
        <v>0</v>
      </c>
      <c r="K4484" s="44"/>
      <c r="L4484" s="63">
        <v>0</v>
      </c>
      <c r="M4484" s="70"/>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x14ac:dyDescent="0.2">
      <c r="A4485" s="15"/>
      <c r="B4485" s="15">
        <v>271</v>
      </c>
      <c r="C4485" s="59">
        <v>0</v>
      </c>
      <c r="D4485" s="60"/>
      <c r="E4485" s="60"/>
      <c r="F4485" s="60"/>
      <c r="G4485" s="61"/>
      <c r="H4485" s="71">
        <v>0</v>
      </c>
      <c r="I4485" s="62" t="s">
        <v>35</v>
      </c>
      <c r="J4485" s="62">
        <v>0</v>
      </c>
      <c r="K4485" s="44"/>
      <c r="L4485" s="63">
        <v>0</v>
      </c>
      <c r="M4485" s="70"/>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x14ac:dyDescent="0.2">
      <c r="A4486" s="15"/>
      <c r="B4486" s="15">
        <v>272</v>
      </c>
      <c r="C4486" s="59">
        <v>0</v>
      </c>
      <c r="D4486" s="60"/>
      <c r="E4486" s="60"/>
      <c r="F4486" s="60"/>
      <c r="G4486" s="61"/>
      <c r="H4486" s="71">
        <v>0</v>
      </c>
      <c r="I4486" s="62" t="s">
        <v>35</v>
      </c>
      <c r="J4486" s="62">
        <v>0</v>
      </c>
      <c r="K4486" s="44"/>
      <c r="L4486" s="63">
        <v>0</v>
      </c>
      <c r="M4486" s="70"/>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x14ac:dyDescent="0.2">
      <c r="A4487" s="15"/>
      <c r="B4487" s="15">
        <v>273</v>
      </c>
      <c r="C4487" s="59">
        <v>0</v>
      </c>
      <c r="D4487" s="60"/>
      <c r="E4487" s="60"/>
      <c r="F4487" s="60"/>
      <c r="G4487" s="61"/>
      <c r="H4487" s="71">
        <v>0</v>
      </c>
      <c r="I4487" s="62" t="s">
        <v>35</v>
      </c>
      <c r="J4487" s="62">
        <v>0</v>
      </c>
      <c r="K4487" s="44"/>
      <c r="L4487" s="63">
        <v>0</v>
      </c>
      <c r="M4487" s="70"/>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x14ac:dyDescent="0.2">
      <c r="A4488" s="15"/>
      <c r="B4488" s="15">
        <v>274</v>
      </c>
      <c r="C4488" s="59">
        <v>0</v>
      </c>
      <c r="D4488" s="60"/>
      <c r="E4488" s="60"/>
      <c r="F4488" s="60"/>
      <c r="G4488" s="61"/>
      <c r="H4488" s="71">
        <v>0</v>
      </c>
      <c r="I4488" s="62" t="s">
        <v>35</v>
      </c>
      <c r="J4488" s="62">
        <v>0</v>
      </c>
      <c r="K4488" s="44"/>
      <c r="L4488" s="63">
        <v>0</v>
      </c>
      <c r="M4488" s="70"/>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x14ac:dyDescent="0.2">
      <c r="A4489" s="15"/>
      <c r="B4489" s="15">
        <v>275</v>
      </c>
      <c r="C4489" s="59">
        <v>0</v>
      </c>
      <c r="D4489" s="60"/>
      <c r="E4489" s="60"/>
      <c r="F4489" s="60"/>
      <c r="G4489" s="61"/>
      <c r="H4489" s="71">
        <v>0</v>
      </c>
      <c r="I4489" s="62" t="s">
        <v>35</v>
      </c>
      <c r="J4489" s="62">
        <v>0</v>
      </c>
      <c r="K4489" s="44"/>
      <c r="L4489" s="63">
        <v>0</v>
      </c>
      <c r="M4489" s="70"/>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x14ac:dyDescent="0.2">
      <c r="A4490" s="15"/>
      <c r="B4490" s="15">
        <v>276</v>
      </c>
      <c r="C4490" s="59">
        <v>0</v>
      </c>
      <c r="D4490" s="60"/>
      <c r="E4490" s="60"/>
      <c r="F4490" s="60"/>
      <c r="G4490" s="61"/>
      <c r="H4490" s="71">
        <v>0</v>
      </c>
      <c r="I4490" s="62" t="s">
        <v>35</v>
      </c>
      <c r="J4490" s="62">
        <v>0</v>
      </c>
      <c r="K4490" s="44"/>
      <c r="L4490" s="63">
        <v>0</v>
      </c>
      <c r="M4490" s="70"/>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x14ac:dyDescent="0.2">
      <c r="A4491" s="15"/>
      <c r="B4491" s="15">
        <v>277</v>
      </c>
      <c r="C4491" s="59">
        <v>0</v>
      </c>
      <c r="D4491" s="60"/>
      <c r="E4491" s="60"/>
      <c r="F4491" s="60"/>
      <c r="G4491" s="61"/>
      <c r="H4491" s="71">
        <v>0</v>
      </c>
      <c r="I4491" s="62" t="s">
        <v>35</v>
      </c>
      <c r="J4491" s="62">
        <v>0</v>
      </c>
      <c r="K4491" s="44"/>
      <c r="L4491" s="63">
        <v>0</v>
      </c>
      <c r="M4491" s="70"/>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x14ac:dyDescent="0.2">
      <c r="A4492" s="15"/>
      <c r="B4492" s="15">
        <v>278</v>
      </c>
      <c r="C4492" s="59">
        <v>0</v>
      </c>
      <c r="D4492" s="60"/>
      <c r="E4492" s="60"/>
      <c r="F4492" s="60"/>
      <c r="G4492" s="61"/>
      <c r="H4492" s="71">
        <v>0</v>
      </c>
      <c r="I4492" s="62" t="s">
        <v>35</v>
      </c>
      <c r="J4492" s="62">
        <v>0</v>
      </c>
      <c r="K4492" s="44"/>
      <c r="L4492" s="63">
        <v>0</v>
      </c>
      <c r="M4492" s="70"/>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x14ac:dyDescent="0.2">
      <c r="A4493" s="15"/>
      <c r="B4493" s="15">
        <v>279</v>
      </c>
      <c r="C4493" s="59">
        <v>0</v>
      </c>
      <c r="D4493" s="60"/>
      <c r="E4493" s="60"/>
      <c r="F4493" s="60"/>
      <c r="G4493" s="61"/>
      <c r="H4493" s="71">
        <v>0</v>
      </c>
      <c r="I4493" s="62" t="s">
        <v>35</v>
      </c>
      <c r="J4493" s="62">
        <v>0</v>
      </c>
      <c r="K4493" s="44"/>
      <c r="L4493" s="63">
        <v>0</v>
      </c>
      <c r="M4493" s="70"/>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x14ac:dyDescent="0.2">
      <c r="A4494" s="15"/>
      <c r="B4494" s="15">
        <v>280</v>
      </c>
      <c r="C4494" s="59">
        <v>0</v>
      </c>
      <c r="D4494" s="60"/>
      <c r="E4494" s="60"/>
      <c r="F4494" s="60"/>
      <c r="G4494" s="61"/>
      <c r="H4494" s="71">
        <v>0</v>
      </c>
      <c r="I4494" s="62" t="s">
        <v>35</v>
      </c>
      <c r="J4494" s="62">
        <v>0</v>
      </c>
      <c r="K4494" s="44"/>
      <c r="L4494" s="63">
        <v>0</v>
      </c>
      <c r="M4494" s="70"/>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x14ac:dyDescent="0.2">
      <c r="A4495" s="15"/>
      <c r="B4495" s="15">
        <v>281</v>
      </c>
      <c r="C4495" s="59">
        <v>0</v>
      </c>
      <c r="D4495" s="60"/>
      <c r="E4495" s="60"/>
      <c r="F4495" s="60"/>
      <c r="G4495" s="61"/>
      <c r="H4495" s="71">
        <v>0</v>
      </c>
      <c r="I4495" s="62" t="s">
        <v>35</v>
      </c>
      <c r="J4495" s="62">
        <v>0</v>
      </c>
      <c r="K4495" s="44"/>
      <c r="L4495" s="63">
        <v>0</v>
      </c>
      <c r="M4495" s="70"/>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x14ac:dyDescent="0.2">
      <c r="A4496" s="15"/>
      <c r="B4496" s="15">
        <v>282</v>
      </c>
      <c r="C4496" s="59">
        <v>0</v>
      </c>
      <c r="D4496" s="60"/>
      <c r="E4496" s="60"/>
      <c r="F4496" s="60"/>
      <c r="G4496" s="61"/>
      <c r="H4496" s="71">
        <v>0</v>
      </c>
      <c r="I4496" s="62" t="s">
        <v>35</v>
      </c>
      <c r="J4496" s="62">
        <v>0</v>
      </c>
      <c r="K4496" s="44"/>
      <c r="L4496" s="63">
        <v>0</v>
      </c>
      <c r="M4496" s="70"/>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x14ac:dyDescent="0.2">
      <c r="A4497" s="15"/>
      <c r="B4497" s="15">
        <v>283</v>
      </c>
      <c r="C4497" s="59">
        <v>0</v>
      </c>
      <c r="D4497" s="60"/>
      <c r="E4497" s="60"/>
      <c r="F4497" s="60"/>
      <c r="G4497" s="61"/>
      <c r="H4497" s="71">
        <v>0</v>
      </c>
      <c r="I4497" s="62" t="s">
        <v>35</v>
      </c>
      <c r="J4497" s="62">
        <v>0</v>
      </c>
      <c r="K4497" s="44"/>
      <c r="L4497" s="63">
        <v>0</v>
      </c>
      <c r="M4497" s="70"/>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x14ac:dyDescent="0.2">
      <c r="A4498" s="15"/>
      <c r="B4498" s="15">
        <v>284</v>
      </c>
      <c r="C4498" s="59">
        <v>0</v>
      </c>
      <c r="D4498" s="60"/>
      <c r="E4498" s="60"/>
      <c r="F4498" s="60"/>
      <c r="G4498" s="61"/>
      <c r="H4498" s="71">
        <v>0</v>
      </c>
      <c r="I4498" s="62" t="s">
        <v>35</v>
      </c>
      <c r="J4498" s="62">
        <v>0</v>
      </c>
      <c r="K4498" s="44"/>
      <c r="L4498" s="63">
        <v>0</v>
      </c>
      <c r="M4498" s="70"/>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x14ac:dyDescent="0.2">
      <c r="A4499" s="15"/>
      <c r="B4499" s="15">
        <v>285</v>
      </c>
      <c r="C4499" s="59">
        <v>0</v>
      </c>
      <c r="D4499" s="60"/>
      <c r="E4499" s="60"/>
      <c r="F4499" s="60"/>
      <c r="G4499" s="61"/>
      <c r="H4499" s="71">
        <v>0</v>
      </c>
      <c r="I4499" s="62" t="s">
        <v>35</v>
      </c>
      <c r="J4499" s="62">
        <v>0</v>
      </c>
      <c r="K4499" s="44"/>
      <c r="L4499" s="63">
        <v>0</v>
      </c>
      <c r="M4499" s="70"/>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x14ac:dyDescent="0.2">
      <c r="A4500" s="15"/>
      <c r="B4500" s="15">
        <v>286</v>
      </c>
      <c r="C4500" s="59">
        <v>0</v>
      </c>
      <c r="D4500" s="60"/>
      <c r="E4500" s="60"/>
      <c r="F4500" s="60"/>
      <c r="G4500" s="61"/>
      <c r="H4500" s="71">
        <v>0</v>
      </c>
      <c r="I4500" s="62" t="s">
        <v>35</v>
      </c>
      <c r="J4500" s="62">
        <v>0</v>
      </c>
      <c r="K4500" s="44"/>
      <c r="L4500" s="63">
        <v>0</v>
      </c>
      <c r="M4500" s="70"/>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x14ac:dyDescent="0.2">
      <c r="A4501" s="15"/>
      <c r="B4501" s="15">
        <v>287</v>
      </c>
      <c r="C4501" s="59">
        <v>0</v>
      </c>
      <c r="D4501" s="60"/>
      <c r="E4501" s="60"/>
      <c r="F4501" s="60"/>
      <c r="G4501" s="61"/>
      <c r="H4501" s="71">
        <v>0</v>
      </c>
      <c r="I4501" s="62" t="s">
        <v>35</v>
      </c>
      <c r="J4501" s="62">
        <v>0</v>
      </c>
      <c r="K4501" s="44"/>
      <c r="L4501" s="63">
        <v>0</v>
      </c>
      <c r="M4501" s="70"/>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x14ac:dyDescent="0.2">
      <c r="A4502" s="15"/>
      <c r="B4502" s="15">
        <v>288</v>
      </c>
      <c r="C4502" s="59">
        <v>0</v>
      </c>
      <c r="D4502" s="60"/>
      <c r="E4502" s="60"/>
      <c r="F4502" s="60"/>
      <c r="G4502" s="61"/>
      <c r="H4502" s="71">
        <v>0</v>
      </c>
      <c r="I4502" s="62" t="s">
        <v>35</v>
      </c>
      <c r="J4502" s="62">
        <v>0</v>
      </c>
      <c r="K4502" s="44"/>
      <c r="L4502" s="63">
        <v>0</v>
      </c>
      <c r="M4502" s="70"/>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x14ac:dyDescent="0.2">
      <c r="A4503" s="15"/>
      <c r="B4503" s="15">
        <v>289</v>
      </c>
      <c r="C4503" s="59">
        <v>0</v>
      </c>
      <c r="D4503" s="60"/>
      <c r="E4503" s="60"/>
      <c r="F4503" s="60"/>
      <c r="G4503" s="61"/>
      <c r="H4503" s="71">
        <v>0</v>
      </c>
      <c r="I4503" s="62" t="s">
        <v>35</v>
      </c>
      <c r="J4503" s="62">
        <v>0</v>
      </c>
      <c r="K4503" s="44"/>
      <c r="L4503" s="63">
        <v>0</v>
      </c>
      <c r="M4503" s="70"/>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x14ac:dyDescent="0.2">
      <c r="A4504" s="15"/>
      <c r="B4504" s="15">
        <v>290</v>
      </c>
      <c r="C4504" s="59">
        <v>0</v>
      </c>
      <c r="D4504" s="60"/>
      <c r="E4504" s="60"/>
      <c r="F4504" s="60"/>
      <c r="G4504" s="61"/>
      <c r="H4504" s="71">
        <v>0</v>
      </c>
      <c r="I4504" s="62" t="s">
        <v>35</v>
      </c>
      <c r="J4504" s="62">
        <v>0</v>
      </c>
      <c r="K4504" s="44"/>
      <c r="L4504" s="63">
        <v>0</v>
      </c>
      <c r="M4504" s="70"/>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x14ac:dyDescent="0.2">
      <c r="A4505" s="15"/>
      <c r="B4505" s="15">
        <v>291</v>
      </c>
      <c r="C4505" s="59">
        <v>0</v>
      </c>
      <c r="D4505" s="60"/>
      <c r="E4505" s="60"/>
      <c r="F4505" s="60"/>
      <c r="G4505" s="61"/>
      <c r="H4505" s="71">
        <v>0</v>
      </c>
      <c r="I4505" s="62" t="s">
        <v>35</v>
      </c>
      <c r="J4505" s="62">
        <v>0</v>
      </c>
      <c r="K4505" s="44"/>
      <c r="L4505" s="63">
        <v>0</v>
      </c>
      <c r="M4505" s="70"/>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x14ac:dyDescent="0.2">
      <c r="A4506" s="15"/>
      <c r="B4506" s="15">
        <v>292</v>
      </c>
      <c r="C4506" s="59">
        <v>0</v>
      </c>
      <c r="D4506" s="60"/>
      <c r="E4506" s="60"/>
      <c r="F4506" s="60"/>
      <c r="G4506" s="61"/>
      <c r="H4506" s="71">
        <v>0</v>
      </c>
      <c r="I4506" s="62" t="s">
        <v>35</v>
      </c>
      <c r="J4506" s="62">
        <v>0</v>
      </c>
      <c r="K4506" s="44"/>
      <c r="L4506" s="63">
        <v>0</v>
      </c>
      <c r="M4506" s="70"/>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x14ac:dyDescent="0.2">
      <c r="A4507" s="15"/>
      <c r="B4507" s="15">
        <v>293</v>
      </c>
      <c r="C4507" s="59">
        <v>0</v>
      </c>
      <c r="D4507" s="60"/>
      <c r="E4507" s="60"/>
      <c r="F4507" s="60"/>
      <c r="G4507" s="61"/>
      <c r="H4507" s="71">
        <v>0</v>
      </c>
      <c r="I4507" s="62" t="s">
        <v>35</v>
      </c>
      <c r="J4507" s="62">
        <v>0</v>
      </c>
      <c r="K4507" s="44"/>
      <c r="L4507" s="63">
        <v>0</v>
      </c>
      <c r="M4507" s="70"/>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x14ac:dyDescent="0.2">
      <c r="A4508" s="15"/>
      <c r="B4508" s="15">
        <v>294</v>
      </c>
      <c r="C4508" s="59">
        <v>0</v>
      </c>
      <c r="D4508" s="60"/>
      <c r="E4508" s="60"/>
      <c r="F4508" s="60"/>
      <c r="G4508" s="61"/>
      <c r="H4508" s="71">
        <v>0</v>
      </c>
      <c r="I4508" s="62" t="s">
        <v>35</v>
      </c>
      <c r="J4508" s="62">
        <v>0</v>
      </c>
      <c r="K4508" s="44"/>
      <c r="L4508" s="63">
        <v>0</v>
      </c>
      <c r="M4508" s="70"/>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x14ac:dyDescent="0.2">
      <c r="A4509" s="15"/>
      <c r="B4509" s="15">
        <v>295</v>
      </c>
      <c r="C4509" s="59">
        <v>0</v>
      </c>
      <c r="D4509" s="60"/>
      <c r="E4509" s="60"/>
      <c r="F4509" s="60"/>
      <c r="G4509" s="61"/>
      <c r="H4509" s="71">
        <v>0</v>
      </c>
      <c r="I4509" s="62" t="s">
        <v>35</v>
      </c>
      <c r="J4509" s="62">
        <v>0</v>
      </c>
      <c r="K4509" s="44"/>
      <c r="L4509" s="63">
        <v>0</v>
      </c>
      <c r="M4509" s="70"/>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x14ac:dyDescent="0.2">
      <c r="A4510" s="15"/>
      <c r="B4510" s="15">
        <v>296</v>
      </c>
      <c r="C4510" s="59">
        <v>0</v>
      </c>
      <c r="D4510" s="60"/>
      <c r="E4510" s="60"/>
      <c r="F4510" s="60"/>
      <c r="G4510" s="61"/>
      <c r="H4510" s="71">
        <v>0</v>
      </c>
      <c r="I4510" s="62" t="s">
        <v>35</v>
      </c>
      <c r="J4510" s="62">
        <v>0</v>
      </c>
      <c r="K4510" s="44"/>
      <c r="L4510" s="63">
        <v>0</v>
      </c>
      <c r="M4510" s="70"/>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x14ac:dyDescent="0.2">
      <c r="A4511" s="15"/>
      <c r="B4511" s="15">
        <v>297</v>
      </c>
      <c r="C4511" s="59">
        <v>0</v>
      </c>
      <c r="D4511" s="60"/>
      <c r="E4511" s="60"/>
      <c r="F4511" s="60"/>
      <c r="G4511" s="61"/>
      <c r="H4511" s="71">
        <v>0</v>
      </c>
      <c r="I4511" s="62" t="s">
        <v>35</v>
      </c>
      <c r="J4511" s="62">
        <v>0</v>
      </c>
      <c r="K4511" s="44"/>
      <c r="L4511" s="63">
        <v>0</v>
      </c>
      <c r="M4511" s="70"/>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x14ac:dyDescent="0.2">
      <c r="A4512" s="15"/>
      <c r="B4512" s="15">
        <v>298</v>
      </c>
      <c r="C4512" s="59">
        <v>0</v>
      </c>
      <c r="D4512" s="60"/>
      <c r="E4512" s="60"/>
      <c r="F4512" s="60"/>
      <c r="G4512" s="61"/>
      <c r="H4512" s="71">
        <v>0</v>
      </c>
      <c r="I4512" s="62" t="s">
        <v>35</v>
      </c>
      <c r="J4512" s="62">
        <v>0</v>
      </c>
      <c r="K4512" s="44"/>
      <c r="L4512" s="63">
        <v>0</v>
      </c>
      <c r="M4512" s="70"/>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x14ac:dyDescent="0.2">
      <c r="A4513" s="15"/>
      <c r="B4513" s="15">
        <v>299</v>
      </c>
      <c r="C4513" s="59">
        <v>0</v>
      </c>
      <c r="D4513" s="60"/>
      <c r="E4513" s="60"/>
      <c r="F4513" s="60"/>
      <c r="G4513" s="61"/>
      <c r="H4513" s="71">
        <v>0</v>
      </c>
      <c r="I4513" s="62" t="s">
        <v>35</v>
      </c>
      <c r="J4513" s="62">
        <v>0</v>
      </c>
      <c r="K4513" s="44"/>
      <c r="L4513" s="63">
        <v>0</v>
      </c>
      <c r="M4513" s="70"/>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x14ac:dyDescent="0.2">
      <c r="A4514" s="15"/>
      <c r="B4514" s="15">
        <v>300</v>
      </c>
      <c r="C4514" s="59">
        <v>0</v>
      </c>
      <c r="D4514" s="60"/>
      <c r="E4514" s="60"/>
      <c r="F4514" s="60"/>
      <c r="G4514" s="61"/>
      <c r="H4514" s="71">
        <v>0</v>
      </c>
      <c r="I4514" s="62" t="s">
        <v>35</v>
      </c>
      <c r="J4514" s="62">
        <v>0</v>
      </c>
      <c r="K4514" s="44"/>
      <c r="L4514" s="63">
        <v>0</v>
      </c>
      <c r="M4514" s="70"/>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x14ac:dyDescent="0.2">
      <c r="A4515" s="15"/>
      <c r="B4515" s="15">
        <v>301</v>
      </c>
      <c r="C4515" s="59">
        <v>0</v>
      </c>
      <c r="D4515" s="60"/>
      <c r="E4515" s="60"/>
      <c r="F4515" s="60"/>
      <c r="G4515" s="61"/>
      <c r="H4515" s="71">
        <v>0</v>
      </c>
      <c r="I4515" s="62" t="s">
        <v>35</v>
      </c>
      <c r="J4515" s="62">
        <v>0</v>
      </c>
      <c r="K4515" s="44"/>
      <c r="L4515" s="63">
        <v>0</v>
      </c>
      <c r="M4515" s="70"/>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x14ac:dyDescent="0.2">
      <c r="A4516" s="15"/>
      <c r="B4516" s="15">
        <v>302</v>
      </c>
      <c r="C4516" s="59">
        <v>0</v>
      </c>
      <c r="D4516" s="60"/>
      <c r="E4516" s="60"/>
      <c r="F4516" s="60"/>
      <c r="G4516" s="61"/>
      <c r="H4516" s="71">
        <v>0</v>
      </c>
      <c r="I4516" s="62" t="s">
        <v>35</v>
      </c>
      <c r="J4516" s="62">
        <v>0</v>
      </c>
      <c r="K4516" s="44"/>
      <c r="L4516" s="63">
        <v>0</v>
      </c>
      <c r="M4516" s="70"/>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x14ac:dyDescent="0.2">
      <c r="A4517" s="15"/>
      <c r="B4517" s="15">
        <v>303</v>
      </c>
      <c r="C4517" s="59">
        <v>0</v>
      </c>
      <c r="D4517" s="60"/>
      <c r="E4517" s="60"/>
      <c r="F4517" s="60"/>
      <c r="G4517" s="61"/>
      <c r="H4517" s="71">
        <v>0</v>
      </c>
      <c r="I4517" s="62" t="s">
        <v>35</v>
      </c>
      <c r="J4517" s="62">
        <v>0</v>
      </c>
      <c r="K4517" s="44"/>
      <c r="L4517" s="63">
        <v>0</v>
      </c>
      <c r="M4517" s="70"/>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x14ac:dyDescent="0.2">
      <c r="A4518" s="15"/>
      <c r="B4518" s="15">
        <v>304</v>
      </c>
      <c r="C4518" s="59">
        <v>0</v>
      </c>
      <c r="D4518" s="60"/>
      <c r="E4518" s="60"/>
      <c r="F4518" s="60"/>
      <c r="G4518" s="61"/>
      <c r="H4518" s="71">
        <v>0</v>
      </c>
      <c r="I4518" s="62" t="s">
        <v>35</v>
      </c>
      <c r="J4518" s="62">
        <v>0</v>
      </c>
      <c r="K4518" s="44"/>
      <c r="L4518" s="63">
        <v>0</v>
      </c>
      <c r="M4518" s="70"/>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x14ac:dyDescent="0.2">
      <c r="A4519" s="15"/>
      <c r="B4519" s="15">
        <v>305</v>
      </c>
      <c r="C4519" s="59">
        <v>0</v>
      </c>
      <c r="D4519" s="60"/>
      <c r="E4519" s="60"/>
      <c r="F4519" s="60"/>
      <c r="G4519" s="61"/>
      <c r="H4519" s="71">
        <v>0</v>
      </c>
      <c r="I4519" s="62" t="s">
        <v>35</v>
      </c>
      <c r="J4519" s="62">
        <v>0</v>
      </c>
      <c r="K4519" s="44"/>
      <c r="L4519" s="63">
        <v>0</v>
      </c>
      <c r="M4519" s="70"/>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x14ac:dyDescent="0.2">
      <c r="A4520" s="15"/>
      <c r="B4520" s="15">
        <v>306</v>
      </c>
      <c r="C4520" s="59">
        <v>0</v>
      </c>
      <c r="D4520" s="60"/>
      <c r="E4520" s="60"/>
      <c r="F4520" s="60"/>
      <c r="G4520" s="61"/>
      <c r="H4520" s="71">
        <v>0</v>
      </c>
      <c r="I4520" s="62" t="s">
        <v>35</v>
      </c>
      <c r="J4520" s="62">
        <v>0</v>
      </c>
      <c r="K4520" s="44"/>
      <c r="L4520" s="63">
        <v>0</v>
      </c>
      <c r="M4520" s="70"/>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x14ac:dyDescent="0.2">
      <c r="A4521" s="15"/>
      <c r="B4521" s="15">
        <v>307</v>
      </c>
      <c r="C4521" s="59">
        <v>0</v>
      </c>
      <c r="D4521" s="60"/>
      <c r="E4521" s="60"/>
      <c r="F4521" s="60"/>
      <c r="G4521" s="61"/>
      <c r="H4521" s="71">
        <v>0</v>
      </c>
      <c r="I4521" s="62" t="s">
        <v>35</v>
      </c>
      <c r="J4521" s="62">
        <v>0</v>
      </c>
      <c r="K4521" s="44"/>
      <c r="L4521" s="63">
        <v>0</v>
      </c>
      <c r="M4521" s="70"/>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x14ac:dyDescent="0.2">
      <c r="A4522" s="15"/>
      <c r="B4522" s="15">
        <v>308</v>
      </c>
      <c r="C4522" s="59">
        <v>0</v>
      </c>
      <c r="D4522" s="60"/>
      <c r="E4522" s="60"/>
      <c r="F4522" s="60"/>
      <c r="G4522" s="61"/>
      <c r="H4522" s="71">
        <v>0</v>
      </c>
      <c r="I4522" s="62" t="s">
        <v>35</v>
      </c>
      <c r="J4522" s="62">
        <v>0</v>
      </c>
      <c r="K4522" s="44"/>
      <c r="L4522" s="63">
        <v>0</v>
      </c>
      <c r="M4522" s="70"/>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x14ac:dyDescent="0.2">
      <c r="A4523" s="15"/>
      <c r="B4523" s="15">
        <v>309</v>
      </c>
      <c r="C4523" s="59">
        <v>0</v>
      </c>
      <c r="D4523" s="60"/>
      <c r="E4523" s="60"/>
      <c r="F4523" s="60"/>
      <c r="G4523" s="61"/>
      <c r="H4523" s="71">
        <v>0</v>
      </c>
      <c r="I4523" s="62" t="s">
        <v>35</v>
      </c>
      <c r="J4523" s="62">
        <v>0</v>
      </c>
      <c r="K4523" s="44"/>
      <c r="L4523" s="63">
        <v>0</v>
      </c>
      <c r="M4523" s="70"/>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x14ac:dyDescent="0.2">
      <c r="A4524" s="15"/>
      <c r="B4524" s="15">
        <v>310</v>
      </c>
      <c r="C4524" s="59">
        <v>0</v>
      </c>
      <c r="D4524" s="60"/>
      <c r="E4524" s="60"/>
      <c r="F4524" s="60"/>
      <c r="G4524" s="61"/>
      <c r="H4524" s="71">
        <v>0</v>
      </c>
      <c r="I4524" s="62" t="s">
        <v>35</v>
      </c>
      <c r="J4524" s="62">
        <v>0</v>
      </c>
      <c r="K4524" s="44"/>
      <c r="L4524" s="63">
        <v>0</v>
      </c>
      <c r="M4524" s="70"/>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x14ac:dyDescent="0.2">
      <c r="A4525" s="15"/>
      <c r="B4525" s="15">
        <v>311</v>
      </c>
      <c r="C4525" s="59">
        <v>0</v>
      </c>
      <c r="D4525" s="60"/>
      <c r="E4525" s="60"/>
      <c r="F4525" s="60"/>
      <c r="G4525" s="61"/>
      <c r="H4525" s="71">
        <v>0</v>
      </c>
      <c r="I4525" s="62" t="s">
        <v>35</v>
      </c>
      <c r="J4525" s="62">
        <v>0</v>
      </c>
      <c r="K4525" s="44"/>
      <c r="L4525" s="63">
        <v>0</v>
      </c>
      <c r="M4525" s="70"/>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x14ac:dyDescent="0.2">
      <c r="A4526" s="15"/>
      <c r="B4526" s="15">
        <v>312</v>
      </c>
      <c r="C4526" s="59">
        <v>0</v>
      </c>
      <c r="D4526" s="60"/>
      <c r="E4526" s="60"/>
      <c r="F4526" s="60"/>
      <c r="G4526" s="61"/>
      <c r="H4526" s="71">
        <v>0</v>
      </c>
      <c r="I4526" s="62" t="s">
        <v>35</v>
      </c>
      <c r="J4526" s="62">
        <v>0</v>
      </c>
      <c r="K4526" s="44"/>
      <c r="L4526" s="63">
        <v>0</v>
      </c>
      <c r="M4526" s="70"/>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x14ac:dyDescent="0.2">
      <c r="A4527" s="15"/>
      <c r="B4527" s="15">
        <v>313</v>
      </c>
      <c r="C4527" s="59">
        <v>0</v>
      </c>
      <c r="D4527" s="60"/>
      <c r="E4527" s="60"/>
      <c r="F4527" s="60"/>
      <c r="G4527" s="61"/>
      <c r="H4527" s="71">
        <v>0</v>
      </c>
      <c r="I4527" s="62" t="s">
        <v>35</v>
      </c>
      <c r="J4527" s="62">
        <v>0</v>
      </c>
      <c r="K4527" s="44"/>
      <c r="L4527" s="63">
        <v>0</v>
      </c>
      <c r="M4527" s="70"/>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x14ac:dyDescent="0.2">
      <c r="A4528" s="15"/>
      <c r="B4528" s="15">
        <v>314</v>
      </c>
      <c r="C4528" s="59">
        <v>0</v>
      </c>
      <c r="D4528" s="60"/>
      <c r="E4528" s="60"/>
      <c r="F4528" s="60"/>
      <c r="G4528" s="61"/>
      <c r="H4528" s="71">
        <v>0</v>
      </c>
      <c r="I4528" s="62" t="s">
        <v>35</v>
      </c>
      <c r="J4528" s="62">
        <v>0</v>
      </c>
      <c r="K4528" s="44"/>
      <c r="L4528" s="63">
        <v>0</v>
      </c>
      <c r="M4528" s="70"/>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x14ac:dyDescent="0.2">
      <c r="A4529" s="15"/>
      <c r="B4529" s="15">
        <v>315</v>
      </c>
      <c r="C4529" s="59">
        <v>0</v>
      </c>
      <c r="D4529" s="60"/>
      <c r="E4529" s="60"/>
      <c r="F4529" s="60"/>
      <c r="G4529" s="61"/>
      <c r="H4529" s="71">
        <v>0</v>
      </c>
      <c r="I4529" s="62" t="s">
        <v>35</v>
      </c>
      <c r="J4529" s="62">
        <v>0</v>
      </c>
      <c r="K4529" s="44"/>
      <c r="L4529" s="63">
        <v>0</v>
      </c>
      <c r="M4529" s="70"/>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x14ac:dyDescent="0.2">
      <c r="A4530" s="15"/>
      <c r="B4530" s="15">
        <v>316</v>
      </c>
      <c r="C4530" s="59">
        <v>0</v>
      </c>
      <c r="D4530" s="60"/>
      <c r="E4530" s="60"/>
      <c r="F4530" s="60"/>
      <c r="G4530" s="61"/>
      <c r="H4530" s="71">
        <v>0</v>
      </c>
      <c r="I4530" s="62" t="s">
        <v>35</v>
      </c>
      <c r="J4530" s="62">
        <v>0</v>
      </c>
      <c r="K4530" s="44"/>
      <c r="L4530" s="63">
        <v>0</v>
      </c>
      <c r="M4530" s="70"/>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x14ac:dyDescent="0.2">
      <c r="A4531" s="15"/>
      <c r="B4531" s="15">
        <v>317</v>
      </c>
      <c r="C4531" s="59">
        <v>0</v>
      </c>
      <c r="D4531" s="60"/>
      <c r="E4531" s="60"/>
      <c r="F4531" s="60"/>
      <c r="G4531" s="61"/>
      <c r="H4531" s="71">
        <v>0</v>
      </c>
      <c r="I4531" s="62" t="s">
        <v>35</v>
      </c>
      <c r="J4531" s="62">
        <v>0</v>
      </c>
      <c r="K4531" s="44"/>
      <c r="L4531" s="63">
        <v>0</v>
      </c>
      <c r="M4531" s="70"/>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x14ac:dyDescent="0.2">
      <c r="A4532" s="15"/>
      <c r="B4532" s="15">
        <v>318</v>
      </c>
      <c r="C4532" s="59">
        <v>0</v>
      </c>
      <c r="D4532" s="60"/>
      <c r="E4532" s="60"/>
      <c r="F4532" s="60"/>
      <c r="G4532" s="61"/>
      <c r="H4532" s="71">
        <v>0</v>
      </c>
      <c r="I4532" s="62" t="s">
        <v>35</v>
      </c>
      <c r="J4532" s="62">
        <v>0</v>
      </c>
      <c r="K4532" s="44"/>
      <c r="L4532" s="63">
        <v>0</v>
      </c>
      <c r="M4532" s="70"/>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x14ac:dyDescent="0.2">
      <c r="A4533" s="15"/>
      <c r="B4533" s="15">
        <v>319</v>
      </c>
      <c r="C4533" s="59">
        <v>0</v>
      </c>
      <c r="D4533" s="60"/>
      <c r="E4533" s="60"/>
      <c r="F4533" s="60"/>
      <c r="G4533" s="61"/>
      <c r="H4533" s="71">
        <v>0</v>
      </c>
      <c r="I4533" s="62" t="s">
        <v>35</v>
      </c>
      <c r="J4533" s="62">
        <v>0</v>
      </c>
      <c r="K4533" s="44"/>
      <c r="L4533" s="63">
        <v>0</v>
      </c>
      <c r="M4533" s="70"/>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x14ac:dyDescent="0.2">
      <c r="A4534" s="15"/>
      <c r="B4534" s="15">
        <v>320</v>
      </c>
      <c r="C4534" s="59">
        <v>0</v>
      </c>
      <c r="D4534" s="60"/>
      <c r="E4534" s="60"/>
      <c r="F4534" s="60"/>
      <c r="G4534" s="61"/>
      <c r="H4534" s="71">
        <v>0</v>
      </c>
      <c r="I4534" s="62" t="s">
        <v>35</v>
      </c>
      <c r="J4534" s="62">
        <v>0</v>
      </c>
      <c r="K4534" s="44"/>
      <c r="L4534" s="63">
        <v>0</v>
      </c>
      <c r="M4534" s="70"/>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x14ac:dyDescent="0.2">
      <c r="A4535" s="15"/>
      <c r="B4535" s="15">
        <v>321</v>
      </c>
      <c r="C4535" s="59">
        <v>0</v>
      </c>
      <c r="D4535" s="60"/>
      <c r="E4535" s="60"/>
      <c r="F4535" s="60"/>
      <c r="G4535" s="61"/>
      <c r="H4535" s="71">
        <v>0</v>
      </c>
      <c r="I4535" s="62" t="s">
        <v>35</v>
      </c>
      <c r="J4535" s="62">
        <v>0</v>
      </c>
      <c r="K4535" s="44"/>
      <c r="L4535" s="63">
        <v>0</v>
      </c>
      <c r="M4535" s="70"/>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x14ac:dyDescent="0.2">
      <c r="A4536" s="15"/>
      <c r="B4536" s="15">
        <v>322</v>
      </c>
      <c r="C4536" s="59">
        <v>0</v>
      </c>
      <c r="D4536" s="60"/>
      <c r="E4536" s="60"/>
      <c r="F4536" s="60"/>
      <c r="G4536" s="61"/>
      <c r="H4536" s="71">
        <v>0</v>
      </c>
      <c r="I4536" s="62" t="s">
        <v>35</v>
      </c>
      <c r="J4536" s="62">
        <v>0</v>
      </c>
      <c r="K4536" s="44"/>
      <c r="L4536" s="63">
        <v>0</v>
      </c>
      <c r="M4536" s="70"/>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x14ac:dyDescent="0.2">
      <c r="A4537" s="15"/>
      <c r="B4537" s="15">
        <v>323</v>
      </c>
      <c r="C4537" s="59">
        <v>0</v>
      </c>
      <c r="D4537" s="60"/>
      <c r="E4537" s="60"/>
      <c r="F4537" s="60"/>
      <c r="G4537" s="61"/>
      <c r="H4537" s="71">
        <v>0</v>
      </c>
      <c r="I4537" s="62" t="s">
        <v>35</v>
      </c>
      <c r="J4537" s="62">
        <v>0</v>
      </c>
      <c r="K4537" s="44"/>
      <c r="L4537" s="63">
        <v>0</v>
      </c>
      <c r="M4537" s="70"/>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x14ac:dyDescent="0.2">
      <c r="A4538" s="15"/>
      <c r="B4538" s="15">
        <v>324</v>
      </c>
      <c r="C4538" s="59">
        <v>0</v>
      </c>
      <c r="D4538" s="60"/>
      <c r="E4538" s="60"/>
      <c r="F4538" s="60"/>
      <c r="G4538" s="61"/>
      <c r="H4538" s="71">
        <v>0</v>
      </c>
      <c r="I4538" s="62" t="s">
        <v>35</v>
      </c>
      <c r="J4538" s="62">
        <v>0</v>
      </c>
      <c r="K4538" s="44"/>
      <c r="L4538" s="63">
        <v>0</v>
      </c>
      <c r="M4538" s="70"/>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x14ac:dyDescent="0.2">
      <c r="A4539" s="15"/>
      <c r="B4539" s="15">
        <v>325</v>
      </c>
      <c r="C4539" s="59">
        <v>0</v>
      </c>
      <c r="D4539" s="60"/>
      <c r="E4539" s="60"/>
      <c r="F4539" s="60"/>
      <c r="G4539" s="61"/>
      <c r="H4539" s="71">
        <v>0</v>
      </c>
      <c r="I4539" s="62" t="s">
        <v>35</v>
      </c>
      <c r="J4539" s="62">
        <v>0</v>
      </c>
      <c r="K4539" s="44"/>
      <c r="L4539" s="63">
        <v>0</v>
      </c>
      <c r="M4539" s="70"/>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x14ac:dyDescent="0.2">
      <c r="A4540" s="15"/>
      <c r="B4540" s="15">
        <v>326</v>
      </c>
      <c r="C4540" s="59">
        <v>0</v>
      </c>
      <c r="D4540" s="60"/>
      <c r="E4540" s="60"/>
      <c r="F4540" s="60"/>
      <c r="G4540" s="61"/>
      <c r="H4540" s="71">
        <v>0</v>
      </c>
      <c r="I4540" s="62" t="s">
        <v>35</v>
      </c>
      <c r="J4540" s="62">
        <v>0</v>
      </c>
      <c r="K4540" s="44"/>
      <c r="L4540" s="63">
        <v>0</v>
      </c>
      <c r="M4540" s="70"/>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x14ac:dyDescent="0.2">
      <c r="A4541" s="15"/>
      <c r="B4541" s="15">
        <v>327</v>
      </c>
      <c r="C4541" s="59">
        <v>0</v>
      </c>
      <c r="D4541" s="60"/>
      <c r="E4541" s="60"/>
      <c r="F4541" s="60"/>
      <c r="G4541" s="61"/>
      <c r="H4541" s="71">
        <v>0</v>
      </c>
      <c r="I4541" s="62" t="s">
        <v>35</v>
      </c>
      <c r="J4541" s="62">
        <v>0</v>
      </c>
      <c r="K4541" s="44"/>
      <c r="L4541" s="63">
        <v>0</v>
      </c>
      <c r="M4541" s="70"/>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x14ac:dyDescent="0.2">
      <c r="A4542" s="15"/>
      <c r="B4542" s="15">
        <v>328</v>
      </c>
      <c r="C4542" s="59">
        <v>0</v>
      </c>
      <c r="D4542" s="60"/>
      <c r="E4542" s="60"/>
      <c r="F4542" s="60"/>
      <c r="G4542" s="61"/>
      <c r="H4542" s="71">
        <v>0</v>
      </c>
      <c r="I4542" s="62" t="s">
        <v>35</v>
      </c>
      <c r="J4542" s="62">
        <v>0</v>
      </c>
      <c r="K4542" s="44"/>
      <c r="L4542" s="63">
        <v>0</v>
      </c>
      <c r="M4542" s="70"/>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x14ac:dyDescent="0.2">
      <c r="A4543" s="15"/>
      <c r="B4543" s="15">
        <v>329</v>
      </c>
      <c r="C4543" s="59">
        <v>0</v>
      </c>
      <c r="D4543" s="60"/>
      <c r="E4543" s="60"/>
      <c r="F4543" s="60"/>
      <c r="G4543" s="61"/>
      <c r="H4543" s="71">
        <v>0</v>
      </c>
      <c r="I4543" s="62" t="s">
        <v>35</v>
      </c>
      <c r="J4543" s="62">
        <v>0</v>
      </c>
      <c r="K4543" s="44"/>
      <c r="L4543" s="63">
        <v>0</v>
      </c>
      <c r="M4543" s="70"/>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x14ac:dyDescent="0.2">
      <c r="A4544" s="15"/>
      <c r="B4544" s="15">
        <v>330</v>
      </c>
      <c r="C4544" s="59">
        <v>0</v>
      </c>
      <c r="D4544" s="60"/>
      <c r="E4544" s="60"/>
      <c r="F4544" s="60"/>
      <c r="G4544" s="61"/>
      <c r="H4544" s="71">
        <v>0</v>
      </c>
      <c r="I4544" s="62" t="s">
        <v>35</v>
      </c>
      <c r="J4544" s="62">
        <v>0</v>
      </c>
      <c r="K4544" s="44"/>
      <c r="L4544" s="63">
        <v>0</v>
      </c>
      <c r="M4544" s="70"/>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x14ac:dyDescent="0.2">
      <c r="A4545" s="15"/>
      <c r="B4545" s="15">
        <v>331</v>
      </c>
      <c r="C4545" s="59">
        <v>0</v>
      </c>
      <c r="D4545" s="60"/>
      <c r="E4545" s="60"/>
      <c r="F4545" s="60"/>
      <c r="G4545" s="61"/>
      <c r="H4545" s="71">
        <v>0</v>
      </c>
      <c r="I4545" s="62" t="s">
        <v>35</v>
      </c>
      <c r="J4545" s="62">
        <v>0</v>
      </c>
      <c r="K4545" s="44"/>
      <c r="L4545" s="63">
        <v>0</v>
      </c>
      <c r="M4545" s="70"/>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x14ac:dyDescent="0.2">
      <c r="A4546" s="15"/>
      <c r="B4546" s="15">
        <v>332</v>
      </c>
      <c r="C4546" s="59">
        <v>0</v>
      </c>
      <c r="D4546" s="60"/>
      <c r="E4546" s="60"/>
      <c r="F4546" s="60"/>
      <c r="G4546" s="61"/>
      <c r="H4546" s="71">
        <v>0</v>
      </c>
      <c r="I4546" s="62" t="s">
        <v>35</v>
      </c>
      <c r="J4546" s="62">
        <v>0</v>
      </c>
      <c r="K4546" s="44"/>
      <c r="L4546" s="63">
        <v>0</v>
      </c>
      <c r="M4546" s="70"/>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x14ac:dyDescent="0.2">
      <c r="A4547" s="15"/>
      <c r="B4547" s="15">
        <v>333</v>
      </c>
      <c r="C4547" s="59">
        <v>0</v>
      </c>
      <c r="D4547" s="60"/>
      <c r="E4547" s="60"/>
      <c r="F4547" s="60"/>
      <c r="G4547" s="61"/>
      <c r="H4547" s="71">
        <v>0</v>
      </c>
      <c r="I4547" s="62" t="s">
        <v>35</v>
      </c>
      <c r="J4547" s="62">
        <v>0</v>
      </c>
      <c r="K4547" s="44"/>
      <c r="L4547" s="63">
        <v>0</v>
      </c>
      <c r="M4547" s="70"/>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x14ac:dyDescent="0.2">
      <c r="A4548" s="15"/>
      <c r="B4548" s="15">
        <v>334</v>
      </c>
      <c r="C4548" s="59">
        <v>0</v>
      </c>
      <c r="D4548" s="60"/>
      <c r="E4548" s="60"/>
      <c r="F4548" s="60"/>
      <c r="G4548" s="61"/>
      <c r="H4548" s="71">
        <v>0</v>
      </c>
      <c r="I4548" s="62" t="s">
        <v>35</v>
      </c>
      <c r="J4548" s="62">
        <v>0</v>
      </c>
      <c r="K4548" s="44"/>
      <c r="L4548" s="63">
        <v>0</v>
      </c>
      <c r="M4548" s="70"/>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x14ac:dyDescent="0.2">
      <c r="A4549" s="15"/>
      <c r="B4549" s="15">
        <v>335</v>
      </c>
      <c r="C4549" s="59">
        <v>0</v>
      </c>
      <c r="D4549" s="60"/>
      <c r="E4549" s="60"/>
      <c r="F4549" s="60"/>
      <c r="G4549" s="61"/>
      <c r="H4549" s="71">
        <v>0</v>
      </c>
      <c r="I4549" s="62" t="s">
        <v>35</v>
      </c>
      <c r="J4549" s="62">
        <v>0</v>
      </c>
      <c r="K4549" s="44"/>
      <c r="L4549" s="63">
        <v>0</v>
      </c>
      <c r="M4549" s="70"/>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x14ac:dyDescent="0.2">
      <c r="A4550" s="15"/>
      <c r="B4550" s="15">
        <v>336</v>
      </c>
      <c r="C4550" s="59">
        <v>0</v>
      </c>
      <c r="D4550" s="60"/>
      <c r="E4550" s="60"/>
      <c r="F4550" s="60"/>
      <c r="G4550" s="61"/>
      <c r="H4550" s="71">
        <v>0</v>
      </c>
      <c r="I4550" s="62" t="s">
        <v>35</v>
      </c>
      <c r="J4550" s="62">
        <v>0</v>
      </c>
      <c r="K4550" s="44"/>
      <c r="L4550" s="63">
        <v>0</v>
      </c>
      <c r="M4550" s="70"/>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x14ac:dyDescent="0.2">
      <c r="A4551" s="15"/>
      <c r="B4551" s="15">
        <v>337</v>
      </c>
      <c r="C4551" s="59">
        <v>0</v>
      </c>
      <c r="D4551" s="60"/>
      <c r="E4551" s="60"/>
      <c r="F4551" s="60"/>
      <c r="G4551" s="61"/>
      <c r="H4551" s="71">
        <v>0</v>
      </c>
      <c r="I4551" s="62" t="s">
        <v>35</v>
      </c>
      <c r="J4551" s="62">
        <v>0</v>
      </c>
      <c r="K4551" s="44"/>
      <c r="L4551" s="63">
        <v>0</v>
      </c>
      <c r="M4551" s="70"/>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x14ac:dyDescent="0.2">
      <c r="A4552" s="15"/>
      <c r="B4552" s="15">
        <v>338</v>
      </c>
      <c r="C4552" s="59">
        <v>0</v>
      </c>
      <c r="D4552" s="60"/>
      <c r="E4552" s="60"/>
      <c r="F4552" s="60"/>
      <c r="G4552" s="61"/>
      <c r="H4552" s="71">
        <v>0</v>
      </c>
      <c r="I4552" s="62" t="s">
        <v>35</v>
      </c>
      <c r="J4552" s="62">
        <v>0</v>
      </c>
      <c r="K4552" s="44"/>
      <c r="L4552" s="63">
        <v>0</v>
      </c>
      <c r="M4552" s="70"/>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x14ac:dyDescent="0.2">
      <c r="A4553" s="15"/>
      <c r="B4553" s="15">
        <v>339</v>
      </c>
      <c r="C4553" s="59">
        <v>0</v>
      </c>
      <c r="D4553" s="60"/>
      <c r="E4553" s="60"/>
      <c r="F4553" s="60"/>
      <c r="G4553" s="61"/>
      <c r="H4553" s="71">
        <v>0</v>
      </c>
      <c r="I4553" s="62" t="s">
        <v>35</v>
      </c>
      <c r="J4553" s="62">
        <v>0</v>
      </c>
      <c r="K4553" s="44"/>
      <c r="L4553" s="63">
        <v>0</v>
      </c>
      <c r="M4553" s="70"/>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x14ac:dyDescent="0.2">
      <c r="A4554" s="15"/>
      <c r="B4554" s="15">
        <v>340</v>
      </c>
      <c r="C4554" s="59">
        <v>0</v>
      </c>
      <c r="D4554" s="60"/>
      <c r="E4554" s="60"/>
      <c r="F4554" s="60"/>
      <c r="G4554" s="61"/>
      <c r="H4554" s="71">
        <v>0</v>
      </c>
      <c r="I4554" s="62" t="s">
        <v>35</v>
      </c>
      <c r="J4554" s="62">
        <v>0</v>
      </c>
      <c r="K4554" s="44"/>
      <c r="L4554" s="63">
        <v>0</v>
      </c>
      <c r="M4554" s="70"/>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x14ac:dyDescent="0.2">
      <c r="A4555" s="15"/>
      <c r="B4555" s="15">
        <v>341</v>
      </c>
      <c r="C4555" s="59">
        <v>0</v>
      </c>
      <c r="D4555" s="60"/>
      <c r="E4555" s="60"/>
      <c r="F4555" s="60"/>
      <c r="G4555" s="61"/>
      <c r="H4555" s="71">
        <v>0</v>
      </c>
      <c r="I4555" s="62" t="s">
        <v>35</v>
      </c>
      <c r="J4555" s="62">
        <v>0</v>
      </c>
      <c r="K4555" s="44"/>
      <c r="L4555" s="63">
        <v>0</v>
      </c>
      <c r="M4555" s="70"/>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x14ac:dyDescent="0.2">
      <c r="A4556" s="15"/>
      <c r="B4556" s="15">
        <v>342</v>
      </c>
      <c r="C4556" s="59">
        <v>0</v>
      </c>
      <c r="D4556" s="60"/>
      <c r="E4556" s="60"/>
      <c r="F4556" s="60"/>
      <c r="G4556" s="61"/>
      <c r="H4556" s="71">
        <v>0</v>
      </c>
      <c r="I4556" s="62" t="s">
        <v>35</v>
      </c>
      <c r="J4556" s="62">
        <v>0</v>
      </c>
      <c r="K4556" s="44"/>
      <c r="L4556" s="63">
        <v>0</v>
      </c>
      <c r="M4556" s="70"/>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x14ac:dyDescent="0.2">
      <c r="A4557" s="15"/>
      <c r="B4557" s="15">
        <v>343</v>
      </c>
      <c r="C4557" s="59">
        <v>0</v>
      </c>
      <c r="D4557" s="60"/>
      <c r="E4557" s="60"/>
      <c r="F4557" s="60"/>
      <c r="G4557" s="61"/>
      <c r="H4557" s="71">
        <v>0</v>
      </c>
      <c r="I4557" s="62" t="s">
        <v>35</v>
      </c>
      <c r="J4557" s="62">
        <v>0</v>
      </c>
      <c r="K4557" s="44"/>
      <c r="L4557" s="63">
        <v>0</v>
      </c>
      <c r="M4557" s="70"/>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x14ac:dyDescent="0.2">
      <c r="A4558" s="15"/>
      <c r="B4558" s="15">
        <v>344</v>
      </c>
      <c r="C4558" s="59">
        <v>0</v>
      </c>
      <c r="D4558" s="60"/>
      <c r="E4558" s="60"/>
      <c r="F4558" s="60"/>
      <c r="G4558" s="61"/>
      <c r="H4558" s="71">
        <v>0</v>
      </c>
      <c r="I4558" s="62" t="s">
        <v>35</v>
      </c>
      <c r="J4558" s="62">
        <v>0</v>
      </c>
      <c r="K4558" s="44"/>
      <c r="L4558" s="63">
        <v>0</v>
      </c>
      <c r="M4558" s="70"/>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x14ac:dyDescent="0.2">
      <c r="A4559" s="15"/>
      <c r="B4559" s="15">
        <v>345</v>
      </c>
      <c r="C4559" s="59">
        <v>0</v>
      </c>
      <c r="D4559" s="60"/>
      <c r="E4559" s="60"/>
      <c r="F4559" s="60"/>
      <c r="G4559" s="61"/>
      <c r="H4559" s="71">
        <v>0</v>
      </c>
      <c r="I4559" s="62" t="s">
        <v>35</v>
      </c>
      <c r="J4559" s="62">
        <v>0</v>
      </c>
      <c r="K4559" s="44"/>
      <c r="L4559" s="63">
        <v>0</v>
      </c>
      <c r="M4559" s="70"/>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x14ac:dyDescent="0.2">
      <c r="A4560" s="15"/>
      <c r="B4560" s="15">
        <v>346</v>
      </c>
      <c r="C4560" s="59">
        <v>0</v>
      </c>
      <c r="D4560" s="60"/>
      <c r="E4560" s="60"/>
      <c r="F4560" s="60"/>
      <c r="G4560" s="61"/>
      <c r="H4560" s="71">
        <v>0</v>
      </c>
      <c r="I4560" s="62" t="s">
        <v>35</v>
      </c>
      <c r="J4560" s="62">
        <v>0</v>
      </c>
      <c r="K4560" s="44"/>
      <c r="L4560" s="63">
        <v>0</v>
      </c>
      <c r="M4560" s="70"/>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x14ac:dyDescent="0.2">
      <c r="A4561" s="15"/>
      <c r="B4561" s="15">
        <v>347</v>
      </c>
      <c r="C4561" s="59">
        <v>0</v>
      </c>
      <c r="D4561" s="60"/>
      <c r="E4561" s="60"/>
      <c r="F4561" s="60"/>
      <c r="G4561" s="61"/>
      <c r="H4561" s="71">
        <v>0</v>
      </c>
      <c r="I4561" s="62" t="s">
        <v>35</v>
      </c>
      <c r="J4561" s="62">
        <v>0</v>
      </c>
      <c r="K4561" s="44"/>
      <c r="L4561" s="63">
        <v>0</v>
      </c>
      <c r="M4561" s="70"/>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x14ac:dyDescent="0.2">
      <c r="A4562" s="15"/>
      <c r="B4562" s="15">
        <v>348</v>
      </c>
      <c r="C4562" s="59">
        <v>0</v>
      </c>
      <c r="D4562" s="60"/>
      <c r="E4562" s="60"/>
      <c r="F4562" s="60"/>
      <c r="G4562" s="61"/>
      <c r="H4562" s="71">
        <v>0</v>
      </c>
      <c r="I4562" s="62" t="s">
        <v>35</v>
      </c>
      <c r="J4562" s="62">
        <v>0</v>
      </c>
      <c r="K4562" s="44"/>
      <c r="L4562" s="63">
        <v>0</v>
      </c>
      <c r="M4562" s="70"/>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x14ac:dyDescent="0.2">
      <c r="A4563" s="15"/>
      <c r="B4563" s="15">
        <v>349</v>
      </c>
      <c r="C4563" s="59">
        <v>0</v>
      </c>
      <c r="D4563" s="60"/>
      <c r="E4563" s="60"/>
      <c r="F4563" s="60"/>
      <c r="G4563" s="61"/>
      <c r="H4563" s="71">
        <v>0</v>
      </c>
      <c r="I4563" s="62" t="s">
        <v>35</v>
      </c>
      <c r="J4563" s="62">
        <v>0</v>
      </c>
      <c r="K4563" s="44"/>
      <c r="L4563" s="63">
        <v>0</v>
      </c>
      <c r="M4563" s="70"/>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x14ac:dyDescent="0.2">
      <c r="A4564" s="15"/>
      <c r="B4564" s="15">
        <v>350</v>
      </c>
      <c r="C4564" s="59">
        <v>0</v>
      </c>
      <c r="D4564" s="60"/>
      <c r="E4564" s="60"/>
      <c r="F4564" s="60"/>
      <c r="G4564" s="61"/>
      <c r="H4564" s="71">
        <v>0</v>
      </c>
      <c r="I4564" s="62" t="s">
        <v>35</v>
      </c>
      <c r="J4564" s="62">
        <v>0</v>
      </c>
      <c r="K4564" s="44"/>
      <c r="L4564" s="63">
        <v>0</v>
      </c>
      <c r="M4564" s="70"/>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x14ac:dyDescent="0.2">
      <c r="A4565" s="15"/>
      <c r="B4565" s="15">
        <v>351</v>
      </c>
      <c r="C4565" s="59">
        <v>0</v>
      </c>
      <c r="D4565" s="60"/>
      <c r="E4565" s="60"/>
      <c r="F4565" s="60"/>
      <c r="G4565" s="61"/>
      <c r="H4565" s="71">
        <v>0</v>
      </c>
      <c r="I4565" s="62" t="s">
        <v>35</v>
      </c>
      <c r="J4565" s="62">
        <v>0</v>
      </c>
      <c r="K4565" s="44"/>
      <c r="L4565" s="63">
        <v>0</v>
      </c>
      <c r="M4565" s="70"/>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x14ac:dyDescent="0.2">
      <c r="A4566" s="15"/>
      <c r="B4566" s="15">
        <v>352</v>
      </c>
      <c r="C4566" s="59">
        <v>0</v>
      </c>
      <c r="D4566" s="60"/>
      <c r="E4566" s="60"/>
      <c r="F4566" s="60"/>
      <c r="G4566" s="61"/>
      <c r="H4566" s="71">
        <v>0</v>
      </c>
      <c r="I4566" s="62" t="s">
        <v>35</v>
      </c>
      <c r="J4566" s="62">
        <v>0</v>
      </c>
      <c r="K4566" s="44"/>
      <c r="L4566" s="63">
        <v>0</v>
      </c>
      <c r="M4566" s="70"/>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x14ac:dyDescent="0.2">
      <c r="A4567" s="15"/>
      <c r="B4567" s="15">
        <v>353</v>
      </c>
      <c r="C4567" s="59">
        <v>0</v>
      </c>
      <c r="D4567" s="60"/>
      <c r="E4567" s="60"/>
      <c r="F4567" s="60"/>
      <c r="G4567" s="61"/>
      <c r="H4567" s="71">
        <v>0</v>
      </c>
      <c r="I4567" s="62" t="s">
        <v>35</v>
      </c>
      <c r="J4567" s="62">
        <v>0</v>
      </c>
      <c r="K4567" s="44"/>
      <c r="L4567" s="63">
        <v>0</v>
      </c>
      <c r="M4567" s="70"/>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x14ac:dyDescent="0.2">
      <c r="A4568" s="15"/>
      <c r="B4568" s="15">
        <v>354</v>
      </c>
      <c r="C4568" s="59">
        <v>0</v>
      </c>
      <c r="D4568" s="60"/>
      <c r="E4568" s="60"/>
      <c r="F4568" s="60"/>
      <c r="G4568" s="61"/>
      <c r="H4568" s="71">
        <v>0</v>
      </c>
      <c r="I4568" s="62" t="s">
        <v>35</v>
      </c>
      <c r="J4568" s="62">
        <v>0</v>
      </c>
      <c r="K4568" s="44"/>
      <c r="L4568" s="63">
        <v>0</v>
      </c>
      <c r="M4568" s="70"/>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x14ac:dyDescent="0.2">
      <c r="A4569" s="15"/>
      <c r="B4569" s="15">
        <v>355</v>
      </c>
      <c r="C4569" s="59">
        <v>0</v>
      </c>
      <c r="D4569" s="60"/>
      <c r="E4569" s="60"/>
      <c r="F4569" s="60"/>
      <c r="G4569" s="61"/>
      <c r="H4569" s="71">
        <v>0</v>
      </c>
      <c r="I4569" s="62" t="s">
        <v>35</v>
      </c>
      <c r="J4569" s="62">
        <v>0</v>
      </c>
      <c r="K4569" s="44"/>
      <c r="L4569" s="63">
        <v>0</v>
      </c>
      <c r="M4569" s="70"/>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x14ac:dyDescent="0.2">
      <c r="A4570" s="15"/>
      <c r="B4570" s="15">
        <v>356</v>
      </c>
      <c r="C4570" s="59">
        <v>0</v>
      </c>
      <c r="D4570" s="60"/>
      <c r="E4570" s="60"/>
      <c r="F4570" s="60"/>
      <c r="G4570" s="61"/>
      <c r="H4570" s="71">
        <v>0</v>
      </c>
      <c r="I4570" s="62" t="s">
        <v>35</v>
      </c>
      <c r="J4570" s="62">
        <v>0</v>
      </c>
      <c r="K4570" s="44"/>
      <c r="L4570" s="63">
        <v>0</v>
      </c>
      <c r="M4570" s="70"/>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x14ac:dyDescent="0.2">
      <c r="A4571" s="15"/>
      <c r="B4571" s="15">
        <v>357</v>
      </c>
      <c r="C4571" s="59">
        <v>0</v>
      </c>
      <c r="D4571" s="60"/>
      <c r="E4571" s="60"/>
      <c r="F4571" s="60"/>
      <c r="G4571" s="61"/>
      <c r="H4571" s="71">
        <v>0</v>
      </c>
      <c r="I4571" s="62" t="s">
        <v>35</v>
      </c>
      <c r="J4571" s="62">
        <v>0</v>
      </c>
      <c r="K4571" s="44"/>
      <c r="L4571" s="63">
        <v>0</v>
      </c>
      <c r="M4571" s="70"/>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x14ac:dyDescent="0.2">
      <c r="A4572" s="15"/>
      <c r="B4572" s="15">
        <v>358</v>
      </c>
      <c r="C4572" s="59">
        <v>0</v>
      </c>
      <c r="D4572" s="60"/>
      <c r="E4572" s="60"/>
      <c r="F4572" s="60"/>
      <c r="G4572" s="61"/>
      <c r="H4572" s="71">
        <v>0</v>
      </c>
      <c r="I4572" s="62" t="s">
        <v>35</v>
      </c>
      <c r="J4572" s="62">
        <v>0</v>
      </c>
      <c r="K4572" s="44"/>
      <c r="L4572" s="63">
        <v>0</v>
      </c>
      <c r="M4572" s="70"/>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x14ac:dyDescent="0.2">
      <c r="A4573" s="15"/>
      <c r="B4573" s="15">
        <v>359</v>
      </c>
      <c r="C4573" s="59">
        <v>0</v>
      </c>
      <c r="D4573" s="60"/>
      <c r="E4573" s="60"/>
      <c r="F4573" s="60"/>
      <c r="G4573" s="61"/>
      <c r="H4573" s="71">
        <v>0</v>
      </c>
      <c r="I4573" s="62" t="s">
        <v>35</v>
      </c>
      <c r="J4573" s="62">
        <v>0</v>
      </c>
      <c r="K4573" s="44"/>
      <c r="L4573" s="63">
        <v>0</v>
      </c>
      <c r="M4573" s="70"/>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x14ac:dyDescent="0.2">
      <c r="A4574" s="15"/>
      <c r="B4574" s="15">
        <v>360</v>
      </c>
      <c r="C4574" s="59">
        <v>0</v>
      </c>
      <c r="D4574" s="60"/>
      <c r="E4574" s="60"/>
      <c r="F4574" s="60"/>
      <c r="G4574" s="61"/>
      <c r="H4574" s="71">
        <v>0</v>
      </c>
      <c r="I4574" s="62" t="s">
        <v>35</v>
      </c>
      <c r="J4574" s="62">
        <v>0</v>
      </c>
      <c r="K4574" s="44"/>
      <c r="L4574" s="63">
        <v>0</v>
      </c>
      <c r="M4574" s="70"/>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x14ac:dyDescent="0.2">
      <c r="A4575" s="15"/>
      <c r="B4575" s="15">
        <v>361</v>
      </c>
      <c r="C4575" s="59">
        <v>0</v>
      </c>
      <c r="D4575" s="60"/>
      <c r="E4575" s="60"/>
      <c r="F4575" s="60"/>
      <c r="G4575" s="61"/>
      <c r="H4575" s="71">
        <v>0</v>
      </c>
      <c r="I4575" s="62" t="s">
        <v>35</v>
      </c>
      <c r="J4575" s="62">
        <v>0</v>
      </c>
      <c r="K4575" s="44"/>
      <c r="L4575" s="63">
        <v>0</v>
      </c>
      <c r="M4575" s="70"/>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x14ac:dyDescent="0.2">
      <c r="A4576" s="15"/>
      <c r="B4576" s="15">
        <v>362</v>
      </c>
      <c r="C4576" s="59">
        <v>0</v>
      </c>
      <c r="D4576" s="60"/>
      <c r="E4576" s="60"/>
      <c r="F4576" s="60"/>
      <c r="G4576" s="61"/>
      <c r="H4576" s="71">
        <v>0</v>
      </c>
      <c r="I4576" s="62" t="s">
        <v>35</v>
      </c>
      <c r="J4576" s="62">
        <v>0</v>
      </c>
      <c r="K4576" s="44"/>
      <c r="L4576" s="63">
        <v>0</v>
      </c>
      <c r="M4576" s="70"/>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x14ac:dyDescent="0.2">
      <c r="A4577" s="15"/>
      <c r="B4577" s="15">
        <v>363</v>
      </c>
      <c r="C4577" s="59">
        <v>0</v>
      </c>
      <c r="D4577" s="60"/>
      <c r="E4577" s="60"/>
      <c r="F4577" s="60"/>
      <c r="G4577" s="61"/>
      <c r="H4577" s="71">
        <v>0</v>
      </c>
      <c r="I4577" s="62" t="s">
        <v>35</v>
      </c>
      <c r="J4577" s="62">
        <v>0</v>
      </c>
      <c r="K4577" s="44"/>
      <c r="L4577" s="63">
        <v>0</v>
      </c>
      <c r="M4577" s="70"/>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x14ac:dyDescent="0.2">
      <c r="A4578" s="15"/>
      <c r="B4578" s="15">
        <v>364</v>
      </c>
      <c r="C4578" s="59">
        <v>0</v>
      </c>
      <c r="D4578" s="60"/>
      <c r="E4578" s="60"/>
      <c r="F4578" s="60"/>
      <c r="G4578" s="61"/>
      <c r="H4578" s="71">
        <v>0</v>
      </c>
      <c r="I4578" s="62" t="s">
        <v>35</v>
      </c>
      <c r="J4578" s="62">
        <v>0</v>
      </c>
      <c r="K4578" s="44"/>
      <c r="L4578" s="63">
        <v>0</v>
      </c>
      <c r="M4578" s="70"/>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x14ac:dyDescent="0.2">
      <c r="A4579" s="15"/>
      <c r="B4579" s="15">
        <v>365</v>
      </c>
      <c r="C4579" s="59">
        <v>0</v>
      </c>
      <c r="D4579" s="60"/>
      <c r="E4579" s="60"/>
      <c r="F4579" s="60"/>
      <c r="G4579" s="61"/>
      <c r="H4579" s="71">
        <v>0</v>
      </c>
      <c r="I4579" s="62" t="s">
        <v>35</v>
      </c>
      <c r="J4579" s="62">
        <v>0</v>
      </c>
      <c r="K4579" s="44"/>
      <c r="L4579" s="63">
        <v>0</v>
      </c>
      <c r="M4579" s="70"/>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x14ac:dyDescent="0.2">
      <c r="A4580" s="15"/>
      <c r="B4580" s="15">
        <v>366</v>
      </c>
      <c r="C4580" s="59">
        <v>0</v>
      </c>
      <c r="D4580" s="60"/>
      <c r="E4580" s="60"/>
      <c r="F4580" s="60"/>
      <c r="G4580" s="61"/>
      <c r="H4580" s="71">
        <v>0</v>
      </c>
      <c r="I4580" s="62" t="s">
        <v>35</v>
      </c>
      <c r="J4580" s="62">
        <v>0</v>
      </c>
      <c r="K4580" s="44"/>
      <c r="L4580" s="63">
        <v>0</v>
      </c>
      <c r="M4580" s="70"/>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x14ac:dyDescent="0.2">
      <c r="A4581" s="15"/>
      <c r="B4581" s="15">
        <v>367</v>
      </c>
      <c r="C4581" s="59">
        <v>0</v>
      </c>
      <c r="D4581" s="60"/>
      <c r="E4581" s="60"/>
      <c r="F4581" s="60"/>
      <c r="G4581" s="61"/>
      <c r="H4581" s="71">
        <v>0</v>
      </c>
      <c r="I4581" s="62" t="s">
        <v>35</v>
      </c>
      <c r="J4581" s="62">
        <v>0</v>
      </c>
      <c r="K4581" s="44"/>
      <c r="L4581" s="63">
        <v>0</v>
      </c>
      <c r="M4581" s="70"/>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x14ac:dyDescent="0.2">
      <c r="A4582" s="15"/>
      <c r="B4582" s="15">
        <v>368</v>
      </c>
      <c r="C4582" s="59">
        <v>0</v>
      </c>
      <c r="D4582" s="60"/>
      <c r="E4582" s="60"/>
      <c r="F4582" s="60"/>
      <c r="G4582" s="61"/>
      <c r="H4582" s="71">
        <v>0</v>
      </c>
      <c r="I4582" s="62" t="s">
        <v>35</v>
      </c>
      <c r="J4582" s="62">
        <v>0</v>
      </c>
      <c r="K4582" s="44"/>
      <c r="L4582" s="63">
        <v>0</v>
      </c>
      <c r="M4582" s="70"/>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x14ac:dyDescent="0.2">
      <c r="A4583" s="15"/>
      <c r="B4583" s="15">
        <v>369</v>
      </c>
      <c r="C4583" s="59">
        <v>0</v>
      </c>
      <c r="D4583" s="60"/>
      <c r="E4583" s="60"/>
      <c r="F4583" s="60"/>
      <c r="G4583" s="61"/>
      <c r="H4583" s="71">
        <v>0</v>
      </c>
      <c r="I4583" s="62" t="s">
        <v>35</v>
      </c>
      <c r="J4583" s="62">
        <v>0</v>
      </c>
      <c r="K4583" s="44"/>
      <c r="L4583" s="63">
        <v>0</v>
      </c>
      <c r="M4583" s="70"/>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x14ac:dyDescent="0.2">
      <c r="A4584" s="15"/>
      <c r="B4584" s="15">
        <v>370</v>
      </c>
      <c r="C4584" s="59">
        <v>0</v>
      </c>
      <c r="D4584" s="60"/>
      <c r="E4584" s="60"/>
      <c r="F4584" s="60"/>
      <c r="G4584" s="61"/>
      <c r="H4584" s="71">
        <v>0</v>
      </c>
      <c r="I4584" s="62" t="s">
        <v>35</v>
      </c>
      <c r="J4584" s="62">
        <v>0</v>
      </c>
      <c r="K4584" s="44"/>
      <c r="L4584" s="63">
        <v>0</v>
      </c>
      <c r="M4584" s="70"/>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x14ac:dyDescent="0.2">
      <c r="A4585" s="15"/>
      <c r="B4585" s="15">
        <v>371</v>
      </c>
      <c r="C4585" s="59">
        <v>0</v>
      </c>
      <c r="D4585" s="60"/>
      <c r="E4585" s="60"/>
      <c r="F4585" s="60"/>
      <c r="G4585" s="61"/>
      <c r="H4585" s="71">
        <v>0</v>
      </c>
      <c r="I4585" s="62" t="s">
        <v>35</v>
      </c>
      <c r="J4585" s="62">
        <v>0</v>
      </c>
      <c r="K4585" s="44"/>
      <c r="L4585" s="63">
        <v>0</v>
      </c>
      <c r="M4585" s="70"/>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x14ac:dyDescent="0.2">
      <c r="A4586" s="15"/>
      <c r="B4586" s="15">
        <v>372</v>
      </c>
      <c r="C4586" s="59">
        <v>0</v>
      </c>
      <c r="D4586" s="60"/>
      <c r="E4586" s="60"/>
      <c r="F4586" s="60"/>
      <c r="G4586" s="61"/>
      <c r="H4586" s="71">
        <v>0</v>
      </c>
      <c r="I4586" s="62" t="s">
        <v>35</v>
      </c>
      <c r="J4586" s="62">
        <v>0</v>
      </c>
      <c r="K4586" s="44"/>
      <c r="L4586" s="63">
        <v>0</v>
      </c>
      <c r="M4586" s="70"/>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x14ac:dyDescent="0.2">
      <c r="A4587" s="15"/>
      <c r="B4587" s="15">
        <v>373</v>
      </c>
      <c r="C4587" s="59">
        <v>0</v>
      </c>
      <c r="D4587" s="60"/>
      <c r="E4587" s="60"/>
      <c r="F4587" s="60"/>
      <c r="G4587" s="61"/>
      <c r="H4587" s="71">
        <v>0</v>
      </c>
      <c r="I4587" s="62" t="s">
        <v>35</v>
      </c>
      <c r="J4587" s="62">
        <v>0</v>
      </c>
      <c r="K4587" s="44"/>
      <c r="L4587" s="63">
        <v>0</v>
      </c>
      <c r="M4587" s="70"/>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x14ac:dyDescent="0.2">
      <c r="A4588" s="15"/>
      <c r="B4588" s="15">
        <v>374</v>
      </c>
      <c r="C4588" s="59">
        <v>0</v>
      </c>
      <c r="D4588" s="60"/>
      <c r="E4588" s="60"/>
      <c r="F4588" s="60"/>
      <c r="G4588" s="61"/>
      <c r="H4588" s="71">
        <v>0</v>
      </c>
      <c r="I4588" s="62" t="s">
        <v>35</v>
      </c>
      <c r="J4588" s="62">
        <v>0</v>
      </c>
      <c r="K4588" s="44"/>
      <c r="L4588" s="63">
        <v>0</v>
      </c>
      <c r="M4588" s="70"/>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x14ac:dyDescent="0.2">
      <c r="A4589" s="15"/>
      <c r="B4589" s="15">
        <v>375</v>
      </c>
      <c r="C4589" s="59">
        <v>0</v>
      </c>
      <c r="D4589" s="60"/>
      <c r="E4589" s="60"/>
      <c r="F4589" s="60"/>
      <c r="G4589" s="61"/>
      <c r="H4589" s="71">
        <v>0</v>
      </c>
      <c r="I4589" s="62" t="s">
        <v>35</v>
      </c>
      <c r="J4589" s="62">
        <v>0</v>
      </c>
      <c r="K4589" s="44"/>
      <c r="L4589" s="63">
        <v>0</v>
      </c>
      <c r="M4589" s="70"/>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x14ac:dyDescent="0.2">
      <c r="A4590" s="15"/>
      <c r="B4590" s="15">
        <v>376</v>
      </c>
      <c r="C4590" s="59">
        <v>0</v>
      </c>
      <c r="D4590" s="60"/>
      <c r="E4590" s="60"/>
      <c r="F4590" s="60"/>
      <c r="G4590" s="61"/>
      <c r="H4590" s="71">
        <v>0</v>
      </c>
      <c r="I4590" s="62" t="s">
        <v>35</v>
      </c>
      <c r="J4590" s="62">
        <v>0</v>
      </c>
      <c r="K4590" s="44"/>
      <c r="L4590" s="63">
        <v>0</v>
      </c>
      <c r="M4590" s="70"/>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x14ac:dyDescent="0.2">
      <c r="A4591" s="15"/>
      <c r="B4591" s="15">
        <v>377</v>
      </c>
      <c r="C4591" s="59">
        <v>0</v>
      </c>
      <c r="D4591" s="60"/>
      <c r="E4591" s="60"/>
      <c r="F4591" s="60"/>
      <c r="G4591" s="61"/>
      <c r="H4591" s="71">
        <v>0</v>
      </c>
      <c r="I4591" s="62" t="s">
        <v>35</v>
      </c>
      <c r="J4591" s="62">
        <v>0</v>
      </c>
      <c r="K4591" s="44"/>
      <c r="L4591" s="63">
        <v>0</v>
      </c>
      <c r="M4591" s="70"/>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x14ac:dyDescent="0.2">
      <c r="A4592" s="15"/>
      <c r="B4592" s="15">
        <v>378</v>
      </c>
      <c r="C4592" s="59">
        <v>0</v>
      </c>
      <c r="D4592" s="60"/>
      <c r="E4592" s="60"/>
      <c r="F4592" s="60"/>
      <c r="G4592" s="61"/>
      <c r="H4592" s="71">
        <v>0</v>
      </c>
      <c r="I4592" s="62" t="s">
        <v>35</v>
      </c>
      <c r="J4592" s="62">
        <v>0</v>
      </c>
      <c r="K4592" s="44"/>
      <c r="L4592" s="63">
        <v>0</v>
      </c>
      <c r="M4592" s="70"/>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x14ac:dyDescent="0.2">
      <c r="A4593" s="15"/>
      <c r="B4593" s="15">
        <v>379</v>
      </c>
      <c r="C4593" s="59">
        <v>0</v>
      </c>
      <c r="D4593" s="60"/>
      <c r="E4593" s="60"/>
      <c r="F4593" s="60"/>
      <c r="G4593" s="61"/>
      <c r="H4593" s="71">
        <v>0</v>
      </c>
      <c r="I4593" s="62" t="s">
        <v>35</v>
      </c>
      <c r="J4593" s="62">
        <v>0</v>
      </c>
      <c r="K4593" s="44"/>
      <c r="L4593" s="63">
        <v>0</v>
      </c>
      <c r="M4593" s="70"/>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x14ac:dyDescent="0.2">
      <c r="A4594" s="15"/>
      <c r="B4594" s="15">
        <v>380</v>
      </c>
      <c r="C4594" s="59">
        <v>0</v>
      </c>
      <c r="D4594" s="60"/>
      <c r="E4594" s="60"/>
      <c r="F4594" s="60"/>
      <c r="G4594" s="61"/>
      <c r="H4594" s="71">
        <v>0</v>
      </c>
      <c r="I4594" s="62" t="s">
        <v>35</v>
      </c>
      <c r="J4594" s="62">
        <v>0</v>
      </c>
      <c r="K4594" s="44"/>
      <c r="L4594" s="63">
        <v>0</v>
      </c>
      <c r="M4594" s="70"/>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x14ac:dyDescent="0.2">
      <c r="A4595" s="15"/>
      <c r="B4595" s="15">
        <v>381</v>
      </c>
      <c r="C4595" s="59">
        <v>0</v>
      </c>
      <c r="D4595" s="60"/>
      <c r="E4595" s="60"/>
      <c r="F4595" s="60"/>
      <c r="G4595" s="61"/>
      <c r="H4595" s="71">
        <v>0</v>
      </c>
      <c r="I4595" s="62" t="s">
        <v>35</v>
      </c>
      <c r="J4595" s="62">
        <v>0</v>
      </c>
      <c r="K4595" s="44"/>
      <c r="L4595" s="63">
        <v>0</v>
      </c>
      <c r="M4595" s="70"/>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x14ac:dyDescent="0.2">
      <c r="A4596" s="15"/>
      <c r="B4596" s="15">
        <v>382</v>
      </c>
      <c r="C4596" s="59">
        <v>0</v>
      </c>
      <c r="D4596" s="60"/>
      <c r="E4596" s="60"/>
      <c r="F4596" s="60"/>
      <c r="G4596" s="61"/>
      <c r="H4596" s="71">
        <v>0</v>
      </c>
      <c r="I4596" s="62" t="s">
        <v>35</v>
      </c>
      <c r="J4596" s="62">
        <v>0</v>
      </c>
      <c r="K4596" s="44"/>
      <c r="L4596" s="63">
        <v>0</v>
      </c>
      <c r="M4596" s="70"/>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x14ac:dyDescent="0.2">
      <c r="A4597" s="15"/>
      <c r="B4597" s="15">
        <v>383</v>
      </c>
      <c r="C4597" s="59">
        <v>0</v>
      </c>
      <c r="D4597" s="60"/>
      <c r="E4597" s="60"/>
      <c r="F4597" s="60"/>
      <c r="G4597" s="61"/>
      <c r="H4597" s="71">
        <v>0</v>
      </c>
      <c r="I4597" s="62" t="s">
        <v>35</v>
      </c>
      <c r="J4597" s="62">
        <v>0</v>
      </c>
      <c r="K4597" s="44"/>
      <c r="L4597" s="63">
        <v>0</v>
      </c>
      <c r="M4597" s="70"/>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x14ac:dyDescent="0.2">
      <c r="A4598" s="15"/>
      <c r="B4598" s="15">
        <v>384</v>
      </c>
      <c r="C4598" s="59">
        <v>0</v>
      </c>
      <c r="D4598" s="60"/>
      <c r="E4598" s="60"/>
      <c r="F4598" s="60"/>
      <c r="G4598" s="61"/>
      <c r="H4598" s="71">
        <v>0</v>
      </c>
      <c r="I4598" s="62" t="s">
        <v>35</v>
      </c>
      <c r="J4598" s="62">
        <v>0</v>
      </c>
      <c r="K4598" s="44"/>
      <c r="L4598" s="63">
        <v>0</v>
      </c>
      <c r="M4598" s="70"/>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x14ac:dyDescent="0.2">
      <c r="A4599" s="15"/>
      <c r="B4599" s="15">
        <v>385</v>
      </c>
      <c r="C4599" s="59">
        <v>0</v>
      </c>
      <c r="D4599" s="60"/>
      <c r="E4599" s="60"/>
      <c r="F4599" s="60"/>
      <c r="G4599" s="61"/>
      <c r="H4599" s="71">
        <v>0</v>
      </c>
      <c r="I4599" s="62" t="s">
        <v>35</v>
      </c>
      <c r="J4599" s="62">
        <v>0</v>
      </c>
      <c r="K4599" s="44"/>
      <c r="L4599" s="63">
        <v>0</v>
      </c>
      <c r="M4599" s="70"/>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x14ac:dyDescent="0.2">
      <c r="A4600" s="15"/>
      <c r="B4600" s="15">
        <v>386</v>
      </c>
      <c r="C4600" s="59">
        <v>0</v>
      </c>
      <c r="D4600" s="60"/>
      <c r="E4600" s="60"/>
      <c r="F4600" s="60"/>
      <c r="G4600" s="61"/>
      <c r="H4600" s="71">
        <v>0</v>
      </c>
      <c r="I4600" s="62" t="s">
        <v>35</v>
      </c>
      <c r="J4600" s="62">
        <v>0</v>
      </c>
      <c r="K4600" s="44"/>
      <c r="L4600" s="63">
        <v>0</v>
      </c>
      <c r="M4600" s="70"/>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x14ac:dyDescent="0.2">
      <c r="A4601" s="15"/>
      <c r="B4601" s="15">
        <v>387</v>
      </c>
      <c r="C4601" s="59">
        <v>0</v>
      </c>
      <c r="D4601" s="60"/>
      <c r="E4601" s="60"/>
      <c r="F4601" s="60"/>
      <c r="G4601" s="61"/>
      <c r="H4601" s="71">
        <v>0</v>
      </c>
      <c r="I4601" s="62" t="s">
        <v>35</v>
      </c>
      <c r="J4601" s="62">
        <v>0</v>
      </c>
      <c r="K4601" s="44"/>
      <c r="L4601" s="63">
        <v>0</v>
      </c>
      <c r="M4601" s="70"/>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x14ac:dyDescent="0.2">
      <c r="A4602" s="15"/>
      <c r="B4602" s="15">
        <v>388</v>
      </c>
      <c r="C4602" s="59">
        <v>0</v>
      </c>
      <c r="D4602" s="60"/>
      <c r="E4602" s="60"/>
      <c r="F4602" s="60"/>
      <c r="G4602" s="61"/>
      <c r="H4602" s="71">
        <v>0</v>
      </c>
      <c r="I4602" s="62" t="s">
        <v>35</v>
      </c>
      <c r="J4602" s="62">
        <v>0</v>
      </c>
      <c r="K4602" s="44"/>
      <c r="L4602" s="63">
        <v>0</v>
      </c>
      <c r="M4602" s="70"/>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x14ac:dyDescent="0.2">
      <c r="A4603" s="15"/>
      <c r="B4603" s="15">
        <v>389</v>
      </c>
      <c r="C4603" s="59">
        <v>0</v>
      </c>
      <c r="D4603" s="60"/>
      <c r="E4603" s="60"/>
      <c r="F4603" s="60"/>
      <c r="G4603" s="61"/>
      <c r="H4603" s="71">
        <v>0</v>
      </c>
      <c r="I4603" s="62" t="s">
        <v>35</v>
      </c>
      <c r="J4603" s="62">
        <v>0</v>
      </c>
      <c r="K4603" s="44"/>
      <c r="L4603" s="63">
        <v>0</v>
      </c>
      <c r="M4603" s="70"/>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x14ac:dyDescent="0.2">
      <c r="A4604" s="15"/>
      <c r="B4604" s="15">
        <v>390</v>
      </c>
      <c r="C4604" s="59">
        <v>0</v>
      </c>
      <c r="D4604" s="60"/>
      <c r="E4604" s="60"/>
      <c r="F4604" s="60"/>
      <c r="G4604" s="61"/>
      <c r="H4604" s="71">
        <v>0</v>
      </c>
      <c r="I4604" s="62" t="s">
        <v>35</v>
      </c>
      <c r="J4604" s="62">
        <v>0</v>
      </c>
      <c r="K4604" s="44"/>
      <c r="L4604" s="63">
        <v>0</v>
      </c>
      <c r="M4604" s="70"/>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x14ac:dyDescent="0.2">
      <c r="A4605" s="15"/>
      <c r="B4605" s="15">
        <v>391</v>
      </c>
      <c r="C4605" s="59">
        <v>0</v>
      </c>
      <c r="D4605" s="60"/>
      <c r="E4605" s="60"/>
      <c r="F4605" s="60"/>
      <c r="G4605" s="61"/>
      <c r="H4605" s="71">
        <v>0</v>
      </c>
      <c r="I4605" s="62" t="s">
        <v>35</v>
      </c>
      <c r="J4605" s="62">
        <v>0</v>
      </c>
      <c r="K4605" s="44"/>
      <c r="L4605" s="63">
        <v>0</v>
      </c>
      <c r="M4605" s="70"/>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x14ac:dyDescent="0.2">
      <c r="A4606" s="15"/>
      <c r="B4606" s="15">
        <v>392</v>
      </c>
      <c r="C4606" s="59">
        <v>0</v>
      </c>
      <c r="D4606" s="60"/>
      <c r="E4606" s="60"/>
      <c r="F4606" s="60"/>
      <c r="G4606" s="61"/>
      <c r="H4606" s="71">
        <v>0</v>
      </c>
      <c r="I4606" s="62" t="s">
        <v>35</v>
      </c>
      <c r="J4606" s="62">
        <v>0</v>
      </c>
      <c r="K4606" s="44"/>
      <c r="L4606" s="63">
        <v>0</v>
      </c>
      <c r="M4606" s="70"/>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x14ac:dyDescent="0.2">
      <c r="A4607" s="15"/>
      <c r="B4607" s="15">
        <v>393</v>
      </c>
      <c r="C4607" s="59">
        <v>0</v>
      </c>
      <c r="D4607" s="60"/>
      <c r="E4607" s="60"/>
      <c r="F4607" s="60"/>
      <c r="G4607" s="61"/>
      <c r="H4607" s="71">
        <v>0</v>
      </c>
      <c r="I4607" s="62" t="s">
        <v>35</v>
      </c>
      <c r="J4607" s="62">
        <v>0</v>
      </c>
      <c r="K4607" s="44"/>
      <c r="L4607" s="63">
        <v>0</v>
      </c>
      <c r="M4607" s="70"/>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x14ac:dyDescent="0.2">
      <c r="A4608" s="15"/>
      <c r="B4608" s="15">
        <v>394</v>
      </c>
      <c r="C4608" s="59">
        <v>0</v>
      </c>
      <c r="D4608" s="60"/>
      <c r="E4608" s="60"/>
      <c r="F4608" s="60"/>
      <c r="G4608" s="61"/>
      <c r="H4608" s="71">
        <v>0</v>
      </c>
      <c r="I4608" s="62" t="s">
        <v>35</v>
      </c>
      <c r="J4608" s="62">
        <v>0</v>
      </c>
      <c r="K4608" s="44"/>
      <c r="L4608" s="63">
        <v>0</v>
      </c>
      <c r="M4608" s="70"/>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x14ac:dyDescent="0.2">
      <c r="A4609" s="15"/>
      <c r="B4609" s="15">
        <v>395</v>
      </c>
      <c r="C4609" s="59">
        <v>0</v>
      </c>
      <c r="D4609" s="60"/>
      <c r="E4609" s="60"/>
      <c r="F4609" s="60"/>
      <c r="G4609" s="61"/>
      <c r="H4609" s="71">
        <v>0</v>
      </c>
      <c r="I4609" s="62" t="s">
        <v>35</v>
      </c>
      <c r="J4609" s="62">
        <v>0</v>
      </c>
      <c r="K4609" s="44"/>
      <c r="L4609" s="63">
        <v>0</v>
      </c>
      <c r="M4609" s="70"/>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x14ac:dyDescent="0.2">
      <c r="A4610" s="15"/>
      <c r="B4610" s="15">
        <v>396</v>
      </c>
      <c r="C4610" s="59">
        <v>0</v>
      </c>
      <c r="D4610" s="60"/>
      <c r="E4610" s="60"/>
      <c r="F4610" s="60"/>
      <c r="G4610" s="61"/>
      <c r="H4610" s="71">
        <v>0</v>
      </c>
      <c r="I4610" s="62" t="s">
        <v>35</v>
      </c>
      <c r="J4610" s="62">
        <v>0</v>
      </c>
      <c r="K4610" s="44"/>
      <c r="L4610" s="63">
        <v>0</v>
      </c>
      <c r="M4610" s="70"/>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x14ac:dyDescent="0.2">
      <c r="A4611" s="15"/>
      <c r="B4611" s="15">
        <v>397</v>
      </c>
      <c r="C4611" s="59">
        <v>0</v>
      </c>
      <c r="D4611" s="60"/>
      <c r="E4611" s="60"/>
      <c r="F4611" s="60"/>
      <c r="G4611" s="61"/>
      <c r="H4611" s="71">
        <v>0</v>
      </c>
      <c r="I4611" s="62" t="s">
        <v>35</v>
      </c>
      <c r="J4611" s="62">
        <v>0</v>
      </c>
      <c r="K4611" s="44"/>
      <c r="L4611" s="63">
        <v>0</v>
      </c>
      <c r="M4611" s="70"/>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x14ac:dyDescent="0.2">
      <c r="A4612" s="15"/>
      <c r="B4612" s="15">
        <v>398</v>
      </c>
      <c r="C4612" s="59">
        <v>0</v>
      </c>
      <c r="D4612" s="60"/>
      <c r="E4612" s="60"/>
      <c r="F4612" s="60"/>
      <c r="G4612" s="61"/>
      <c r="H4612" s="71">
        <v>0</v>
      </c>
      <c r="I4612" s="62" t="s">
        <v>35</v>
      </c>
      <c r="J4612" s="62">
        <v>0</v>
      </c>
      <c r="K4612" s="44"/>
      <c r="L4612" s="63">
        <v>0</v>
      </c>
      <c r="M4612" s="70"/>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x14ac:dyDescent="0.2">
      <c r="A4613" s="15"/>
      <c r="B4613" s="15">
        <v>399</v>
      </c>
      <c r="C4613" s="59">
        <v>0</v>
      </c>
      <c r="D4613" s="60"/>
      <c r="E4613" s="60"/>
      <c r="F4613" s="60"/>
      <c r="G4613" s="61"/>
      <c r="H4613" s="71">
        <v>0</v>
      </c>
      <c r="I4613" s="62" t="s">
        <v>35</v>
      </c>
      <c r="J4613" s="62">
        <v>0</v>
      </c>
      <c r="K4613" s="44"/>
      <c r="L4613" s="63">
        <v>0</v>
      </c>
      <c r="M4613" s="70"/>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x14ac:dyDescent="0.2">
      <c r="A4614" s="15"/>
      <c r="B4614" s="15">
        <v>400</v>
      </c>
      <c r="C4614" s="59">
        <v>0</v>
      </c>
      <c r="D4614" s="60"/>
      <c r="E4614" s="60"/>
      <c r="F4614" s="60"/>
      <c r="G4614" s="61"/>
      <c r="H4614" s="71">
        <v>0</v>
      </c>
      <c r="I4614" s="62" t="s">
        <v>35</v>
      </c>
      <c r="J4614" s="62">
        <v>0</v>
      </c>
      <c r="K4614" s="44"/>
      <c r="L4614" s="63">
        <v>0</v>
      </c>
      <c r="M4614" s="70"/>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x14ac:dyDescent="0.2">
      <c r="A4615" s="15"/>
      <c r="B4615" s="15">
        <v>401</v>
      </c>
      <c r="C4615" s="59">
        <v>0</v>
      </c>
      <c r="D4615" s="60"/>
      <c r="E4615" s="60"/>
      <c r="F4615" s="60"/>
      <c r="G4615" s="61"/>
      <c r="H4615" s="71">
        <v>0</v>
      </c>
      <c r="I4615" s="62" t="s">
        <v>35</v>
      </c>
      <c r="J4615" s="62">
        <v>0</v>
      </c>
      <c r="K4615" s="44"/>
      <c r="L4615" s="63">
        <v>0</v>
      </c>
      <c r="M4615" s="70"/>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x14ac:dyDescent="0.2">
      <c r="A4616" s="15"/>
      <c r="B4616" s="15">
        <v>402</v>
      </c>
      <c r="C4616" s="59">
        <v>0</v>
      </c>
      <c r="D4616" s="60"/>
      <c r="E4616" s="60"/>
      <c r="F4616" s="60"/>
      <c r="G4616" s="61"/>
      <c r="H4616" s="71">
        <v>0</v>
      </c>
      <c r="I4616" s="62" t="s">
        <v>35</v>
      </c>
      <c r="J4616" s="62">
        <v>0</v>
      </c>
      <c r="K4616" s="44"/>
      <c r="L4616" s="63">
        <v>0</v>
      </c>
      <c r="M4616" s="70"/>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x14ac:dyDescent="0.2">
      <c r="A4617" s="15"/>
      <c r="B4617" s="15">
        <v>403</v>
      </c>
      <c r="C4617" s="59">
        <v>0</v>
      </c>
      <c r="D4617" s="60"/>
      <c r="E4617" s="60"/>
      <c r="F4617" s="60"/>
      <c r="G4617" s="61"/>
      <c r="H4617" s="71">
        <v>0</v>
      </c>
      <c r="I4617" s="62" t="s">
        <v>35</v>
      </c>
      <c r="J4617" s="62">
        <v>0</v>
      </c>
      <c r="K4617" s="44"/>
      <c r="L4617" s="63">
        <v>0</v>
      </c>
      <c r="M4617" s="70"/>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x14ac:dyDescent="0.2">
      <c r="A4618" s="15"/>
      <c r="B4618" s="15">
        <v>404</v>
      </c>
      <c r="C4618" s="59">
        <v>0</v>
      </c>
      <c r="D4618" s="60"/>
      <c r="E4618" s="60"/>
      <c r="F4618" s="60"/>
      <c r="G4618" s="61"/>
      <c r="H4618" s="71">
        <v>0</v>
      </c>
      <c r="I4618" s="62" t="s">
        <v>35</v>
      </c>
      <c r="J4618" s="62">
        <v>0</v>
      </c>
      <c r="K4618" s="44"/>
      <c r="L4618" s="63">
        <v>0</v>
      </c>
      <c r="M4618" s="70"/>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x14ac:dyDescent="0.2">
      <c r="A4619" s="15"/>
      <c r="B4619" s="15">
        <v>405</v>
      </c>
      <c r="C4619" s="59">
        <v>0</v>
      </c>
      <c r="D4619" s="60"/>
      <c r="E4619" s="60"/>
      <c r="F4619" s="60"/>
      <c r="G4619" s="61"/>
      <c r="H4619" s="71">
        <v>0</v>
      </c>
      <c r="I4619" s="62" t="s">
        <v>35</v>
      </c>
      <c r="J4619" s="62">
        <v>0</v>
      </c>
      <c r="K4619" s="44"/>
      <c r="L4619" s="63">
        <v>0</v>
      </c>
      <c r="M4619" s="70"/>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x14ac:dyDescent="0.2">
      <c r="A4620" s="15"/>
      <c r="B4620" s="15">
        <v>406</v>
      </c>
      <c r="C4620" s="59">
        <v>0</v>
      </c>
      <c r="D4620" s="60"/>
      <c r="E4620" s="60"/>
      <c r="F4620" s="60"/>
      <c r="G4620" s="61"/>
      <c r="H4620" s="71">
        <v>0</v>
      </c>
      <c r="I4620" s="62" t="s">
        <v>35</v>
      </c>
      <c r="J4620" s="62">
        <v>0</v>
      </c>
      <c r="K4620" s="44"/>
      <c r="L4620" s="63">
        <v>0</v>
      </c>
      <c r="M4620" s="70"/>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x14ac:dyDescent="0.2">
      <c r="A4621" s="15"/>
      <c r="B4621" s="15">
        <v>407</v>
      </c>
      <c r="C4621" s="59">
        <v>0</v>
      </c>
      <c r="D4621" s="60"/>
      <c r="E4621" s="60"/>
      <c r="F4621" s="60"/>
      <c r="G4621" s="61"/>
      <c r="H4621" s="71">
        <v>0</v>
      </c>
      <c r="I4621" s="62" t="s">
        <v>35</v>
      </c>
      <c r="J4621" s="62">
        <v>0</v>
      </c>
      <c r="K4621" s="44"/>
      <c r="L4621" s="63">
        <v>0</v>
      </c>
      <c r="M4621" s="70"/>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x14ac:dyDescent="0.2">
      <c r="A4622" s="15"/>
      <c r="B4622" s="15">
        <v>408</v>
      </c>
      <c r="C4622" s="59">
        <v>0</v>
      </c>
      <c r="D4622" s="60"/>
      <c r="E4622" s="60"/>
      <c r="F4622" s="60"/>
      <c r="G4622" s="61"/>
      <c r="H4622" s="71">
        <v>0</v>
      </c>
      <c r="I4622" s="62" t="s">
        <v>35</v>
      </c>
      <c r="J4622" s="62">
        <v>0</v>
      </c>
      <c r="K4622" s="44"/>
      <c r="L4622" s="63">
        <v>0</v>
      </c>
      <c r="M4622" s="70"/>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x14ac:dyDescent="0.2">
      <c r="A4623" s="15"/>
      <c r="B4623" s="15">
        <v>409</v>
      </c>
      <c r="C4623" s="59">
        <v>0</v>
      </c>
      <c r="D4623" s="60"/>
      <c r="E4623" s="60"/>
      <c r="F4623" s="60"/>
      <c r="G4623" s="61"/>
      <c r="H4623" s="71">
        <v>0</v>
      </c>
      <c r="I4623" s="62" t="s">
        <v>35</v>
      </c>
      <c r="J4623" s="62">
        <v>0</v>
      </c>
      <c r="K4623" s="44"/>
      <c r="L4623" s="63">
        <v>0</v>
      </c>
      <c r="M4623" s="70"/>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x14ac:dyDescent="0.2">
      <c r="A4624" s="15"/>
      <c r="B4624" s="15">
        <v>410</v>
      </c>
      <c r="C4624" s="59">
        <v>0</v>
      </c>
      <c r="D4624" s="60"/>
      <c r="E4624" s="60"/>
      <c r="F4624" s="60"/>
      <c r="G4624" s="61"/>
      <c r="H4624" s="71">
        <v>0</v>
      </c>
      <c r="I4624" s="62" t="s">
        <v>35</v>
      </c>
      <c r="J4624" s="62">
        <v>0</v>
      </c>
      <c r="K4624" s="44"/>
      <c r="L4624" s="63">
        <v>0</v>
      </c>
      <c r="M4624" s="70"/>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x14ac:dyDescent="0.2">
      <c r="A4625" s="15"/>
      <c r="B4625" s="15">
        <v>411</v>
      </c>
      <c r="C4625" s="59">
        <v>0</v>
      </c>
      <c r="D4625" s="60"/>
      <c r="E4625" s="60"/>
      <c r="F4625" s="60"/>
      <c r="G4625" s="61"/>
      <c r="H4625" s="71">
        <v>0</v>
      </c>
      <c r="I4625" s="62" t="s">
        <v>35</v>
      </c>
      <c r="J4625" s="62">
        <v>0</v>
      </c>
      <c r="K4625" s="44"/>
      <c r="L4625" s="63">
        <v>0</v>
      </c>
      <c r="M4625" s="70"/>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x14ac:dyDescent="0.2">
      <c r="A4626" s="15"/>
      <c r="B4626" s="15">
        <v>412</v>
      </c>
      <c r="C4626" s="59">
        <v>0</v>
      </c>
      <c r="D4626" s="60"/>
      <c r="E4626" s="60"/>
      <c r="F4626" s="60"/>
      <c r="G4626" s="61"/>
      <c r="H4626" s="71">
        <v>0</v>
      </c>
      <c r="I4626" s="62" t="s">
        <v>35</v>
      </c>
      <c r="J4626" s="62">
        <v>0</v>
      </c>
      <c r="K4626" s="44"/>
      <c r="L4626" s="63">
        <v>0</v>
      </c>
      <c r="M4626" s="70"/>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x14ac:dyDescent="0.2">
      <c r="A4627" s="15"/>
      <c r="B4627" s="15">
        <v>413</v>
      </c>
      <c r="C4627" s="59">
        <v>0</v>
      </c>
      <c r="D4627" s="60"/>
      <c r="E4627" s="60"/>
      <c r="F4627" s="60"/>
      <c r="G4627" s="61"/>
      <c r="H4627" s="71">
        <v>0</v>
      </c>
      <c r="I4627" s="62" t="s">
        <v>35</v>
      </c>
      <c r="J4627" s="62">
        <v>0</v>
      </c>
      <c r="K4627" s="44"/>
      <c r="L4627" s="63">
        <v>0</v>
      </c>
      <c r="M4627" s="70"/>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x14ac:dyDescent="0.2">
      <c r="A4628" s="15"/>
      <c r="B4628" s="15">
        <v>414</v>
      </c>
      <c r="C4628" s="59">
        <v>0</v>
      </c>
      <c r="D4628" s="60"/>
      <c r="E4628" s="60"/>
      <c r="F4628" s="60"/>
      <c r="G4628" s="61"/>
      <c r="H4628" s="71">
        <v>0</v>
      </c>
      <c r="I4628" s="62" t="s">
        <v>35</v>
      </c>
      <c r="J4628" s="62">
        <v>0</v>
      </c>
      <c r="K4628" s="44"/>
      <c r="L4628" s="63">
        <v>0</v>
      </c>
      <c r="M4628" s="70"/>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x14ac:dyDescent="0.2">
      <c r="A4629" s="15"/>
      <c r="B4629" s="15">
        <v>415</v>
      </c>
      <c r="C4629" s="59">
        <v>0</v>
      </c>
      <c r="D4629" s="60"/>
      <c r="E4629" s="60"/>
      <c r="F4629" s="60"/>
      <c r="G4629" s="61"/>
      <c r="H4629" s="71">
        <v>0</v>
      </c>
      <c r="I4629" s="62" t="s">
        <v>35</v>
      </c>
      <c r="J4629" s="62">
        <v>0</v>
      </c>
      <c r="K4629" s="44"/>
      <c r="L4629" s="63">
        <v>0</v>
      </c>
      <c r="M4629" s="70"/>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x14ac:dyDescent="0.2">
      <c r="A4630" s="15"/>
      <c r="B4630" s="15">
        <v>416</v>
      </c>
      <c r="C4630" s="59">
        <v>0</v>
      </c>
      <c r="D4630" s="60"/>
      <c r="E4630" s="60"/>
      <c r="F4630" s="60"/>
      <c r="G4630" s="61"/>
      <c r="H4630" s="71">
        <v>0</v>
      </c>
      <c r="I4630" s="62" t="s">
        <v>35</v>
      </c>
      <c r="J4630" s="62">
        <v>0</v>
      </c>
      <c r="K4630" s="44"/>
      <c r="L4630" s="63">
        <v>0</v>
      </c>
      <c r="M4630" s="70"/>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x14ac:dyDescent="0.2">
      <c r="A4631" s="15"/>
      <c r="B4631" s="15">
        <v>417</v>
      </c>
      <c r="C4631" s="59">
        <v>0</v>
      </c>
      <c r="D4631" s="60"/>
      <c r="E4631" s="60"/>
      <c r="F4631" s="60"/>
      <c r="G4631" s="61"/>
      <c r="H4631" s="71">
        <v>0</v>
      </c>
      <c r="I4631" s="62" t="s">
        <v>35</v>
      </c>
      <c r="J4631" s="62">
        <v>0</v>
      </c>
      <c r="K4631" s="44"/>
      <c r="L4631" s="63">
        <v>0</v>
      </c>
      <c r="M4631" s="70"/>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x14ac:dyDescent="0.2">
      <c r="A4632" s="15"/>
      <c r="B4632" s="15"/>
      <c r="C4632" s="58"/>
      <c r="D4632" s="58"/>
      <c r="E4632" s="58"/>
      <c r="F4632" s="58"/>
      <c r="G4632" s="58"/>
      <c r="H4632" s="72"/>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x14ac:dyDescent="0.2">
      <c r="A4633" s="11"/>
      <c r="B4633" s="12" t="str">
        <f>"SA Power Networks "&amp;LEFT($H$3,7)&amp;" Ancillary network services' prices"</f>
        <v>SA Power Networks 2026–27 Ancillary network services' prices</v>
      </c>
      <c r="C4633" s="11"/>
      <c r="D4633" s="11"/>
      <c r="E4633" s="11"/>
      <c r="F4633" s="11"/>
      <c r="G4633" s="11"/>
      <c r="H4633" s="19" t="s">
        <v>20</v>
      </c>
      <c r="I4633" s="19" t="s">
        <v>21</v>
      </c>
      <c r="J4633" s="19" t="s">
        <v>22</v>
      </c>
      <c r="K4633" s="19"/>
      <c r="L4633" s="42" t="s">
        <v>25</v>
      </c>
      <c r="M4633" s="66" t="s">
        <v>30</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x14ac:dyDescent="0.2">
      <c r="A4634" s="15"/>
      <c r="B4634" s="15"/>
      <c r="C4634" s="57"/>
      <c r="D4634" s="57"/>
      <c r="E4634" s="57"/>
      <c r="F4634" s="57"/>
      <c r="G4634" s="57"/>
      <c r="H4634" s="70"/>
      <c r="I4634" s="16"/>
      <c r="J4634" s="16"/>
      <c r="K4634" s="16"/>
      <c r="L4634" s="16"/>
      <c r="M4634" s="70"/>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x14ac:dyDescent="0.2">
      <c r="A4635" s="15"/>
      <c r="B4635" s="15">
        <v>1</v>
      </c>
      <c r="C4635" s="59" t="s">
        <v>2206</v>
      </c>
      <c r="D4635" s="60"/>
      <c r="E4635" s="60"/>
      <c r="F4635" s="60"/>
      <c r="G4635" s="61"/>
      <c r="H4635" s="71" t="s">
        <v>2279</v>
      </c>
      <c r="I4635" s="62" t="s">
        <v>35</v>
      </c>
      <c r="J4635" s="62">
        <v>0</v>
      </c>
      <c r="K4635" s="44"/>
      <c r="L4635" s="63">
        <v>1488.07</v>
      </c>
      <c r="M4635" s="70"/>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v>
      </c>
      <c r="C4636" s="59" t="s">
        <v>2207</v>
      </c>
      <c r="D4636" s="60"/>
      <c r="E4636" s="60"/>
      <c r="F4636" s="60"/>
      <c r="G4636" s="61"/>
      <c r="H4636" s="71" t="s">
        <v>2280</v>
      </c>
      <c r="I4636" s="62" t="s">
        <v>35</v>
      </c>
      <c r="J4636" s="62">
        <v>0</v>
      </c>
      <c r="K4636" s="44"/>
      <c r="L4636" s="63">
        <v>2705.34</v>
      </c>
      <c r="M4636" s="70"/>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3</v>
      </c>
      <c r="C4637" s="59" t="s">
        <v>2208</v>
      </c>
      <c r="D4637" s="60"/>
      <c r="E4637" s="60"/>
      <c r="F4637" s="60"/>
      <c r="G4637" s="61"/>
      <c r="H4637" s="71" t="s">
        <v>2281</v>
      </c>
      <c r="I4637" s="62" t="s">
        <v>35</v>
      </c>
      <c r="J4637" s="62">
        <v>0</v>
      </c>
      <c r="K4637" s="44"/>
      <c r="L4637" s="63">
        <v>3808.78</v>
      </c>
      <c r="M4637" s="70"/>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4</v>
      </c>
      <c r="C4638" s="59" t="s">
        <v>2209</v>
      </c>
      <c r="D4638" s="60"/>
      <c r="E4638" s="60"/>
      <c r="F4638" s="60"/>
      <c r="G4638" s="61"/>
      <c r="H4638" s="71" t="s">
        <v>2282</v>
      </c>
      <c r="I4638" s="62" t="s">
        <v>35</v>
      </c>
      <c r="J4638" s="62">
        <v>0</v>
      </c>
      <c r="K4638" s="44"/>
      <c r="L4638" s="63">
        <v>692.89</v>
      </c>
      <c r="M4638" s="70"/>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5</v>
      </c>
      <c r="C4639" s="59" t="s">
        <v>2210</v>
      </c>
      <c r="D4639" s="60"/>
      <c r="E4639" s="60"/>
      <c r="F4639" s="60"/>
      <c r="G4639" s="61"/>
      <c r="H4639" s="71" t="s">
        <v>2283</v>
      </c>
      <c r="I4639" s="62" t="s">
        <v>35</v>
      </c>
      <c r="J4639" s="62">
        <v>0</v>
      </c>
      <c r="K4639" s="44"/>
      <c r="L4639" s="63">
        <v>1138.03</v>
      </c>
      <c r="M4639" s="70"/>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6</v>
      </c>
      <c r="C4640" s="59" t="s">
        <v>944</v>
      </c>
      <c r="D4640" s="60"/>
      <c r="E4640" s="60"/>
      <c r="F4640" s="60"/>
      <c r="G4640" s="61"/>
      <c r="H4640" s="71" t="s">
        <v>2284</v>
      </c>
      <c r="I4640" s="62" t="s">
        <v>35</v>
      </c>
      <c r="J4640" s="62">
        <v>0</v>
      </c>
      <c r="K4640" s="44"/>
      <c r="L4640" s="63">
        <v>462.42</v>
      </c>
      <c r="M4640" s="70"/>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7</v>
      </c>
      <c r="C4641" s="59" t="s">
        <v>2211</v>
      </c>
      <c r="D4641" s="60"/>
      <c r="E4641" s="60"/>
      <c r="F4641" s="60"/>
      <c r="G4641" s="61"/>
      <c r="H4641" s="71" t="s">
        <v>2285</v>
      </c>
      <c r="I4641" s="62" t="s">
        <v>35</v>
      </c>
      <c r="J4641" s="62">
        <v>0</v>
      </c>
      <c r="K4641" s="44"/>
      <c r="L4641" s="63">
        <v>553.16999999999996</v>
      </c>
      <c r="M4641" s="70"/>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8</v>
      </c>
      <c r="C4642" s="59" t="s">
        <v>2212</v>
      </c>
      <c r="D4642" s="60"/>
      <c r="E4642" s="60"/>
      <c r="F4642" s="60"/>
      <c r="G4642" s="61"/>
      <c r="H4642" s="71" t="s">
        <v>2286</v>
      </c>
      <c r="I4642" s="62" t="s">
        <v>35</v>
      </c>
      <c r="J4642" s="62">
        <v>0</v>
      </c>
      <c r="K4642" s="44"/>
      <c r="L4642" s="63">
        <v>184.38</v>
      </c>
      <c r="M4642" s="70"/>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9</v>
      </c>
      <c r="C4643" s="59" t="s">
        <v>2213</v>
      </c>
      <c r="D4643" s="60"/>
      <c r="E4643" s="60"/>
      <c r="F4643" s="60"/>
      <c r="G4643" s="61"/>
      <c r="H4643" s="71" t="s">
        <v>2287</v>
      </c>
      <c r="I4643" s="62" t="s">
        <v>35</v>
      </c>
      <c r="J4643" s="62">
        <v>0</v>
      </c>
      <c r="K4643" s="44"/>
      <c r="L4643" s="63">
        <v>367.35</v>
      </c>
      <c r="M4643" s="70"/>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10</v>
      </c>
      <c r="C4644" s="59" t="s">
        <v>2214</v>
      </c>
      <c r="D4644" s="60"/>
      <c r="E4644" s="60"/>
      <c r="F4644" s="60"/>
      <c r="G4644" s="61"/>
      <c r="H4644" s="71" t="s">
        <v>2288</v>
      </c>
      <c r="I4644" s="62" t="s">
        <v>35</v>
      </c>
      <c r="J4644" s="62">
        <v>0</v>
      </c>
      <c r="K4644" s="44"/>
      <c r="L4644" s="63">
        <v>184.38</v>
      </c>
      <c r="M4644" s="70"/>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11</v>
      </c>
      <c r="C4645" s="59" t="s">
        <v>2215</v>
      </c>
      <c r="D4645" s="60"/>
      <c r="E4645" s="60"/>
      <c r="F4645" s="60"/>
      <c r="G4645" s="61"/>
      <c r="H4645" s="71" t="s">
        <v>2289</v>
      </c>
      <c r="I4645" s="62" t="s">
        <v>35</v>
      </c>
      <c r="J4645" s="62">
        <v>0</v>
      </c>
      <c r="K4645" s="44"/>
      <c r="L4645" s="63">
        <v>230.47</v>
      </c>
      <c r="M4645" s="70"/>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12</v>
      </c>
      <c r="C4646" s="59" t="s">
        <v>2216</v>
      </c>
      <c r="D4646" s="60"/>
      <c r="E4646" s="60"/>
      <c r="F4646" s="60"/>
      <c r="G4646" s="61"/>
      <c r="H4646" s="71" t="s">
        <v>2290</v>
      </c>
      <c r="I4646" s="62" t="s">
        <v>35</v>
      </c>
      <c r="J4646" s="62">
        <v>0</v>
      </c>
      <c r="K4646" s="44"/>
      <c r="L4646" s="63">
        <v>462.42</v>
      </c>
      <c r="M4646" s="70"/>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13</v>
      </c>
      <c r="C4647" s="59" t="s">
        <v>2217</v>
      </c>
      <c r="D4647" s="60"/>
      <c r="E4647" s="60"/>
      <c r="F4647" s="60"/>
      <c r="G4647" s="61"/>
      <c r="H4647" s="71" t="s">
        <v>2291</v>
      </c>
      <c r="I4647" s="62" t="s">
        <v>35</v>
      </c>
      <c r="J4647" s="62">
        <v>0</v>
      </c>
      <c r="K4647" s="44"/>
      <c r="L4647" s="63">
        <v>2775.9</v>
      </c>
      <c r="M4647" s="70"/>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14</v>
      </c>
      <c r="C4648" s="59" t="s">
        <v>2218</v>
      </c>
      <c r="D4648" s="60"/>
      <c r="E4648" s="60"/>
      <c r="F4648" s="60"/>
      <c r="G4648" s="61"/>
      <c r="H4648" s="71" t="s">
        <v>2292</v>
      </c>
      <c r="I4648" s="62" t="s">
        <v>35</v>
      </c>
      <c r="J4648" s="62">
        <v>0</v>
      </c>
      <c r="K4648" s="44"/>
      <c r="L4648" s="63">
        <v>3700.74</v>
      </c>
      <c r="M4648" s="70"/>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15</v>
      </c>
      <c r="C4649" s="59" t="s">
        <v>2219</v>
      </c>
      <c r="D4649" s="60"/>
      <c r="E4649" s="60"/>
      <c r="F4649" s="60"/>
      <c r="G4649" s="61"/>
      <c r="H4649" s="71" t="s">
        <v>2293</v>
      </c>
      <c r="I4649" s="62" t="s">
        <v>35</v>
      </c>
      <c r="J4649" s="62">
        <v>0</v>
      </c>
      <c r="K4649" s="44"/>
      <c r="L4649" s="63">
        <v>167.11</v>
      </c>
      <c r="M4649" s="70"/>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16</v>
      </c>
      <c r="C4650" s="59" t="s">
        <v>2220</v>
      </c>
      <c r="D4650" s="60"/>
      <c r="E4650" s="60"/>
      <c r="F4650" s="60"/>
      <c r="G4650" s="61"/>
      <c r="H4650" s="71" t="s">
        <v>2294</v>
      </c>
      <c r="I4650" s="62" t="s">
        <v>35</v>
      </c>
      <c r="J4650" s="62">
        <v>0</v>
      </c>
      <c r="K4650" s="44"/>
      <c r="L4650" s="63">
        <v>0</v>
      </c>
      <c r="M4650" s="70"/>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17</v>
      </c>
      <c r="C4651" s="59" t="s">
        <v>2221</v>
      </c>
      <c r="D4651" s="60"/>
      <c r="E4651" s="60"/>
      <c r="F4651" s="60"/>
      <c r="G4651" s="61"/>
      <c r="H4651" s="71" t="s">
        <v>2295</v>
      </c>
      <c r="I4651" s="62" t="s">
        <v>35</v>
      </c>
      <c r="J4651" s="62">
        <v>0</v>
      </c>
      <c r="K4651" s="44"/>
      <c r="L4651" s="63">
        <v>167.11</v>
      </c>
      <c r="M4651" s="70"/>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18</v>
      </c>
      <c r="C4652" s="59" t="s">
        <v>2222</v>
      </c>
      <c r="D4652" s="60"/>
      <c r="E4652" s="60"/>
      <c r="F4652" s="60"/>
      <c r="G4652" s="61"/>
      <c r="H4652" s="71" t="s">
        <v>2296</v>
      </c>
      <c r="I4652" s="62" t="s">
        <v>35</v>
      </c>
      <c r="J4652" s="62">
        <v>0</v>
      </c>
      <c r="K4652" s="44"/>
      <c r="L4652" s="63">
        <v>0</v>
      </c>
      <c r="M4652" s="70"/>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19</v>
      </c>
      <c r="C4653" s="59" t="s">
        <v>2223</v>
      </c>
      <c r="D4653" s="60"/>
      <c r="E4653" s="60"/>
      <c r="F4653" s="60"/>
      <c r="G4653" s="61"/>
      <c r="H4653" s="71" t="s">
        <v>2297</v>
      </c>
      <c r="I4653" s="62" t="s">
        <v>35</v>
      </c>
      <c r="J4653" s="62">
        <v>0</v>
      </c>
      <c r="K4653" s="44"/>
      <c r="L4653" s="63">
        <v>285.23</v>
      </c>
      <c r="M4653" s="70"/>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20</v>
      </c>
      <c r="C4654" s="59" t="s">
        <v>2224</v>
      </c>
      <c r="D4654" s="60"/>
      <c r="E4654" s="60"/>
      <c r="F4654" s="60"/>
      <c r="G4654" s="61"/>
      <c r="H4654" s="71" t="s">
        <v>2298</v>
      </c>
      <c r="I4654" s="62" t="s">
        <v>35</v>
      </c>
      <c r="J4654" s="62">
        <v>0</v>
      </c>
      <c r="K4654" s="44"/>
      <c r="L4654" s="63">
        <v>452.35</v>
      </c>
      <c r="M4654" s="70"/>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v>
      </c>
      <c r="C4655" s="59" t="s">
        <v>2225</v>
      </c>
      <c r="D4655" s="60"/>
      <c r="E4655" s="60"/>
      <c r="F4655" s="60"/>
      <c r="G4655" s="61"/>
      <c r="H4655" s="71" t="s">
        <v>2299</v>
      </c>
      <c r="I4655" s="62" t="s">
        <v>35</v>
      </c>
      <c r="J4655" s="62">
        <v>0</v>
      </c>
      <c r="K4655" s="44"/>
      <c r="L4655" s="63">
        <v>74.91</v>
      </c>
      <c r="M4655" s="70"/>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v>
      </c>
      <c r="C4656" s="59" t="s">
        <v>2226</v>
      </c>
      <c r="D4656" s="60"/>
      <c r="E4656" s="60"/>
      <c r="F4656" s="60"/>
      <c r="G4656" s="61"/>
      <c r="H4656" s="71" t="s">
        <v>2300</v>
      </c>
      <c r="I4656" s="62" t="s">
        <v>35</v>
      </c>
      <c r="J4656" s="62">
        <v>0</v>
      </c>
      <c r="K4656" s="44"/>
      <c r="L4656" s="63">
        <v>0</v>
      </c>
      <c r="M4656" s="70"/>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23</v>
      </c>
      <c r="C4657" s="59" t="s">
        <v>2227</v>
      </c>
      <c r="D4657" s="60"/>
      <c r="E4657" s="60"/>
      <c r="F4657" s="60"/>
      <c r="G4657" s="61"/>
      <c r="H4657" s="71" t="s">
        <v>2301</v>
      </c>
      <c r="I4657" s="62" t="s">
        <v>35</v>
      </c>
      <c r="J4657" s="62">
        <v>0</v>
      </c>
      <c r="K4657" s="44"/>
      <c r="L4657" s="63">
        <v>360.13</v>
      </c>
      <c r="M4657" s="70"/>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24</v>
      </c>
      <c r="C4658" s="59" t="s">
        <v>2228</v>
      </c>
      <c r="D4658" s="60"/>
      <c r="E4658" s="60"/>
      <c r="F4658" s="60"/>
      <c r="G4658" s="61"/>
      <c r="H4658" s="71" t="s">
        <v>2302</v>
      </c>
      <c r="I4658" s="62" t="s">
        <v>35</v>
      </c>
      <c r="J4658" s="62">
        <v>0</v>
      </c>
      <c r="K4658" s="44"/>
      <c r="L4658" s="63">
        <v>20.16</v>
      </c>
      <c r="M4658" s="70"/>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25</v>
      </c>
      <c r="C4659" s="59" t="s">
        <v>2229</v>
      </c>
      <c r="D4659" s="60"/>
      <c r="E4659" s="60"/>
      <c r="F4659" s="60"/>
      <c r="G4659" s="61"/>
      <c r="H4659" s="71" t="s">
        <v>2303</v>
      </c>
      <c r="I4659" s="62" t="s">
        <v>35</v>
      </c>
      <c r="J4659" s="62">
        <v>0</v>
      </c>
      <c r="K4659" s="44"/>
      <c r="L4659" s="63">
        <v>135.41999999999999</v>
      </c>
      <c r="M4659" s="70"/>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26</v>
      </c>
      <c r="C4660" s="59" t="s">
        <v>2230</v>
      </c>
      <c r="D4660" s="60"/>
      <c r="E4660" s="60"/>
      <c r="F4660" s="60"/>
      <c r="G4660" s="61"/>
      <c r="H4660" s="71" t="s">
        <v>2304</v>
      </c>
      <c r="I4660" s="62" t="s">
        <v>35</v>
      </c>
      <c r="J4660" s="62">
        <v>0</v>
      </c>
      <c r="K4660" s="44"/>
      <c r="L4660" s="63">
        <v>15.84</v>
      </c>
      <c r="M4660" s="70"/>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27</v>
      </c>
      <c r="C4661" s="59" t="s">
        <v>2231</v>
      </c>
      <c r="D4661" s="60"/>
      <c r="E4661" s="60"/>
      <c r="F4661" s="60"/>
      <c r="G4661" s="61"/>
      <c r="H4661" s="71" t="s">
        <v>2305</v>
      </c>
      <c r="I4661" s="62" t="s">
        <v>35</v>
      </c>
      <c r="J4661" s="62">
        <v>0</v>
      </c>
      <c r="K4661" s="44"/>
      <c r="L4661" s="63">
        <v>20.16</v>
      </c>
      <c r="M4661" s="70"/>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28</v>
      </c>
      <c r="C4662" s="59" t="s">
        <v>2232</v>
      </c>
      <c r="D4662" s="60"/>
      <c r="E4662" s="60"/>
      <c r="F4662" s="60"/>
      <c r="G4662" s="61"/>
      <c r="H4662" s="71" t="s">
        <v>2306</v>
      </c>
      <c r="I4662" s="62" t="s">
        <v>35</v>
      </c>
      <c r="J4662" s="62">
        <v>0</v>
      </c>
      <c r="K4662" s="44"/>
      <c r="L4662" s="63">
        <v>852.8</v>
      </c>
      <c r="M4662" s="70"/>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29</v>
      </c>
      <c r="C4663" s="59" t="s">
        <v>2233</v>
      </c>
      <c r="D4663" s="60"/>
      <c r="E4663" s="60"/>
      <c r="F4663" s="60"/>
      <c r="G4663" s="61"/>
      <c r="H4663" s="71" t="s">
        <v>2307</v>
      </c>
      <c r="I4663" s="62" t="s">
        <v>35</v>
      </c>
      <c r="J4663" s="62">
        <v>0</v>
      </c>
      <c r="K4663" s="44"/>
      <c r="L4663" s="63">
        <v>60.49</v>
      </c>
      <c r="M4663" s="70"/>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30</v>
      </c>
      <c r="C4664" s="59" t="s">
        <v>2234</v>
      </c>
      <c r="D4664" s="60"/>
      <c r="E4664" s="60"/>
      <c r="F4664" s="60"/>
      <c r="G4664" s="61"/>
      <c r="H4664" s="71" t="s">
        <v>2308</v>
      </c>
      <c r="I4664" s="62" t="s">
        <v>35</v>
      </c>
      <c r="J4664" s="62">
        <v>0</v>
      </c>
      <c r="K4664" s="44"/>
      <c r="L4664" s="63">
        <v>60.49</v>
      </c>
      <c r="M4664" s="70"/>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31</v>
      </c>
      <c r="C4665" s="59" t="s">
        <v>2235</v>
      </c>
      <c r="D4665" s="60"/>
      <c r="E4665" s="60"/>
      <c r="F4665" s="60"/>
      <c r="G4665" s="61"/>
      <c r="H4665" s="71" t="s">
        <v>2309</v>
      </c>
      <c r="I4665" s="62" t="s">
        <v>35</v>
      </c>
      <c r="J4665" s="62">
        <v>0</v>
      </c>
      <c r="K4665" s="44"/>
      <c r="L4665" s="63">
        <v>135.41999999999999</v>
      </c>
      <c r="M4665" s="70"/>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32</v>
      </c>
      <c r="C4666" s="59" t="s">
        <v>2236</v>
      </c>
      <c r="D4666" s="60"/>
      <c r="E4666" s="60"/>
      <c r="F4666" s="60"/>
      <c r="G4666" s="61"/>
      <c r="H4666" s="71" t="s">
        <v>2310</v>
      </c>
      <c r="I4666" s="62" t="s">
        <v>35</v>
      </c>
      <c r="J4666" s="62">
        <v>0</v>
      </c>
      <c r="K4666" s="44"/>
      <c r="L4666" s="63">
        <v>1205.73</v>
      </c>
      <c r="M4666" s="70"/>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33</v>
      </c>
      <c r="C4667" s="59" t="s">
        <v>2237</v>
      </c>
      <c r="D4667" s="60"/>
      <c r="E4667" s="60"/>
      <c r="F4667" s="60"/>
      <c r="G4667" s="61"/>
      <c r="H4667" s="71" t="s">
        <v>2311</v>
      </c>
      <c r="I4667" s="62" t="s">
        <v>35</v>
      </c>
      <c r="J4667" s="62">
        <v>0</v>
      </c>
      <c r="K4667" s="44"/>
      <c r="L4667" s="63">
        <v>465.3</v>
      </c>
      <c r="M4667" s="70"/>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v>34</v>
      </c>
      <c r="C4668" s="59" t="s">
        <v>2238</v>
      </c>
      <c r="D4668" s="60"/>
      <c r="E4668" s="60"/>
      <c r="F4668" s="60"/>
      <c r="G4668" s="61"/>
      <c r="H4668" s="71" t="s">
        <v>2312</v>
      </c>
      <c r="I4668" s="62" t="s">
        <v>35</v>
      </c>
      <c r="J4668" s="62">
        <v>0</v>
      </c>
      <c r="K4668" s="44"/>
      <c r="L4668" s="63">
        <v>532.39</v>
      </c>
      <c r="M4668" s="70"/>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v>35</v>
      </c>
      <c r="C4669" s="59" t="s">
        <v>2239</v>
      </c>
      <c r="D4669" s="60"/>
      <c r="E4669" s="60"/>
      <c r="F4669" s="60"/>
      <c r="G4669" s="61"/>
      <c r="H4669" s="71" t="s">
        <v>2313</v>
      </c>
      <c r="I4669" s="62" t="s">
        <v>35</v>
      </c>
      <c r="J4669" s="62">
        <v>0</v>
      </c>
      <c r="K4669" s="44"/>
      <c r="L4669" s="63">
        <v>792.05</v>
      </c>
      <c r="M4669" s="70"/>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v>36</v>
      </c>
      <c r="C4670" s="59" t="s">
        <v>2240</v>
      </c>
      <c r="D4670" s="60"/>
      <c r="E4670" s="60"/>
      <c r="F4670" s="60"/>
      <c r="G4670" s="61"/>
      <c r="H4670" s="71" t="s">
        <v>2314</v>
      </c>
      <c r="I4670" s="62" t="s">
        <v>35</v>
      </c>
      <c r="J4670" s="62">
        <v>0</v>
      </c>
      <c r="K4670" s="44"/>
      <c r="L4670" s="63">
        <v>1583.15</v>
      </c>
      <c r="M4670" s="70"/>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v>37</v>
      </c>
      <c r="C4671" s="59" t="s">
        <v>2241</v>
      </c>
      <c r="D4671" s="60"/>
      <c r="E4671" s="60"/>
      <c r="F4671" s="60"/>
      <c r="G4671" s="61"/>
      <c r="H4671" s="71" t="s">
        <v>2315</v>
      </c>
      <c r="I4671" s="62" t="s">
        <v>35</v>
      </c>
      <c r="J4671" s="62">
        <v>0</v>
      </c>
      <c r="K4671" s="44"/>
      <c r="L4671" s="63">
        <v>633.84</v>
      </c>
      <c r="M4671" s="70"/>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v>38</v>
      </c>
      <c r="C4672" s="59" t="s">
        <v>2242</v>
      </c>
      <c r="D4672" s="60"/>
      <c r="E4672" s="60"/>
      <c r="F4672" s="60"/>
      <c r="G4672" s="61"/>
      <c r="H4672" s="71" t="s">
        <v>2316</v>
      </c>
      <c r="I4672" s="62" t="s">
        <v>35</v>
      </c>
      <c r="J4672" s="62">
        <v>0</v>
      </c>
      <c r="K4672" s="44"/>
      <c r="L4672" s="63">
        <v>1201.4100000000001</v>
      </c>
      <c r="M4672" s="70"/>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v>39</v>
      </c>
      <c r="C4673" s="59" t="s">
        <v>2243</v>
      </c>
      <c r="D4673" s="60"/>
      <c r="E4673" s="60"/>
      <c r="F4673" s="60"/>
      <c r="G4673" s="61"/>
      <c r="H4673" s="71" t="s">
        <v>2317</v>
      </c>
      <c r="I4673" s="62" t="s">
        <v>35</v>
      </c>
      <c r="J4673" s="62">
        <v>0</v>
      </c>
      <c r="K4673" s="44"/>
      <c r="L4673" s="63">
        <v>384.61</v>
      </c>
      <c r="M4673" s="70"/>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v>40</v>
      </c>
      <c r="C4674" s="59" t="s">
        <v>2244</v>
      </c>
      <c r="D4674" s="60"/>
      <c r="E4674" s="60"/>
      <c r="F4674" s="60"/>
      <c r="G4674" s="61"/>
      <c r="H4674" s="71" t="s">
        <v>2318</v>
      </c>
      <c r="I4674" s="62" t="s">
        <v>35</v>
      </c>
      <c r="J4674" s="62">
        <v>0</v>
      </c>
      <c r="K4674" s="44"/>
      <c r="L4674" s="63">
        <v>3467.38</v>
      </c>
      <c r="M4674" s="70"/>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v>41</v>
      </c>
      <c r="C4675" s="59" t="s">
        <v>2245</v>
      </c>
      <c r="D4675" s="60"/>
      <c r="E4675" s="60"/>
      <c r="F4675" s="60"/>
      <c r="G4675" s="61"/>
      <c r="H4675" s="71" t="s">
        <v>2319</v>
      </c>
      <c r="I4675" s="62" t="s">
        <v>35</v>
      </c>
      <c r="J4675" s="62">
        <v>0</v>
      </c>
      <c r="K4675" s="44"/>
      <c r="L4675" s="63">
        <v>6128.03</v>
      </c>
      <c r="M4675" s="70"/>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v>42</v>
      </c>
      <c r="C4676" s="59" t="s">
        <v>2246</v>
      </c>
      <c r="D4676" s="60"/>
      <c r="E4676" s="60"/>
      <c r="F4676" s="60"/>
      <c r="G4676" s="61"/>
      <c r="H4676" s="71" t="s">
        <v>2320</v>
      </c>
      <c r="I4676" s="62" t="s">
        <v>35</v>
      </c>
      <c r="J4676" s="62">
        <v>0</v>
      </c>
      <c r="K4676" s="44"/>
      <c r="L4676" s="63">
        <v>70.58</v>
      </c>
      <c r="M4676" s="70"/>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v>43</v>
      </c>
      <c r="C4677" s="59" t="s">
        <v>2247</v>
      </c>
      <c r="D4677" s="60"/>
      <c r="E4677" s="60"/>
      <c r="F4677" s="60"/>
      <c r="G4677" s="61"/>
      <c r="H4677" s="71" t="s">
        <v>2321</v>
      </c>
      <c r="I4677" s="62" t="s">
        <v>35</v>
      </c>
      <c r="J4677" s="62">
        <v>0</v>
      </c>
      <c r="K4677" s="44"/>
      <c r="L4677" s="63">
        <v>167.11</v>
      </c>
      <c r="M4677" s="70"/>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v>44</v>
      </c>
      <c r="C4678" s="59" t="s">
        <v>2248</v>
      </c>
      <c r="D4678" s="60"/>
      <c r="E4678" s="60"/>
      <c r="F4678" s="60"/>
      <c r="G4678" s="61"/>
      <c r="H4678" s="71" t="s">
        <v>2322</v>
      </c>
      <c r="I4678" s="62" t="s">
        <v>35</v>
      </c>
      <c r="J4678" s="62">
        <v>0</v>
      </c>
      <c r="K4678" s="44"/>
      <c r="L4678" s="63">
        <v>167.11</v>
      </c>
      <c r="M4678" s="70"/>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v>45</v>
      </c>
      <c r="C4679" s="59" t="s">
        <v>2249</v>
      </c>
      <c r="D4679" s="60"/>
      <c r="E4679" s="60"/>
      <c r="F4679" s="60"/>
      <c r="G4679" s="61"/>
      <c r="H4679" s="71" t="s">
        <v>2323</v>
      </c>
      <c r="I4679" s="62" t="s">
        <v>35</v>
      </c>
      <c r="J4679" s="62">
        <v>0</v>
      </c>
      <c r="K4679" s="44"/>
      <c r="L4679" s="63">
        <v>1751.69</v>
      </c>
      <c r="M4679" s="70"/>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x14ac:dyDescent="0.2">
      <c r="A4680" s="15"/>
      <c r="B4680" s="15">
        <v>46</v>
      </c>
      <c r="C4680" s="59" t="s">
        <v>2250</v>
      </c>
      <c r="D4680" s="60"/>
      <c r="E4680" s="60"/>
      <c r="F4680" s="60"/>
      <c r="G4680" s="61"/>
      <c r="H4680" s="71" t="s">
        <v>2324</v>
      </c>
      <c r="I4680" s="62" t="s">
        <v>35</v>
      </c>
      <c r="J4680" s="62">
        <v>0</v>
      </c>
      <c r="K4680" s="44"/>
      <c r="L4680" s="63">
        <v>1803.54</v>
      </c>
      <c r="M4680" s="70"/>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x14ac:dyDescent="0.2">
      <c r="A4681" s="15"/>
      <c r="B4681" s="15">
        <v>47</v>
      </c>
      <c r="C4681" s="59" t="s">
        <v>2251</v>
      </c>
      <c r="D4681" s="60"/>
      <c r="E4681" s="60"/>
      <c r="F4681" s="60"/>
      <c r="G4681" s="61"/>
      <c r="H4681" s="71" t="s">
        <v>2325</v>
      </c>
      <c r="I4681" s="62" t="s">
        <v>35</v>
      </c>
      <c r="J4681" s="62">
        <v>0</v>
      </c>
      <c r="K4681" s="44"/>
      <c r="L4681" s="63">
        <v>736.11</v>
      </c>
      <c r="M4681" s="70"/>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x14ac:dyDescent="0.2">
      <c r="A4682" s="15"/>
      <c r="B4682" s="15">
        <v>48</v>
      </c>
      <c r="C4682" s="59" t="s">
        <v>2252</v>
      </c>
      <c r="D4682" s="60"/>
      <c r="E4682" s="60"/>
      <c r="F4682" s="60"/>
      <c r="G4682" s="61"/>
      <c r="H4682" s="71" t="s">
        <v>2326</v>
      </c>
      <c r="I4682" s="62" t="s">
        <v>35</v>
      </c>
      <c r="J4682" s="62">
        <v>0</v>
      </c>
      <c r="K4682" s="44"/>
      <c r="L4682" s="63">
        <v>1774.73</v>
      </c>
      <c r="M4682" s="70"/>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x14ac:dyDescent="0.2">
      <c r="A4683" s="15"/>
      <c r="B4683" s="15">
        <v>49</v>
      </c>
      <c r="C4683" s="59" t="s">
        <v>2253</v>
      </c>
      <c r="D4683" s="60"/>
      <c r="E4683" s="60"/>
      <c r="F4683" s="60"/>
      <c r="G4683" s="61"/>
      <c r="H4683" s="71" t="s">
        <v>2327</v>
      </c>
      <c r="I4683" s="62" t="s">
        <v>35</v>
      </c>
      <c r="J4683" s="62">
        <v>0</v>
      </c>
      <c r="K4683" s="44"/>
      <c r="L4683" s="63">
        <v>5221.9399999999996</v>
      </c>
      <c r="M4683" s="70"/>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x14ac:dyDescent="0.2">
      <c r="A4684" s="15"/>
      <c r="B4684" s="15">
        <v>50</v>
      </c>
      <c r="C4684" s="59" t="s">
        <v>2254</v>
      </c>
      <c r="D4684" s="60"/>
      <c r="E4684" s="60"/>
      <c r="F4684" s="60"/>
      <c r="G4684" s="61"/>
      <c r="H4684" s="71" t="s">
        <v>2328</v>
      </c>
      <c r="I4684" s="62" t="s">
        <v>35</v>
      </c>
      <c r="J4684" s="62">
        <v>0</v>
      </c>
      <c r="K4684" s="44"/>
      <c r="L4684" s="63">
        <v>304.54000000000002</v>
      </c>
      <c r="M4684" s="70"/>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x14ac:dyDescent="0.2">
      <c r="A4685" s="15"/>
      <c r="B4685" s="15">
        <v>51</v>
      </c>
      <c r="C4685" s="59" t="s">
        <v>2255</v>
      </c>
      <c r="D4685" s="60"/>
      <c r="E4685" s="60"/>
      <c r="F4685" s="60"/>
      <c r="G4685" s="61"/>
      <c r="H4685" s="71" t="s">
        <v>2329</v>
      </c>
      <c r="I4685" s="62" t="s">
        <v>35</v>
      </c>
      <c r="J4685" s="62">
        <v>0</v>
      </c>
      <c r="K4685" s="44"/>
      <c r="L4685" s="63">
        <v>203.03</v>
      </c>
      <c r="M4685" s="70"/>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x14ac:dyDescent="0.2">
      <c r="A4686" s="15"/>
      <c r="B4686" s="15">
        <v>52</v>
      </c>
      <c r="C4686" s="59" t="s">
        <v>2256</v>
      </c>
      <c r="D4686" s="60"/>
      <c r="E4686" s="60"/>
      <c r="F4686" s="60"/>
      <c r="G4686" s="61"/>
      <c r="H4686" s="71" t="s">
        <v>2330</v>
      </c>
      <c r="I4686" s="62" t="s">
        <v>35</v>
      </c>
      <c r="J4686" s="62">
        <v>0</v>
      </c>
      <c r="K4686" s="44"/>
      <c r="L4686" s="63">
        <v>152.27000000000001</v>
      </c>
      <c r="M4686" s="70"/>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x14ac:dyDescent="0.2">
      <c r="A4687" s="15"/>
      <c r="B4687" s="15">
        <v>53</v>
      </c>
      <c r="C4687" s="59" t="s">
        <v>2257</v>
      </c>
      <c r="D4687" s="60"/>
      <c r="E4687" s="60"/>
      <c r="F4687" s="60"/>
      <c r="G4687" s="61"/>
      <c r="H4687" s="71" t="s">
        <v>2331</v>
      </c>
      <c r="I4687" s="62" t="s">
        <v>35</v>
      </c>
      <c r="J4687" s="62">
        <v>0</v>
      </c>
      <c r="K4687" s="44"/>
      <c r="L4687" s="63">
        <v>121.82</v>
      </c>
      <c r="M4687" s="70"/>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x14ac:dyDescent="0.2">
      <c r="A4688" s="15"/>
      <c r="B4688" s="15">
        <v>54</v>
      </c>
      <c r="C4688" s="59" t="s">
        <v>2258</v>
      </c>
      <c r="D4688" s="60"/>
      <c r="E4688" s="60"/>
      <c r="F4688" s="60"/>
      <c r="G4688" s="61"/>
      <c r="H4688" s="71" t="s">
        <v>2332</v>
      </c>
      <c r="I4688" s="62" t="s">
        <v>35</v>
      </c>
      <c r="J4688" s="62">
        <v>0</v>
      </c>
      <c r="K4688" s="44"/>
      <c r="L4688" s="63">
        <v>130.63</v>
      </c>
      <c r="M4688" s="70"/>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x14ac:dyDescent="0.2">
      <c r="A4689" s="15"/>
      <c r="B4689" s="15">
        <v>55</v>
      </c>
      <c r="C4689" s="59" t="s">
        <v>2259</v>
      </c>
      <c r="D4689" s="60"/>
      <c r="E4689" s="60"/>
      <c r="F4689" s="60"/>
      <c r="G4689" s="61"/>
      <c r="H4689" s="71" t="s">
        <v>2333</v>
      </c>
      <c r="I4689" s="62" t="s">
        <v>35</v>
      </c>
      <c r="J4689" s="62">
        <v>0</v>
      </c>
      <c r="K4689" s="44"/>
      <c r="L4689" s="63">
        <v>111.97</v>
      </c>
      <c r="M4689" s="70"/>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x14ac:dyDescent="0.2">
      <c r="A4690" s="15"/>
      <c r="B4690" s="15">
        <v>56</v>
      </c>
      <c r="C4690" s="59" t="s">
        <v>2260</v>
      </c>
      <c r="D4690" s="60"/>
      <c r="E4690" s="60"/>
      <c r="F4690" s="60"/>
      <c r="G4690" s="61"/>
      <c r="H4690" s="71" t="s">
        <v>2334</v>
      </c>
      <c r="I4690" s="62" t="s">
        <v>35</v>
      </c>
      <c r="J4690" s="62">
        <v>0</v>
      </c>
      <c r="K4690" s="44"/>
      <c r="L4690" s="63">
        <v>97.98</v>
      </c>
      <c r="M4690" s="70"/>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x14ac:dyDescent="0.2">
      <c r="A4691" s="15"/>
      <c r="B4691" s="15">
        <v>57</v>
      </c>
      <c r="C4691" s="59" t="s">
        <v>2261</v>
      </c>
      <c r="D4691" s="60"/>
      <c r="E4691" s="60"/>
      <c r="F4691" s="60"/>
      <c r="G4691" s="61"/>
      <c r="H4691" s="71" t="s">
        <v>2335</v>
      </c>
      <c r="I4691" s="62" t="s">
        <v>35</v>
      </c>
      <c r="J4691" s="62">
        <v>0</v>
      </c>
      <c r="K4691" s="44"/>
      <c r="L4691" s="63">
        <v>87.09</v>
      </c>
      <c r="M4691" s="70"/>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x14ac:dyDescent="0.2">
      <c r="A4692" s="15"/>
      <c r="B4692" s="15">
        <v>58</v>
      </c>
      <c r="C4692" s="59" t="s">
        <v>2262</v>
      </c>
      <c r="D4692" s="60"/>
      <c r="E4692" s="60"/>
      <c r="F4692" s="60"/>
      <c r="G4692" s="61"/>
      <c r="H4692" s="71" t="s">
        <v>2336</v>
      </c>
      <c r="I4692" s="62" t="s">
        <v>35</v>
      </c>
      <c r="J4692" s="62">
        <v>0</v>
      </c>
      <c r="K4692" s="44"/>
      <c r="L4692" s="63">
        <v>78.38</v>
      </c>
      <c r="M4692" s="70"/>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x14ac:dyDescent="0.2">
      <c r="A4693" s="15"/>
      <c r="B4693" s="15">
        <v>59</v>
      </c>
      <c r="C4693" s="59" t="s">
        <v>2263</v>
      </c>
      <c r="D4693" s="60"/>
      <c r="E4693" s="60"/>
      <c r="F4693" s="60"/>
      <c r="G4693" s="61"/>
      <c r="H4693" s="71" t="s">
        <v>2337</v>
      </c>
      <c r="I4693" s="62" t="s">
        <v>35</v>
      </c>
      <c r="J4693" s="62">
        <v>0</v>
      </c>
      <c r="K4693" s="44"/>
      <c r="L4693" s="63">
        <v>72.900000000000006</v>
      </c>
      <c r="M4693" s="70"/>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x14ac:dyDescent="0.2">
      <c r="A4694" s="15"/>
      <c r="B4694" s="15">
        <v>60</v>
      </c>
      <c r="C4694" s="59" t="s">
        <v>2264</v>
      </c>
      <c r="D4694" s="60"/>
      <c r="E4694" s="60"/>
      <c r="F4694" s="60"/>
      <c r="G4694" s="61"/>
      <c r="H4694" s="71" t="s">
        <v>2338</v>
      </c>
      <c r="I4694" s="62" t="s">
        <v>35</v>
      </c>
      <c r="J4694" s="62">
        <v>0</v>
      </c>
      <c r="K4694" s="44"/>
      <c r="L4694" s="63">
        <v>703.11</v>
      </c>
      <c r="M4694" s="70"/>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x14ac:dyDescent="0.2">
      <c r="A4695" s="15"/>
      <c r="B4695" s="15">
        <v>61</v>
      </c>
      <c r="C4695" s="59" t="s">
        <v>2265</v>
      </c>
      <c r="D4695" s="60"/>
      <c r="E4695" s="60"/>
      <c r="F4695" s="60"/>
      <c r="G4695" s="61"/>
      <c r="H4695" s="71" t="s">
        <v>2339</v>
      </c>
      <c r="I4695" s="62" t="s">
        <v>35</v>
      </c>
      <c r="J4695" s="62">
        <v>0</v>
      </c>
      <c r="K4695" s="44"/>
      <c r="L4695" s="63">
        <v>468.74</v>
      </c>
      <c r="M4695" s="70"/>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x14ac:dyDescent="0.2">
      <c r="A4696" s="15"/>
      <c r="B4696" s="15">
        <v>62</v>
      </c>
      <c r="C4696" s="59" t="s">
        <v>2266</v>
      </c>
      <c r="D4696" s="60"/>
      <c r="E4696" s="60"/>
      <c r="F4696" s="60"/>
      <c r="G4696" s="61"/>
      <c r="H4696" s="71" t="s">
        <v>2340</v>
      </c>
      <c r="I4696" s="62" t="s">
        <v>35</v>
      </c>
      <c r="J4696" s="62">
        <v>0</v>
      </c>
      <c r="K4696" s="44"/>
      <c r="L4696" s="63">
        <v>351.56</v>
      </c>
      <c r="M4696" s="70"/>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x14ac:dyDescent="0.2">
      <c r="A4697" s="15"/>
      <c r="B4697" s="15">
        <v>63</v>
      </c>
      <c r="C4697" s="59" t="s">
        <v>2267</v>
      </c>
      <c r="D4697" s="60"/>
      <c r="E4697" s="60"/>
      <c r="F4697" s="60"/>
      <c r="G4697" s="61"/>
      <c r="H4697" s="71" t="s">
        <v>2341</v>
      </c>
      <c r="I4697" s="62" t="s">
        <v>35</v>
      </c>
      <c r="J4697" s="62">
        <v>0</v>
      </c>
      <c r="K4697" s="44"/>
      <c r="L4697" s="63">
        <v>281.25</v>
      </c>
      <c r="M4697" s="70"/>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x14ac:dyDescent="0.2">
      <c r="A4698" s="15"/>
      <c r="B4698" s="15">
        <v>64</v>
      </c>
      <c r="C4698" s="59" t="s">
        <v>2268</v>
      </c>
      <c r="D4698" s="60"/>
      <c r="E4698" s="60"/>
      <c r="F4698" s="60"/>
      <c r="G4698" s="61"/>
      <c r="H4698" s="71" t="s">
        <v>2342</v>
      </c>
      <c r="I4698" s="62" t="s">
        <v>35</v>
      </c>
      <c r="J4698" s="62">
        <v>0</v>
      </c>
      <c r="K4698" s="44"/>
      <c r="L4698" s="63">
        <v>297.77999999999997</v>
      </c>
      <c r="M4698" s="70"/>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x14ac:dyDescent="0.2">
      <c r="A4699" s="15"/>
      <c r="B4699" s="15">
        <v>65</v>
      </c>
      <c r="C4699" s="59" t="s">
        <v>2269</v>
      </c>
      <c r="D4699" s="60"/>
      <c r="E4699" s="60"/>
      <c r="F4699" s="60"/>
      <c r="G4699" s="61"/>
      <c r="H4699" s="71" t="s">
        <v>2343</v>
      </c>
      <c r="I4699" s="62" t="s">
        <v>35</v>
      </c>
      <c r="J4699" s="62">
        <v>0</v>
      </c>
      <c r="K4699" s="44"/>
      <c r="L4699" s="63">
        <v>255.23</v>
      </c>
      <c r="M4699" s="70"/>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x14ac:dyDescent="0.2">
      <c r="A4700" s="15"/>
      <c r="B4700" s="15">
        <v>66</v>
      </c>
      <c r="C4700" s="59" t="s">
        <v>2270</v>
      </c>
      <c r="D4700" s="60"/>
      <c r="E4700" s="60"/>
      <c r="F4700" s="60"/>
      <c r="G4700" s="61"/>
      <c r="H4700" s="71" t="s">
        <v>2344</v>
      </c>
      <c r="I4700" s="62" t="s">
        <v>35</v>
      </c>
      <c r="J4700" s="62">
        <v>0</v>
      </c>
      <c r="K4700" s="44"/>
      <c r="L4700" s="63">
        <v>223.33</v>
      </c>
      <c r="M4700" s="70"/>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x14ac:dyDescent="0.2">
      <c r="A4701" s="15"/>
      <c r="B4701" s="15">
        <v>67</v>
      </c>
      <c r="C4701" s="59" t="s">
        <v>2271</v>
      </c>
      <c r="D4701" s="60"/>
      <c r="E4701" s="60"/>
      <c r="F4701" s="60"/>
      <c r="G4701" s="61"/>
      <c r="H4701" s="71" t="s">
        <v>2345</v>
      </c>
      <c r="I4701" s="62" t="s">
        <v>35</v>
      </c>
      <c r="J4701" s="62">
        <v>0</v>
      </c>
      <c r="K4701" s="44"/>
      <c r="L4701" s="63">
        <v>198.52</v>
      </c>
      <c r="M4701" s="70"/>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x14ac:dyDescent="0.2">
      <c r="A4702" s="15"/>
      <c r="B4702" s="15">
        <v>68</v>
      </c>
      <c r="C4702" s="59" t="s">
        <v>2272</v>
      </c>
      <c r="D4702" s="60"/>
      <c r="E4702" s="60"/>
      <c r="F4702" s="60"/>
      <c r="G4702" s="61"/>
      <c r="H4702" s="71" t="s">
        <v>2346</v>
      </c>
      <c r="I4702" s="62" t="s">
        <v>35</v>
      </c>
      <c r="J4702" s="62">
        <v>0</v>
      </c>
      <c r="K4702" s="44"/>
      <c r="L4702" s="63">
        <v>178.67</v>
      </c>
      <c r="M4702" s="70"/>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x14ac:dyDescent="0.2">
      <c r="A4703" s="15"/>
      <c r="B4703" s="15">
        <v>69</v>
      </c>
      <c r="C4703" s="59" t="s">
        <v>2273</v>
      </c>
      <c r="D4703" s="60"/>
      <c r="E4703" s="60"/>
      <c r="F4703" s="60"/>
      <c r="G4703" s="61"/>
      <c r="H4703" s="71" t="s">
        <v>2347</v>
      </c>
      <c r="I4703" s="62" t="s">
        <v>35</v>
      </c>
      <c r="J4703" s="62">
        <v>0</v>
      </c>
      <c r="K4703" s="44"/>
      <c r="L4703" s="63">
        <v>164.06</v>
      </c>
      <c r="M4703" s="70"/>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x14ac:dyDescent="0.2">
      <c r="A4704" s="15"/>
      <c r="B4704" s="15">
        <v>70</v>
      </c>
      <c r="C4704" s="59" t="s">
        <v>2274</v>
      </c>
      <c r="D4704" s="60"/>
      <c r="E4704" s="60"/>
      <c r="F4704" s="60"/>
      <c r="G4704" s="61"/>
      <c r="H4704" s="71" t="s">
        <v>2348</v>
      </c>
      <c r="I4704" s="62" t="s">
        <v>35</v>
      </c>
      <c r="J4704" s="62">
        <v>0</v>
      </c>
      <c r="K4704" s="44"/>
      <c r="L4704" s="63">
        <v>45.24</v>
      </c>
      <c r="M4704" s="70"/>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x14ac:dyDescent="0.2">
      <c r="A4705" s="15"/>
      <c r="B4705" s="15">
        <v>71</v>
      </c>
      <c r="C4705" s="59">
        <v>0</v>
      </c>
      <c r="D4705" s="60"/>
      <c r="E4705" s="60"/>
      <c r="F4705" s="60"/>
      <c r="G4705" s="61"/>
      <c r="H4705" s="71">
        <v>0</v>
      </c>
      <c r="I4705" s="62">
        <v>0</v>
      </c>
      <c r="J4705" s="62">
        <v>0</v>
      </c>
      <c r="K4705" s="44"/>
      <c r="L4705" s="63"/>
      <c r="M4705" s="70"/>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x14ac:dyDescent="0.2">
      <c r="A4706" s="15"/>
      <c r="B4706" s="15">
        <v>72</v>
      </c>
      <c r="C4706" s="59" t="s">
        <v>2275</v>
      </c>
      <c r="D4706" s="60"/>
      <c r="E4706" s="60"/>
      <c r="F4706" s="60"/>
      <c r="G4706" s="61"/>
      <c r="H4706" s="71" t="s">
        <v>2349</v>
      </c>
      <c r="I4706" s="62" t="s">
        <v>35</v>
      </c>
      <c r="J4706" s="62">
        <v>0</v>
      </c>
      <c r="K4706" s="44"/>
      <c r="L4706" s="63">
        <v>223.79</v>
      </c>
      <c r="M4706" s="70"/>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x14ac:dyDescent="0.2">
      <c r="A4707" s="15"/>
      <c r="B4707" s="15">
        <v>73</v>
      </c>
      <c r="C4707" s="59" t="s">
        <v>2276</v>
      </c>
      <c r="D4707" s="60"/>
      <c r="E4707" s="60"/>
      <c r="F4707" s="60"/>
      <c r="G4707" s="61"/>
      <c r="H4707" s="71" t="s">
        <v>2350</v>
      </c>
      <c r="I4707" s="62" t="s">
        <v>35</v>
      </c>
      <c r="J4707" s="62">
        <v>0</v>
      </c>
      <c r="K4707" s="44"/>
      <c r="L4707" s="63">
        <v>400.63</v>
      </c>
      <c r="M4707" s="70"/>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x14ac:dyDescent="0.2">
      <c r="A4708" s="15"/>
      <c r="B4708" s="15">
        <v>74</v>
      </c>
      <c r="C4708" s="59" t="s">
        <v>2277</v>
      </c>
      <c r="D4708" s="60"/>
      <c r="E4708" s="60"/>
      <c r="F4708" s="60"/>
      <c r="G4708" s="61"/>
      <c r="H4708" s="71" t="s">
        <v>2351</v>
      </c>
      <c r="I4708" s="62" t="s">
        <v>35</v>
      </c>
      <c r="J4708" s="62">
        <v>0</v>
      </c>
      <c r="K4708" s="44"/>
      <c r="L4708" s="63">
        <v>281.81</v>
      </c>
      <c r="M4708" s="70"/>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x14ac:dyDescent="0.2">
      <c r="A4709" s="15"/>
      <c r="B4709" s="15">
        <v>75</v>
      </c>
      <c r="C4709" s="59" t="s">
        <v>2278</v>
      </c>
      <c r="D4709" s="60"/>
      <c r="E4709" s="60"/>
      <c r="F4709" s="60"/>
      <c r="G4709" s="61"/>
      <c r="H4709" s="71" t="s">
        <v>2352</v>
      </c>
      <c r="I4709" s="62" t="s">
        <v>35</v>
      </c>
      <c r="J4709" s="62">
        <v>0</v>
      </c>
      <c r="K4709" s="44"/>
      <c r="L4709" s="63">
        <v>523.59</v>
      </c>
      <c r="M4709" s="70"/>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x14ac:dyDescent="0.2">
      <c r="A4710" s="15"/>
      <c r="B4710" s="15">
        <v>76</v>
      </c>
      <c r="C4710" s="59">
        <v>0</v>
      </c>
      <c r="D4710" s="60"/>
      <c r="E4710" s="60"/>
      <c r="F4710" s="60"/>
      <c r="G4710" s="61"/>
      <c r="H4710" s="71">
        <v>0</v>
      </c>
      <c r="I4710" s="62"/>
      <c r="J4710" s="62">
        <v>0</v>
      </c>
      <c r="K4710" s="44"/>
      <c r="L4710" s="63"/>
      <c r="M4710" s="70"/>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v>77</v>
      </c>
      <c r="C4711" s="59">
        <v>0</v>
      </c>
      <c r="D4711" s="60"/>
      <c r="E4711" s="60"/>
      <c r="F4711" s="60"/>
      <c r="G4711" s="61"/>
      <c r="H4711" s="71">
        <v>0</v>
      </c>
      <c r="I4711" s="62" t="s">
        <v>35</v>
      </c>
      <c r="J4711" s="62">
        <v>0</v>
      </c>
      <c r="K4711" s="44"/>
      <c r="L4711" s="63">
        <v>0</v>
      </c>
      <c r="M4711" s="70"/>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v>78</v>
      </c>
      <c r="C4712" s="59">
        <v>0</v>
      </c>
      <c r="D4712" s="60"/>
      <c r="E4712" s="60"/>
      <c r="F4712" s="60"/>
      <c r="G4712" s="61"/>
      <c r="H4712" s="71">
        <v>0</v>
      </c>
      <c r="I4712" s="62" t="s">
        <v>35</v>
      </c>
      <c r="J4712" s="62">
        <v>0</v>
      </c>
      <c r="K4712" s="44"/>
      <c r="L4712" s="63">
        <v>0</v>
      </c>
      <c r="M4712" s="70"/>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v>79</v>
      </c>
      <c r="C4713" s="59">
        <v>0</v>
      </c>
      <c r="D4713" s="60"/>
      <c r="E4713" s="60"/>
      <c r="F4713" s="60"/>
      <c r="G4713" s="61"/>
      <c r="H4713" s="71">
        <v>0</v>
      </c>
      <c r="I4713" s="62" t="s">
        <v>35</v>
      </c>
      <c r="J4713" s="62">
        <v>0</v>
      </c>
      <c r="K4713" s="44"/>
      <c r="L4713" s="63">
        <v>0</v>
      </c>
      <c r="M4713" s="70"/>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v>80</v>
      </c>
      <c r="C4714" s="59">
        <v>0</v>
      </c>
      <c r="D4714" s="60"/>
      <c r="E4714" s="60"/>
      <c r="F4714" s="60"/>
      <c r="G4714" s="61"/>
      <c r="H4714" s="71">
        <v>0</v>
      </c>
      <c r="I4714" s="62" t="s">
        <v>35</v>
      </c>
      <c r="J4714" s="62">
        <v>0</v>
      </c>
      <c r="K4714" s="44"/>
      <c r="L4714" s="63">
        <v>0</v>
      </c>
      <c r="M4714" s="70"/>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v>81</v>
      </c>
      <c r="C4715" s="59">
        <v>0</v>
      </c>
      <c r="D4715" s="60"/>
      <c r="E4715" s="60"/>
      <c r="F4715" s="60"/>
      <c r="G4715" s="61"/>
      <c r="H4715" s="71">
        <v>0</v>
      </c>
      <c r="I4715" s="62" t="s">
        <v>35</v>
      </c>
      <c r="J4715" s="62">
        <v>0</v>
      </c>
      <c r="K4715" s="44"/>
      <c r="L4715" s="63">
        <v>0</v>
      </c>
      <c r="M4715" s="70"/>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v>82</v>
      </c>
      <c r="C4716" s="59">
        <v>0</v>
      </c>
      <c r="D4716" s="60"/>
      <c r="E4716" s="60"/>
      <c r="F4716" s="60"/>
      <c r="G4716" s="61"/>
      <c r="H4716" s="71">
        <v>0</v>
      </c>
      <c r="I4716" s="62" t="s">
        <v>35</v>
      </c>
      <c r="J4716" s="62">
        <v>0</v>
      </c>
      <c r="K4716" s="44"/>
      <c r="L4716" s="63">
        <v>0</v>
      </c>
      <c r="M4716" s="70"/>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v>83</v>
      </c>
      <c r="C4717" s="59">
        <v>0</v>
      </c>
      <c r="D4717" s="60"/>
      <c r="E4717" s="60"/>
      <c r="F4717" s="60"/>
      <c r="G4717" s="61"/>
      <c r="H4717" s="71">
        <v>0</v>
      </c>
      <c r="I4717" s="62" t="s">
        <v>35</v>
      </c>
      <c r="J4717" s="62">
        <v>0</v>
      </c>
      <c r="K4717" s="44"/>
      <c r="L4717" s="63">
        <v>0</v>
      </c>
      <c r="M4717" s="70"/>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v>84</v>
      </c>
      <c r="C4718" s="59">
        <v>0</v>
      </c>
      <c r="D4718" s="60"/>
      <c r="E4718" s="60"/>
      <c r="F4718" s="60"/>
      <c r="G4718" s="61"/>
      <c r="H4718" s="71">
        <v>0</v>
      </c>
      <c r="I4718" s="62" t="s">
        <v>35</v>
      </c>
      <c r="J4718" s="62">
        <v>0</v>
      </c>
      <c r="K4718" s="44"/>
      <c r="L4718" s="63">
        <v>0</v>
      </c>
      <c r="M4718" s="70"/>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v>85</v>
      </c>
      <c r="C4719" s="59">
        <v>0</v>
      </c>
      <c r="D4719" s="60"/>
      <c r="E4719" s="60"/>
      <c r="F4719" s="60"/>
      <c r="G4719" s="61"/>
      <c r="H4719" s="71">
        <v>0</v>
      </c>
      <c r="I4719" s="62" t="s">
        <v>35</v>
      </c>
      <c r="J4719" s="62">
        <v>0</v>
      </c>
      <c r="K4719" s="44"/>
      <c r="L4719" s="63">
        <v>0</v>
      </c>
      <c r="M4719" s="70"/>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v>86</v>
      </c>
      <c r="C4720" s="59">
        <v>0</v>
      </c>
      <c r="D4720" s="60"/>
      <c r="E4720" s="60"/>
      <c r="F4720" s="60"/>
      <c r="G4720" s="61"/>
      <c r="H4720" s="71">
        <v>0</v>
      </c>
      <c r="I4720" s="62" t="s">
        <v>35</v>
      </c>
      <c r="J4720" s="62">
        <v>0</v>
      </c>
      <c r="K4720" s="44"/>
      <c r="L4720" s="63">
        <v>0</v>
      </c>
      <c r="M4720" s="70"/>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v>87</v>
      </c>
      <c r="C4721" s="59">
        <v>0</v>
      </c>
      <c r="D4721" s="60"/>
      <c r="E4721" s="60"/>
      <c r="F4721" s="60"/>
      <c r="G4721" s="61"/>
      <c r="H4721" s="71">
        <v>0</v>
      </c>
      <c r="I4721" s="62" t="s">
        <v>35</v>
      </c>
      <c r="J4721" s="62">
        <v>0</v>
      </c>
      <c r="K4721" s="44"/>
      <c r="L4721" s="63">
        <v>0</v>
      </c>
      <c r="M4721" s="70"/>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v>88</v>
      </c>
      <c r="C4722" s="59">
        <v>0</v>
      </c>
      <c r="D4722" s="60"/>
      <c r="E4722" s="60"/>
      <c r="F4722" s="60"/>
      <c r="G4722" s="61"/>
      <c r="H4722" s="71">
        <v>0</v>
      </c>
      <c r="I4722" s="62" t="s">
        <v>35</v>
      </c>
      <c r="J4722" s="62">
        <v>0</v>
      </c>
      <c r="K4722" s="44"/>
      <c r="L4722" s="63">
        <v>0</v>
      </c>
      <c r="M4722" s="70"/>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v>89</v>
      </c>
      <c r="C4723" s="59">
        <v>0</v>
      </c>
      <c r="D4723" s="60"/>
      <c r="E4723" s="60"/>
      <c r="F4723" s="60"/>
      <c r="G4723" s="61"/>
      <c r="H4723" s="71">
        <v>0</v>
      </c>
      <c r="I4723" s="62" t="s">
        <v>35</v>
      </c>
      <c r="J4723" s="62">
        <v>0</v>
      </c>
      <c r="K4723" s="44"/>
      <c r="L4723" s="63">
        <v>0</v>
      </c>
      <c r="M4723" s="70"/>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v>90</v>
      </c>
      <c r="C4724" s="59">
        <v>0</v>
      </c>
      <c r="D4724" s="60"/>
      <c r="E4724" s="60"/>
      <c r="F4724" s="60"/>
      <c r="G4724" s="61"/>
      <c r="H4724" s="71">
        <v>0</v>
      </c>
      <c r="I4724" s="62" t="s">
        <v>35</v>
      </c>
      <c r="J4724" s="62">
        <v>0</v>
      </c>
      <c r="K4724" s="44"/>
      <c r="L4724" s="63">
        <v>0</v>
      </c>
      <c r="M4724" s="70"/>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v>91</v>
      </c>
      <c r="C4725" s="59">
        <v>0</v>
      </c>
      <c r="D4725" s="60"/>
      <c r="E4725" s="60"/>
      <c r="F4725" s="60"/>
      <c r="G4725" s="61"/>
      <c r="H4725" s="71">
        <v>0</v>
      </c>
      <c r="I4725" s="62" t="s">
        <v>35</v>
      </c>
      <c r="J4725" s="62">
        <v>0</v>
      </c>
      <c r="K4725" s="44"/>
      <c r="L4725" s="63">
        <v>0</v>
      </c>
      <c r="M4725" s="70"/>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v>92</v>
      </c>
      <c r="C4726" s="59">
        <v>0</v>
      </c>
      <c r="D4726" s="60"/>
      <c r="E4726" s="60"/>
      <c r="F4726" s="60"/>
      <c r="G4726" s="61"/>
      <c r="H4726" s="71">
        <v>0</v>
      </c>
      <c r="I4726" s="62" t="s">
        <v>35</v>
      </c>
      <c r="J4726" s="62">
        <v>0</v>
      </c>
      <c r="K4726" s="44"/>
      <c r="L4726" s="63">
        <v>0</v>
      </c>
      <c r="M4726" s="70"/>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v>93</v>
      </c>
      <c r="C4727" s="59">
        <v>0</v>
      </c>
      <c r="D4727" s="60"/>
      <c r="E4727" s="60"/>
      <c r="F4727" s="60"/>
      <c r="G4727" s="61"/>
      <c r="H4727" s="71">
        <v>0</v>
      </c>
      <c r="I4727" s="62" t="s">
        <v>35</v>
      </c>
      <c r="J4727" s="62">
        <v>0</v>
      </c>
      <c r="K4727" s="44"/>
      <c r="L4727" s="63">
        <v>0</v>
      </c>
      <c r="M4727" s="70"/>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v>94</v>
      </c>
      <c r="C4728" s="59">
        <v>0</v>
      </c>
      <c r="D4728" s="60"/>
      <c r="E4728" s="60"/>
      <c r="F4728" s="60"/>
      <c r="G4728" s="61"/>
      <c r="H4728" s="71">
        <v>0</v>
      </c>
      <c r="I4728" s="62" t="s">
        <v>35</v>
      </c>
      <c r="J4728" s="62">
        <v>0</v>
      </c>
      <c r="K4728" s="44"/>
      <c r="L4728" s="63">
        <v>0</v>
      </c>
      <c r="M4728" s="70"/>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v>95</v>
      </c>
      <c r="C4729" s="59">
        <v>0</v>
      </c>
      <c r="D4729" s="60"/>
      <c r="E4729" s="60"/>
      <c r="F4729" s="60"/>
      <c r="G4729" s="61"/>
      <c r="H4729" s="71">
        <v>0</v>
      </c>
      <c r="I4729" s="62" t="s">
        <v>35</v>
      </c>
      <c r="J4729" s="62">
        <v>0</v>
      </c>
      <c r="K4729" s="44"/>
      <c r="L4729" s="63">
        <v>0</v>
      </c>
      <c r="M4729" s="70"/>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v>96</v>
      </c>
      <c r="C4730" s="59">
        <v>0</v>
      </c>
      <c r="D4730" s="60"/>
      <c r="E4730" s="60"/>
      <c r="F4730" s="60"/>
      <c r="G4730" s="61"/>
      <c r="H4730" s="71">
        <v>0</v>
      </c>
      <c r="I4730" s="62" t="s">
        <v>35</v>
      </c>
      <c r="J4730" s="62">
        <v>0</v>
      </c>
      <c r="K4730" s="44"/>
      <c r="L4730" s="63">
        <v>0</v>
      </c>
      <c r="M4730" s="70"/>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v>97</v>
      </c>
      <c r="C4731" s="59">
        <v>0</v>
      </c>
      <c r="D4731" s="60"/>
      <c r="E4731" s="60"/>
      <c r="F4731" s="60"/>
      <c r="G4731" s="61"/>
      <c r="H4731" s="71">
        <v>0</v>
      </c>
      <c r="I4731" s="62" t="s">
        <v>35</v>
      </c>
      <c r="J4731" s="62">
        <v>0</v>
      </c>
      <c r="K4731" s="44"/>
      <c r="L4731" s="63">
        <v>0</v>
      </c>
      <c r="M4731" s="70"/>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v>98</v>
      </c>
      <c r="C4732" s="59">
        <v>0</v>
      </c>
      <c r="D4732" s="60"/>
      <c r="E4732" s="60"/>
      <c r="F4732" s="60"/>
      <c r="G4732" s="61"/>
      <c r="H4732" s="71">
        <v>0</v>
      </c>
      <c r="I4732" s="62" t="s">
        <v>35</v>
      </c>
      <c r="J4732" s="62">
        <v>0</v>
      </c>
      <c r="K4732" s="44"/>
      <c r="L4732" s="63">
        <v>0</v>
      </c>
      <c r="M4732" s="70"/>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v>99</v>
      </c>
      <c r="C4733" s="59">
        <v>0</v>
      </c>
      <c r="D4733" s="60"/>
      <c r="E4733" s="60"/>
      <c r="F4733" s="60"/>
      <c r="G4733" s="61"/>
      <c r="H4733" s="71">
        <v>0</v>
      </c>
      <c r="I4733" s="62" t="s">
        <v>35</v>
      </c>
      <c r="J4733" s="62">
        <v>0</v>
      </c>
      <c r="K4733" s="44"/>
      <c r="L4733" s="63">
        <v>0</v>
      </c>
      <c r="M4733" s="70"/>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v>100</v>
      </c>
      <c r="C4734" s="59">
        <v>0</v>
      </c>
      <c r="D4734" s="60"/>
      <c r="E4734" s="60"/>
      <c r="F4734" s="60"/>
      <c r="G4734" s="61"/>
      <c r="H4734" s="71">
        <v>0</v>
      </c>
      <c r="I4734" s="62" t="s">
        <v>35</v>
      </c>
      <c r="J4734" s="62">
        <v>0</v>
      </c>
      <c r="K4734" s="44"/>
      <c r="L4734" s="63">
        <v>0</v>
      </c>
      <c r="M4734" s="70"/>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v>101</v>
      </c>
      <c r="C4735" s="59">
        <v>0</v>
      </c>
      <c r="D4735" s="60"/>
      <c r="E4735" s="60"/>
      <c r="F4735" s="60"/>
      <c r="G4735" s="61"/>
      <c r="H4735" s="71">
        <v>0</v>
      </c>
      <c r="I4735" s="62" t="s">
        <v>35</v>
      </c>
      <c r="J4735" s="62">
        <v>0</v>
      </c>
      <c r="K4735" s="44"/>
      <c r="L4735" s="63">
        <v>0</v>
      </c>
      <c r="M4735" s="70"/>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v>102</v>
      </c>
      <c r="C4736" s="59">
        <v>0</v>
      </c>
      <c r="D4736" s="60"/>
      <c r="E4736" s="60"/>
      <c r="F4736" s="60"/>
      <c r="G4736" s="61"/>
      <c r="H4736" s="71">
        <v>0</v>
      </c>
      <c r="I4736" s="62" t="s">
        <v>35</v>
      </c>
      <c r="J4736" s="62">
        <v>0</v>
      </c>
      <c r="K4736" s="44"/>
      <c r="L4736" s="63">
        <v>0</v>
      </c>
      <c r="M4736" s="70"/>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v>103</v>
      </c>
      <c r="C4737" s="59">
        <v>0</v>
      </c>
      <c r="D4737" s="60"/>
      <c r="E4737" s="60"/>
      <c r="F4737" s="60"/>
      <c r="G4737" s="61"/>
      <c r="H4737" s="71">
        <v>0</v>
      </c>
      <c r="I4737" s="62" t="s">
        <v>35</v>
      </c>
      <c r="J4737" s="62">
        <v>0</v>
      </c>
      <c r="K4737" s="44"/>
      <c r="L4737" s="63">
        <v>0</v>
      </c>
      <c r="M4737" s="70"/>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v>104</v>
      </c>
      <c r="C4738" s="59">
        <v>0</v>
      </c>
      <c r="D4738" s="60"/>
      <c r="E4738" s="60"/>
      <c r="F4738" s="60"/>
      <c r="G4738" s="61"/>
      <c r="H4738" s="71">
        <v>0</v>
      </c>
      <c r="I4738" s="62" t="s">
        <v>35</v>
      </c>
      <c r="J4738" s="62">
        <v>0</v>
      </c>
      <c r="K4738" s="44"/>
      <c r="L4738" s="63">
        <v>0</v>
      </c>
      <c r="M4738" s="70"/>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v>105</v>
      </c>
      <c r="C4739" s="59">
        <v>0</v>
      </c>
      <c r="D4739" s="60"/>
      <c r="E4739" s="60"/>
      <c r="F4739" s="60"/>
      <c r="G4739" s="61"/>
      <c r="H4739" s="71">
        <v>0</v>
      </c>
      <c r="I4739" s="62" t="s">
        <v>35</v>
      </c>
      <c r="J4739" s="62">
        <v>0</v>
      </c>
      <c r="K4739" s="44"/>
      <c r="L4739" s="63">
        <v>0</v>
      </c>
      <c r="M4739" s="70"/>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v>106</v>
      </c>
      <c r="C4740" s="59">
        <v>0</v>
      </c>
      <c r="D4740" s="60"/>
      <c r="E4740" s="60"/>
      <c r="F4740" s="60"/>
      <c r="G4740" s="61"/>
      <c r="H4740" s="71">
        <v>0</v>
      </c>
      <c r="I4740" s="62" t="s">
        <v>35</v>
      </c>
      <c r="J4740" s="62">
        <v>0</v>
      </c>
      <c r="K4740" s="44"/>
      <c r="L4740" s="63">
        <v>0</v>
      </c>
      <c r="M4740" s="70"/>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v>107</v>
      </c>
      <c r="C4741" s="59">
        <v>0</v>
      </c>
      <c r="D4741" s="60"/>
      <c r="E4741" s="60"/>
      <c r="F4741" s="60"/>
      <c r="G4741" s="61"/>
      <c r="H4741" s="71">
        <v>0</v>
      </c>
      <c r="I4741" s="62" t="s">
        <v>35</v>
      </c>
      <c r="J4741" s="62">
        <v>0</v>
      </c>
      <c r="K4741" s="44"/>
      <c r="L4741" s="63">
        <v>0</v>
      </c>
      <c r="M4741" s="70"/>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v>108</v>
      </c>
      <c r="C4742" s="59">
        <v>0</v>
      </c>
      <c r="D4742" s="60"/>
      <c r="E4742" s="60"/>
      <c r="F4742" s="60"/>
      <c r="G4742" s="61"/>
      <c r="H4742" s="71">
        <v>0</v>
      </c>
      <c r="I4742" s="62" t="s">
        <v>35</v>
      </c>
      <c r="J4742" s="62">
        <v>0</v>
      </c>
      <c r="K4742" s="44"/>
      <c r="L4742" s="63">
        <v>0</v>
      </c>
      <c r="M4742" s="70"/>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v>109</v>
      </c>
      <c r="C4743" s="59">
        <v>0</v>
      </c>
      <c r="D4743" s="60"/>
      <c r="E4743" s="60"/>
      <c r="F4743" s="60"/>
      <c r="G4743" s="61"/>
      <c r="H4743" s="71">
        <v>0</v>
      </c>
      <c r="I4743" s="62" t="s">
        <v>35</v>
      </c>
      <c r="J4743" s="62">
        <v>0</v>
      </c>
      <c r="K4743" s="44"/>
      <c r="L4743" s="63">
        <v>0</v>
      </c>
      <c r="M4743" s="70"/>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v>110</v>
      </c>
      <c r="C4744" s="59">
        <v>0</v>
      </c>
      <c r="D4744" s="60"/>
      <c r="E4744" s="60"/>
      <c r="F4744" s="60"/>
      <c r="G4744" s="61"/>
      <c r="H4744" s="71">
        <v>0</v>
      </c>
      <c r="I4744" s="62" t="s">
        <v>35</v>
      </c>
      <c r="J4744" s="62">
        <v>0</v>
      </c>
      <c r="K4744" s="44"/>
      <c r="L4744" s="63">
        <v>0</v>
      </c>
      <c r="M4744" s="70"/>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v>111</v>
      </c>
      <c r="C4745" s="59">
        <v>0</v>
      </c>
      <c r="D4745" s="60"/>
      <c r="E4745" s="60"/>
      <c r="F4745" s="60"/>
      <c r="G4745" s="61"/>
      <c r="H4745" s="71">
        <v>0</v>
      </c>
      <c r="I4745" s="62" t="s">
        <v>35</v>
      </c>
      <c r="J4745" s="62">
        <v>0</v>
      </c>
      <c r="K4745" s="44"/>
      <c r="L4745" s="63">
        <v>0</v>
      </c>
      <c r="M4745" s="70"/>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v>112</v>
      </c>
      <c r="C4746" s="59">
        <v>0</v>
      </c>
      <c r="D4746" s="60"/>
      <c r="E4746" s="60"/>
      <c r="F4746" s="60"/>
      <c r="G4746" s="61"/>
      <c r="H4746" s="71">
        <v>0</v>
      </c>
      <c r="I4746" s="62" t="s">
        <v>35</v>
      </c>
      <c r="J4746" s="62">
        <v>0</v>
      </c>
      <c r="K4746" s="44"/>
      <c r="L4746" s="63">
        <v>0</v>
      </c>
      <c r="M4746" s="70"/>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v>113</v>
      </c>
      <c r="C4747" s="59">
        <v>0</v>
      </c>
      <c r="D4747" s="60"/>
      <c r="E4747" s="60"/>
      <c r="F4747" s="60"/>
      <c r="G4747" s="61"/>
      <c r="H4747" s="71">
        <v>0</v>
      </c>
      <c r="I4747" s="62" t="s">
        <v>35</v>
      </c>
      <c r="J4747" s="62">
        <v>0</v>
      </c>
      <c r="K4747" s="44"/>
      <c r="L4747" s="63">
        <v>0</v>
      </c>
      <c r="M4747" s="70"/>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v>114</v>
      </c>
      <c r="C4748" s="59">
        <v>0</v>
      </c>
      <c r="D4748" s="60"/>
      <c r="E4748" s="60"/>
      <c r="F4748" s="60"/>
      <c r="G4748" s="61"/>
      <c r="H4748" s="71">
        <v>0</v>
      </c>
      <c r="I4748" s="62" t="s">
        <v>35</v>
      </c>
      <c r="J4748" s="62">
        <v>0</v>
      </c>
      <c r="K4748" s="44"/>
      <c r="L4748" s="63">
        <v>0</v>
      </c>
      <c r="M4748" s="70"/>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v>115</v>
      </c>
      <c r="C4749" s="59">
        <v>0</v>
      </c>
      <c r="D4749" s="60"/>
      <c r="E4749" s="60"/>
      <c r="F4749" s="60"/>
      <c r="G4749" s="61"/>
      <c r="H4749" s="71">
        <v>0</v>
      </c>
      <c r="I4749" s="62" t="s">
        <v>35</v>
      </c>
      <c r="J4749" s="62">
        <v>0</v>
      </c>
      <c r="K4749" s="44"/>
      <c r="L4749" s="63">
        <v>0</v>
      </c>
      <c r="M4749" s="70"/>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v>116</v>
      </c>
      <c r="C4750" s="59">
        <v>0</v>
      </c>
      <c r="D4750" s="60"/>
      <c r="E4750" s="60"/>
      <c r="F4750" s="60"/>
      <c r="G4750" s="61"/>
      <c r="H4750" s="71">
        <v>0</v>
      </c>
      <c r="I4750" s="62" t="s">
        <v>35</v>
      </c>
      <c r="J4750" s="62">
        <v>0</v>
      </c>
      <c r="K4750" s="44"/>
      <c r="L4750" s="63">
        <v>0</v>
      </c>
      <c r="M4750" s="70"/>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v>117</v>
      </c>
      <c r="C4751" s="59">
        <v>0</v>
      </c>
      <c r="D4751" s="60"/>
      <c r="E4751" s="60"/>
      <c r="F4751" s="60"/>
      <c r="G4751" s="61"/>
      <c r="H4751" s="71">
        <v>0</v>
      </c>
      <c r="I4751" s="62" t="s">
        <v>35</v>
      </c>
      <c r="J4751" s="62">
        <v>0</v>
      </c>
      <c r="K4751" s="44"/>
      <c r="L4751" s="63">
        <v>0</v>
      </c>
      <c r="M4751" s="70"/>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v>118</v>
      </c>
      <c r="C4752" s="59">
        <v>0</v>
      </c>
      <c r="D4752" s="60"/>
      <c r="E4752" s="60"/>
      <c r="F4752" s="60"/>
      <c r="G4752" s="61"/>
      <c r="H4752" s="71">
        <v>0</v>
      </c>
      <c r="I4752" s="62" t="s">
        <v>35</v>
      </c>
      <c r="J4752" s="62">
        <v>0</v>
      </c>
      <c r="K4752" s="44"/>
      <c r="L4752" s="63">
        <v>0</v>
      </c>
      <c r="M4752" s="70"/>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v>119</v>
      </c>
      <c r="C4753" s="59">
        <v>0</v>
      </c>
      <c r="D4753" s="60"/>
      <c r="E4753" s="60"/>
      <c r="F4753" s="60"/>
      <c r="G4753" s="61"/>
      <c r="H4753" s="71">
        <v>0</v>
      </c>
      <c r="I4753" s="62" t="s">
        <v>35</v>
      </c>
      <c r="J4753" s="62">
        <v>0</v>
      </c>
      <c r="K4753" s="44"/>
      <c r="L4753" s="63">
        <v>0</v>
      </c>
      <c r="M4753" s="70"/>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v>120</v>
      </c>
      <c r="C4754" s="59">
        <v>0</v>
      </c>
      <c r="D4754" s="60"/>
      <c r="E4754" s="60"/>
      <c r="F4754" s="60"/>
      <c r="G4754" s="61"/>
      <c r="H4754" s="71">
        <v>0</v>
      </c>
      <c r="I4754" s="62" t="s">
        <v>35</v>
      </c>
      <c r="J4754" s="62">
        <v>0</v>
      </c>
      <c r="K4754" s="44"/>
      <c r="L4754" s="63">
        <v>0</v>
      </c>
      <c r="M4754" s="70"/>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v>121</v>
      </c>
      <c r="C4755" s="59">
        <v>0</v>
      </c>
      <c r="D4755" s="60"/>
      <c r="E4755" s="60"/>
      <c r="F4755" s="60"/>
      <c r="G4755" s="61"/>
      <c r="H4755" s="71">
        <v>0</v>
      </c>
      <c r="I4755" s="62" t="s">
        <v>35</v>
      </c>
      <c r="J4755" s="62">
        <v>0</v>
      </c>
      <c r="K4755" s="44"/>
      <c r="L4755" s="63">
        <v>0</v>
      </c>
      <c r="M4755" s="70"/>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v>122</v>
      </c>
      <c r="C4756" s="59">
        <v>0</v>
      </c>
      <c r="D4756" s="60"/>
      <c r="E4756" s="60"/>
      <c r="F4756" s="60"/>
      <c r="G4756" s="61"/>
      <c r="H4756" s="71">
        <v>0</v>
      </c>
      <c r="I4756" s="62" t="s">
        <v>35</v>
      </c>
      <c r="J4756" s="62">
        <v>0</v>
      </c>
      <c r="K4756" s="44"/>
      <c r="L4756" s="63">
        <v>0</v>
      </c>
      <c r="M4756" s="70"/>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v>123</v>
      </c>
      <c r="C4757" s="59">
        <v>0</v>
      </c>
      <c r="D4757" s="60"/>
      <c r="E4757" s="60"/>
      <c r="F4757" s="60"/>
      <c r="G4757" s="61"/>
      <c r="H4757" s="71">
        <v>0</v>
      </c>
      <c r="I4757" s="62" t="s">
        <v>35</v>
      </c>
      <c r="J4757" s="62">
        <v>0</v>
      </c>
      <c r="K4757" s="44"/>
      <c r="L4757" s="63">
        <v>0</v>
      </c>
      <c r="M4757" s="70"/>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v>124</v>
      </c>
      <c r="C4758" s="59">
        <v>0</v>
      </c>
      <c r="D4758" s="60"/>
      <c r="E4758" s="60"/>
      <c r="F4758" s="60"/>
      <c r="G4758" s="61"/>
      <c r="H4758" s="71">
        <v>0</v>
      </c>
      <c r="I4758" s="62" t="s">
        <v>35</v>
      </c>
      <c r="J4758" s="62">
        <v>0</v>
      </c>
      <c r="K4758" s="44"/>
      <c r="L4758" s="63">
        <v>0</v>
      </c>
      <c r="M4758" s="70"/>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v>125</v>
      </c>
      <c r="C4759" s="59">
        <v>0</v>
      </c>
      <c r="D4759" s="60"/>
      <c r="E4759" s="60"/>
      <c r="F4759" s="60"/>
      <c r="G4759" s="61"/>
      <c r="H4759" s="71">
        <v>0</v>
      </c>
      <c r="I4759" s="62" t="s">
        <v>35</v>
      </c>
      <c r="J4759" s="62">
        <v>0</v>
      </c>
      <c r="K4759" s="44"/>
      <c r="L4759" s="63">
        <v>0</v>
      </c>
      <c r="M4759" s="70"/>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v>126</v>
      </c>
      <c r="C4760" s="59">
        <v>0</v>
      </c>
      <c r="D4760" s="60"/>
      <c r="E4760" s="60"/>
      <c r="F4760" s="60"/>
      <c r="G4760" s="61"/>
      <c r="H4760" s="71">
        <v>0</v>
      </c>
      <c r="I4760" s="62" t="s">
        <v>35</v>
      </c>
      <c r="J4760" s="62">
        <v>0</v>
      </c>
      <c r="K4760" s="44"/>
      <c r="L4760" s="63">
        <v>0</v>
      </c>
      <c r="M4760" s="70"/>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v>127</v>
      </c>
      <c r="C4761" s="59">
        <v>0</v>
      </c>
      <c r="D4761" s="60"/>
      <c r="E4761" s="60"/>
      <c r="F4761" s="60"/>
      <c r="G4761" s="61"/>
      <c r="H4761" s="71">
        <v>0</v>
      </c>
      <c r="I4761" s="62" t="s">
        <v>35</v>
      </c>
      <c r="J4761" s="62">
        <v>0</v>
      </c>
      <c r="K4761" s="44"/>
      <c r="L4761" s="63">
        <v>0</v>
      </c>
      <c r="M4761" s="70"/>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v>128</v>
      </c>
      <c r="C4762" s="59">
        <v>0</v>
      </c>
      <c r="D4762" s="60"/>
      <c r="E4762" s="60"/>
      <c r="F4762" s="60"/>
      <c r="G4762" s="61"/>
      <c r="H4762" s="71">
        <v>0</v>
      </c>
      <c r="I4762" s="62" t="s">
        <v>35</v>
      </c>
      <c r="J4762" s="62">
        <v>0</v>
      </c>
      <c r="K4762" s="44"/>
      <c r="L4762" s="63">
        <v>0</v>
      </c>
      <c r="M4762" s="70"/>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v>129</v>
      </c>
      <c r="C4763" s="59">
        <v>0</v>
      </c>
      <c r="D4763" s="60"/>
      <c r="E4763" s="60"/>
      <c r="F4763" s="60"/>
      <c r="G4763" s="61"/>
      <c r="H4763" s="71">
        <v>0</v>
      </c>
      <c r="I4763" s="62" t="s">
        <v>35</v>
      </c>
      <c r="J4763" s="62">
        <v>0</v>
      </c>
      <c r="K4763" s="44"/>
      <c r="L4763" s="63">
        <v>0</v>
      </c>
      <c r="M4763" s="70"/>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v>130</v>
      </c>
      <c r="C4764" s="59">
        <v>0</v>
      </c>
      <c r="D4764" s="60"/>
      <c r="E4764" s="60"/>
      <c r="F4764" s="60"/>
      <c r="G4764" s="61"/>
      <c r="H4764" s="71">
        <v>0</v>
      </c>
      <c r="I4764" s="62" t="s">
        <v>35</v>
      </c>
      <c r="J4764" s="62">
        <v>0</v>
      </c>
      <c r="K4764" s="44"/>
      <c r="L4764" s="63">
        <v>0</v>
      </c>
      <c r="M4764" s="70"/>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v>131</v>
      </c>
      <c r="C4765" s="59">
        <v>0</v>
      </c>
      <c r="D4765" s="60"/>
      <c r="E4765" s="60"/>
      <c r="F4765" s="60"/>
      <c r="G4765" s="61"/>
      <c r="H4765" s="71">
        <v>0</v>
      </c>
      <c r="I4765" s="62" t="s">
        <v>35</v>
      </c>
      <c r="J4765" s="62">
        <v>0</v>
      </c>
      <c r="K4765" s="44"/>
      <c r="L4765" s="63">
        <v>0</v>
      </c>
      <c r="M4765" s="70"/>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v>132</v>
      </c>
      <c r="C4766" s="59">
        <v>0</v>
      </c>
      <c r="D4766" s="60"/>
      <c r="E4766" s="60"/>
      <c r="F4766" s="60"/>
      <c r="G4766" s="61"/>
      <c r="H4766" s="71">
        <v>0</v>
      </c>
      <c r="I4766" s="62" t="s">
        <v>35</v>
      </c>
      <c r="J4766" s="62">
        <v>0</v>
      </c>
      <c r="K4766" s="44"/>
      <c r="L4766" s="63">
        <v>0</v>
      </c>
      <c r="M4766" s="70"/>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v>133</v>
      </c>
      <c r="C4767" s="59">
        <v>0</v>
      </c>
      <c r="D4767" s="60"/>
      <c r="E4767" s="60"/>
      <c r="F4767" s="60"/>
      <c r="G4767" s="61"/>
      <c r="H4767" s="71">
        <v>0</v>
      </c>
      <c r="I4767" s="62" t="s">
        <v>35</v>
      </c>
      <c r="J4767" s="62">
        <v>0</v>
      </c>
      <c r="K4767" s="44"/>
      <c r="L4767" s="63">
        <v>0</v>
      </c>
      <c r="M4767" s="70"/>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v>134</v>
      </c>
      <c r="C4768" s="59">
        <v>0</v>
      </c>
      <c r="D4768" s="60"/>
      <c r="E4768" s="60"/>
      <c r="F4768" s="60"/>
      <c r="G4768" s="61"/>
      <c r="H4768" s="71">
        <v>0</v>
      </c>
      <c r="I4768" s="62" t="s">
        <v>35</v>
      </c>
      <c r="J4768" s="62">
        <v>0</v>
      </c>
      <c r="K4768" s="44"/>
      <c r="L4768" s="63">
        <v>0</v>
      </c>
      <c r="M4768" s="70"/>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v>135</v>
      </c>
      <c r="C4769" s="59">
        <v>0</v>
      </c>
      <c r="D4769" s="60"/>
      <c r="E4769" s="60"/>
      <c r="F4769" s="60"/>
      <c r="G4769" s="61"/>
      <c r="H4769" s="71">
        <v>0</v>
      </c>
      <c r="I4769" s="62" t="s">
        <v>35</v>
      </c>
      <c r="J4769" s="62">
        <v>0</v>
      </c>
      <c r="K4769" s="44"/>
      <c r="L4769" s="63">
        <v>0</v>
      </c>
      <c r="M4769" s="70"/>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v>136</v>
      </c>
      <c r="C4770" s="59">
        <v>0</v>
      </c>
      <c r="D4770" s="60"/>
      <c r="E4770" s="60"/>
      <c r="F4770" s="60"/>
      <c r="G4770" s="61"/>
      <c r="H4770" s="71">
        <v>0</v>
      </c>
      <c r="I4770" s="62" t="s">
        <v>35</v>
      </c>
      <c r="J4770" s="62">
        <v>0</v>
      </c>
      <c r="K4770" s="44"/>
      <c r="L4770" s="63">
        <v>0</v>
      </c>
      <c r="M4770" s="70"/>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v>137</v>
      </c>
      <c r="C4771" s="59">
        <v>0</v>
      </c>
      <c r="D4771" s="60"/>
      <c r="E4771" s="60"/>
      <c r="F4771" s="60"/>
      <c r="G4771" s="61"/>
      <c r="H4771" s="71">
        <v>0</v>
      </c>
      <c r="I4771" s="62" t="s">
        <v>35</v>
      </c>
      <c r="J4771" s="62">
        <v>0</v>
      </c>
      <c r="K4771" s="44"/>
      <c r="L4771" s="63">
        <v>0</v>
      </c>
      <c r="M4771" s="70"/>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v>138</v>
      </c>
      <c r="C4772" s="59">
        <v>0</v>
      </c>
      <c r="D4772" s="60"/>
      <c r="E4772" s="60"/>
      <c r="F4772" s="60"/>
      <c r="G4772" s="61"/>
      <c r="H4772" s="71">
        <v>0</v>
      </c>
      <c r="I4772" s="62" t="s">
        <v>35</v>
      </c>
      <c r="J4772" s="62">
        <v>0</v>
      </c>
      <c r="K4772" s="44"/>
      <c r="L4772" s="63">
        <v>0</v>
      </c>
      <c r="M4772" s="70"/>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v>139</v>
      </c>
      <c r="C4773" s="59">
        <v>0</v>
      </c>
      <c r="D4773" s="60"/>
      <c r="E4773" s="60"/>
      <c r="F4773" s="60"/>
      <c r="G4773" s="61"/>
      <c r="H4773" s="71">
        <v>0</v>
      </c>
      <c r="I4773" s="62" t="s">
        <v>35</v>
      </c>
      <c r="J4773" s="62">
        <v>0</v>
      </c>
      <c r="K4773" s="44"/>
      <c r="L4773" s="63">
        <v>0</v>
      </c>
      <c r="M4773" s="70"/>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v>140</v>
      </c>
      <c r="C4774" s="59">
        <v>0</v>
      </c>
      <c r="D4774" s="60"/>
      <c r="E4774" s="60"/>
      <c r="F4774" s="60"/>
      <c r="G4774" s="61"/>
      <c r="H4774" s="71">
        <v>0</v>
      </c>
      <c r="I4774" s="62" t="s">
        <v>35</v>
      </c>
      <c r="J4774" s="62">
        <v>0</v>
      </c>
      <c r="K4774" s="44"/>
      <c r="L4774" s="63">
        <v>0</v>
      </c>
      <c r="M4774" s="70"/>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v>141</v>
      </c>
      <c r="C4775" s="59">
        <v>0</v>
      </c>
      <c r="D4775" s="60"/>
      <c r="E4775" s="60"/>
      <c r="F4775" s="60"/>
      <c r="G4775" s="61"/>
      <c r="H4775" s="71">
        <v>0</v>
      </c>
      <c r="I4775" s="62" t="s">
        <v>35</v>
      </c>
      <c r="J4775" s="62">
        <v>0</v>
      </c>
      <c r="K4775" s="44"/>
      <c r="L4775" s="63">
        <v>0</v>
      </c>
      <c r="M4775" s="70"/>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v>142</v>
      </c>
      <c r="C4776" s="59">
        <v>0</v>
      </c>
      <c r="D4776" s="60"/>
      <c r="E4776" s="60"/>
      <c r="F4776" s="60"/>
      <c r="G4776" s="61"/>
      <c r="H4776" s="71">
        <v>0</v>
      </c>
      <c r="I4776" s="62" t="s">
        <v>35</v>
      </c>
      <c r="J4776" s="62">
        <v>0</v>
      </c>
      <c r="K4776" s="44"/>
      <c r="L4776" s="63">
        <v>0</v>
      </c>
      <c r="M4776" s="70"/>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v>143</v>
      </c>
      <c r="C4777" s="59">
        <v>0</v>
      </c>
      <c r="D4777" s="60"/>
      <c r="E4777" s="60"/>
      <c r="F4777" s="60"/>
      <c r="G4777" s="61"/>
      <c r="H4777" s="71">
        <v>0</v>
      </c>
      <c r="I4777" s="62" t="s">
        <v>35</v>
      </c>
      <c r="J4777" s="62">
        <v>0</v>
      </c>
      <c r="K4777" s="44"/>
      <c r="L4777" s="63">
        <v>0</v>
      </c>
      <c r="M4777" s="70"/>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v>144</v>
      </c>
      <c r="C4778" s="59">
        <v>0</v>
      </c>
      <c r="D4778" s="60"/>
      <c r="E4778" s="60"/>
      <c r="F4778" s="60"/>
      <c r="G4778" s="61"/>
      <c r="H4778" s="71">
        <v>0</v>
      </c>
      <c r="I4778" s="62" t="s">
        <v>35</v>
      </c>
      <c r="J4778" s="62">
        <v>0</v>
      </c>
      <c r="K4778" s="44"/>
      <c r="L4778" s="63">
        <v>0</v>
      </c>
      <c r="M4778" s="70"/>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v>145</v>
      </c>
      <c r="C4779" s="59">
        <v>0</v>
      </c>
      <c r="D4779" s="60"/>
      <c r="E4779" s="60"/>
      <c r="F4779" s="60"/>
      <c r="G4779" s="61"/>
      <c r="H4779" s="71">
        <v>0</v>
      </c>
      <c r="I4779" s="62" t="s">
        <v>35</v>
      </c>
      <c r="J4779" s="62">
        <v>0</v>
      </c>
      <c r="K4779" s="44"/>
      <c r="L4779" s="63">
        <v>0</v>
      </c>
      <c r="M4779" s="70"/>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v>146</v>
      </c>
      <c r="C4780" s="59">
        <v>0</v>
      </c>
      <c r="D4780" s="60"/>
      <c r="E4780" s="60"/>
      <c r="F4780" s="60"/>
      <c r="G4780" s="61"/>
      <c r="H4780" s="71">
        <v>0</v>
      </c>
      <c r="I4780" s="62" t="s">
        <v>35</v>
      </c>
      <c r="J4780" s="62">
        <v>0</v>
      </c>
      <c r="K4780" s="44"/>
      <c r="L4780" s="63">
        <v>0</v>
      </c>
      <c r="M4780" s="70"/>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v>147</v>
      </c>
      <c r="C4781" s="59">
        <v>0</v>
      </c>
      <c r="D4781" s="60"/>
      <c r="E4781" s="60"/>
      <c r="F4781" s="60"/>
      <c r="G4781" s="61"/>
      <c r="H4781" s="71">
        <v>0</v>
      </c>
      <c r="I4781" s="62" t="s">
        <v>35</v>
      </c>
      <c r="J4781" s="62">
        <v>0</v>
      </c>
      <c r="K4781" s="44"/>
      <c r="L4781" s="63">
        <v>0</v>
      </c>
      <c r="M4781" s="70"/>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v>148</v>
      </c>
      <c r="C4782" s="59">
        <v>0</v>
      </c>
      <c r="D4782" s="60"/>
      <c r="E4782" s="60"/>
      <c r="F4782" s="60"/>
      <c r="G4782" s="61"/>
      <c r="H4782" s="71">
        <v>0</v>
      </c>
      <c r="I4782" s="62" t="s">
        <v>35</v>
      </c>
      <c r="J4782" s="62">
        <v>0</v>
      </c>
      <c r="K4782" s="44"/>
      <c r="L4782" s="63">
        <v>0</v>
      </c>
      <c r="M4782" s="70"/>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v>149</v>
      </c>
      <c r="C4783" s="59">
        <v>0</v>
      </c>
      <c r="D4783" s="60"/>
      <c r="E4783" s="60"/>
      <c r="F4783" s="60"/>
      <c r="G4783" s="61"/>
      <c r="H4783" s="71">
        <v>0</v>
      </c>
      <c r="I4783" s="62" t="s">
        <v>35</v>
      </c>
      <c r="J4783" s="62">
        <v>0</v>
      </c>
      <c r="K4783" s="44"/>
      <c r="L4783" s="63">
        <v>0</v>
      </c>
      <c r="M4783" s="70"/>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v>150</v>
      </c>
      <c r="C4784" s="59">
        <v>0</v>
      </c>
      <c r="D4784" s="60"/>
      <c r="E4784" s="60"/>
      <c r="F4784" s="60"/>
      <c r="G4784" s="61"/>
      <c r="H4784" s="71">
        <v>0</v>
      </c>
      <c r="I4784" s="62" t="s">
        <v>35</v>
      </c>
      <c r="J4784" s="62">
        <v>0</v>
      </c>
      <c r="K4784" s="44"/>
      <c r="L4784" s="63">
        <v>0</v>
      </c>
      <c r="M4784" s="70"/>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v>151</v>
      </c>
      <c r="C4785" s="59">
        <v>0</v>
      </c>
      <c r="D4785" s="60"/>
      <c r="E4785" s="60"/>
      <c r="F4785" s="60"/>
      <c r="G4785" s="61"/>
      <c r="H4785" s="71">
        <v>0</v>
      </c>
      <c r="I4785" s="62" t="s">
        <v>35</v>
      </c>
      <c r="J4785" s="62">
        <v>0</v>
      </c>
      <c r="K4785" s="44"/>
      <c r="L4785" s="63">
        <v>0</v>
      </c>
      <c r="M4785" s="70"/>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v>152</v>
      </c>
      <c r="C4786" s="59">
        <v>0</v>
      </c>
      <c r="D4786" s="60"/>
      <c r="E4786" s="60"/>
      <c r="F4786" s="60"/>
      <c r="G4786" s="61"/>
      <c r="H4786" s="71">
        <v>0</v>
      </c>
      <c r="I4786" s="62" t="s">
        <v>35</v>
      </c>
      <c r="J4786" s="62">
        <v>0</v>
      </c>
      <c r="K4786" s="44"/>
      <c r="L4786" s="63">
        <v>0</v>
      </c>
      <c r="M4786" s="70"/>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v>153</v>
      </c>
      <c r="C4787" s="59">
        <v>0</v>
      </c>
      <c r="D4787" s="60"/>
      <c r="E4787" s="60"/>
      <c r="F4787" s="60"/>
      <c r="G4787" s="61"/>
      <c r="H4787" s="71">
        <v>0</v>
      </c>
      <c r="I4787" s="62" t="s">
        <v>35</v>
      </c>
      <c r="J4787" s="62">
        <v>0</v>
      </c>
      <c r="K4787" s="44"/>
      <c r="L4787" s="63">
        <v>0</v>
      </c>
      <c r="M4787" s="70"/>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v>154</v>
      </c>
      <c r="C4788" s="59">
        <v>0</v>
      </c>
      <c r="D4788" s="60"/>
      <c r="E4788" s="60"/>
      <c r="F4788" s="60"/>
      <c r="G4788" s="61"/>
      <c r="H4788" s="71">
        <v>0</v>
      </c>
      <c r="I4788" s="62" t="s">
        <v>35</v>
      </c>
      <c r="J4788" s="62">
        <v>0</v>
      </c>
      <c r="K4788" s="44"/>
      <c r="L4788" s="63">
        <v>0</v>
      </c>
      <c r="M4788" s="70"/>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v>155</v>
      </c>
      <c r="C4789" s="59">
        <v>0</v>
      </c>
      <c r="D4789" s="60"/>
      <c r="E4789" s="60"/>
      <c r="F4789" s="60"/>
      <c r="G4789" s="61"/>
      <c r="H4789" s="71">
        <v>0</v>
      </c>
      <c r="I4789" s="62" t="s">
        <v>35</v>
      </c>
      <c r="J4789" s="62">
        <v>0</v>
      </c>
      <c r="K4789" s="44"/>
      <c r="L4789" s="63">
        <v>0</v>
      </c>
      <c r="M4789" s="70"/>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v>156</v>
      </c>
      <c r="C4790" s="59">
        <v>0</v>
      </c>
      <c r="D4790" s="60"/>
      <c r="E4790" s="60"/>
      <c r="F4790" s="60"/>
      <c r="G4790" s="61"/>
      <c r="H4790" s="71">
        <v>0</v>
      </c>
      <c r="I4790" s="62" t="s">
        <v>35</v>
      </c>
      <c r="J4790" s="62">
        <v>0</v>
      </c>
      <c r="K4790" s="44"/>
      <c r="L4790" s="63">
        <v>0</v>
      </c>
      <c r="M4790" s="70"/>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v>157</v>
      </c>
      <c r="C4791" s="59">
        <v>0</v>
      </c>
      <c r="D4791" s="60"/>
      <c r="E4791" s="60"/>
      <c r="F4791" s="60"/>
      <c r="G4791" s="61"/>
      <c r="H4791" s="71">
        <v>0</v>
      </c>
      <c r="I4791" s="62" t="s">
        <v>35</v>
      </c>
      <c r="J4791" s="62">
        <v>0</v>
      </c>
      <c r="K4791" s="44"/>
      <c r="L4791" s="63">
        <v>0</v>
      </c>
      <c r="M4791" s="70"/>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v>158</v>
      </c>
      <c r="C4792" s="59">
        <v>0</v>
      </c>
      <c r="D4792" s="60"/>
      <c r="E4792" s="60"/>
      <c r="F4792" s="60"/>
      <c r="G4792" s="61"/>
      <c r="H4792" s="71">
        <v>0</v>
      </c>
      <c r="I4792" s="62" t="s">
        <v>35</v>
      </c>
      <c r="J4792" s="62">
        <v>0</v>
      </c>
      <c r="K4792" s="44"/>
      <c r="L4792" s="63">
        <v>0</v>
      </c>
      <c r="M4792" s="70"/>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v>159</v>
      </c>
      <c r="C4793" s="59">
        <v>0</v>
      </c>
      <c r="D4793" s="60"/>
      <c r="E4793" s="60"/>
      <c r="F4793" s="60"/>
      <c r="G4793" s="61"/>
      <c r="H4793" s="71">
        <v>0</v>
      </c>
      <c r="I4793" s="62" t="s">
        <v>35</v>
      </c>
      <c r="J4793" s="62">
        <v>0</v>
      </c>
      <c r="K4793" s="44"/>
      <c r="L4793" s="63">
        <v>0</v>
      </c>
      <c r="M4793" s="70"/>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v>160</v>
      </c>
      <c r="C4794" s="59">
        <v>0</v>
      </c>
      <c r="D4794" s="60"/>
      <c r="E4794" s="60"/>
      <c r="F4794" s="60"/>
      <c r="G4794" s="61"/>
      <c r="H4794" s="71">
        <v>0</v>
      </c>
      <c r="I4794" s="62" t="s">
        <v>35</v>
      </c>
      <c r="J4794" s="62">
        <v>0</v>
      </c>
      <c r="K4794" s="44"/>
      <c r="L4794" s="63">
        <v>0</v>
      </c>
      <c r="M4794" s="70"/>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v>161</v>
      </c>
      <c r="C4795" s="59">
        <v>0</v>
      </c>
      <c r="D4795" s="60"/>
      <c r="E4795" s="60"/>
      <c r="F4795" s="60"/>
      <c r="G4795" s="61"/>
      <c r="H4795" s="71">
        <v>0</v>
      </c>
      <c r="I4795" s="62" t="s">
        <v>35</v>
      </c>
      <c r="J4795" s="62">
        <v>0</v>
      </c>
      <c r="K4795" s="44"/>
      <c r="L4795" s="63">
        <v>0</v>
      </c>
      <c r="M4795" s="70"/>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v>162</v>
      </c>
      <c r="C4796" s="59">
        <v>0</v>
      </c>
      <c r="D4796" s="60"/>
      <c r="E4796" s="60"/>
      <c r="F4796" s="60"/>
      <c r="G4796" s="61"/>
      <c r="H4796" s="71">
        <v>0</v>
      </c>
      <c r="I4796" s="62" t="s">
        <v>35</v>
      </c>
      <c r="J4796" s="62">
        <v>0</v>
      </c>
      <c r="K4796" s="44"/>
      <c r="L4796" s="63">
        <v>0</v>
      </c>
      <c r="M4796" s="70"/>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v>163</v>
      </c>
      <c r="C4797" s="59">
        <v>0</v>
      </c>
      <c r="D4797" s="60"/>
      <c r="E4797" s="60"/>
      <c r="F4797" s="60"/>
      <c r="G4797" s="61"/>
      <c r="H4797" s="71">
        <v>0</v>
      </c>
      <c r="I4797" s="62" t="s">
        <v>35</v>
      </c>
      <c r="J4797" s="62">
        <v>0</v>
      </c>
      <c r="K4797" s="44"/>
      <c r="L4797" s="63">
        <v>0</v>
      </c>
      <c r="M4797" s="70"/>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v>164</v>
      </c>
      <c r="C4798" s="59">
        <v>0</v>
      </c>
      <c r="D4798" s="60"/>
      <c r="E4798" s="60"/>
      <c r="F4798" s="60"/>
      <c r="G4798" s="61"/>
      <c r="H4798" s="71">
        <v>0</v>
      </c>
      <c r="I4798" s="62" t="s">
        <v>35</v>
      </c>
      <c r="J4798" s="62">
        <v>0</v>
      </c>
      <c r="K4798" s="44"/>
      <c r="L4798" s="63">
        <v>0</v>
      </c>
      <c r="M4798" s="70"/>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v>165</v>
      </c>
      <c r="C4799" s="59">
        <v>0</v>
      </c>
      <c r="D4799" s="60"/>
      <c r="E4799" s="60"/>
      <c r="F4799" s="60"/>
      <c r="G4799" s="61"/>
      <c r="H4799" s="71">
        <v>0</v>
      </c>
      <c r="I4799" s="62" t="s">
        <v>35</v>
      </c>
      <c r="J4799" s="62">
        <v>0</v>
      </c>
      <c r="K4799" s="44"/>
      <c r="L4799" s="63">
        <v>0</v>
      </c>
      <c r="M4799" s="70"/>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v>166</v>
      </c>
      <c r="C4800" s="59">
        <v>0</v>
      </c>
      <c r="D4800" s="60"/>
      <c r="E4800" s="60"/>
      <c r="F4800" s="60"/>
      <c r="G4800" s="61"/>
      <c r="H4800" s="71">
        <v>0</v>
      </c>
      <c r="I4800" s="62" t="s">
        <v>35</v>
      </c>
      <c r="J4800" s="62">
        <v>0</v>
      </c>
      <c r="K4800" s="44"/>
      <c r="L4800" s="63">
        <v>0</v>
      </c>
      <c r="M4800" s="70"/>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v>167</v>
      </c>
      <c r="C4801" s="59">
        <v>0</v>
      </c>
      <c r="D4801" s="60"/>
      <c r="E4801" s="60"/>
      <c r="F4801" s="60"/>
      <c r="G4801" s="61"/>
      <c r="H4801" s="71">
        <v>0</v>
      </c>
      <c r="I4801" s="62" t="s">
        <v>35</v>
      </c>
      <c r="J4801" s="62">
        <v>0</v>
      </c>
      <c r="K4801" s="44"/>
      <c r="L4801" s="63">
        <v>0</v>
      </c>
      <c r="M4801" s="70"/>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v>168</v>
      </c>
      <c r="C4802" s="59">
        <v>0</v>
      </c>
      <c r="D4802" s="60"/>
      <c r="E4802" s="60"/>
      <c r="F4802" s="60"/>
      <c r="G4802" s="61"/>
      <c r="H4802" s="71">
        <v>0</v>
      </c>
      <c r="I4802" s="62" t="s">
        <v>35</v>
      </c>
      <c r="J4802" s="62">
        <v>0</v>
      </c>
      <c r="K4802" s="44"/>
      <c r="L4802" s="63">
        <v>0</v>
      </c>
      <c r="M4802" s="70"/>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v>169</v>
      </c>
      <c r="C4803" s="59">
        <v>0</v>
      </c>
      <c r="D4803" s="60"/>
      <c r="E4803" s="60"/>
      <c r="F4803" s="60"/>
      <c r="G4803" s="61"/>
      <c r="H4803" s="71">
        <v>0</v>
      </c>
      <c r="I4803" s="62" t="s">
        <v>35</v>
      </c>
      <c r="J4803" s="62">
        <v>0</v>
      </c>
      <c r="K4803" s="44"/>
      <c r="L4803" s="63">
        <v>0</v>
      </c>
      <c r="M4803" s="70"/>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v>170</v>
      </c>
      <c r="C4804" s="59">
        <v>0</v>
      </c>
      <c r="D4804" s="60"/>
      <c r="E4804" s="60"/>
      <c r="F4804" s="60"/>
      <c r="G4804" s="61"/>
      <c r="H4804" s="71">
        <v>0</v>
      </c>
      <c r="I4804" s="62" t="s">
        <v>35</v>
      </c>
      <c r="J4804" s="62">
        <v>0</v>
      </c>
      <c r="K4804" s="44"/>
      <c r="L4804" s="63">
        <v>0</v>
      </c>
      <c r="M4804" s="70"/>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v>171</v>
      </c>
      <c r="C4805" s="59">
        <v>0</v>
      </c>
      <c r="D4805" s="60"/>
      <c r="E4805" s="60"/>
      <c r="F4805" s="60"/>
      <c r="G4805" s="61"/>
      <c r="H4805" s="71">
        <v>0</v>
      </c>
      <c r="I4805" s="62" t="s">
        <v>35</v>
      </c>
      <c r="J4805" s="62">
        <v>0</v>
      </c>
      <c r="K4805" s="44"/>
      <c r="L4805" s="63">
        <v>0</v>
      </c>
      <c r="M4805" s="70"/>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v>172</v>
      </c>
      <c r="C4806" s="59">
        <v>0</v>
      </c>
      <c r="D4806" s="60"/>
      <c r="E4806" s="60"/>
      <c r="F4806" s="60"/>
      <c r="G4806" s="61"/>
      <c r="H4806" s="71">
        <v>0</v>
      </c>
      <c r="I4806" s="62" t="s">
        <v>35</v>
      </c>
      <c r="J4806" s="62">
        <v>0</v>
      </c>
      <c r="K4806" s="44"/>
      <c r="L4806" s="63">
        <v>0</v>
      </c>
      <c r="M4806" s="70"/>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v>173</v>
      </c>
      <c r="C4807" s="59">
        <v>0</v>
      </c>
      <c r="D4807" s="60"/>
      <c r="E4807" s="60"/>
      <c r="F4807" s="60"/>
      <c r="G4807" s="61"/>
      <c r="H4807" s="71">
        <v>0</v>
      </c>
      <c r="I4807" s="62" t="s">
        <v>35</v>
      </c>
      <c r="J4807" s="62">
        <v>0</v>
      </c>
      <c r="K4807" s="44"/>
      <c r="L4807" s="63">
        <v>0</v>
      </c>
      <c r="M4807" s="70"/>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v>174</v>
      </c>
      <c r="C4808" s="59">
        <v>0</v>
      </c>
      <c r="D4808" s="60"/>
      <c r="E4808" s="60"/>
      <c r="F4808" s="60"/>
      <c r="G4808" s="61"/>
      <c r="H4808" s="71">
        <v>0</v>
      </c>
      <c r="I4808" s="62" t="s">
        <v>35</v>
      </c>
      <c r="J4808" s="62">
        <v>0</v>
      </c>
      <c r="K4808" s="44"/>
      <c r="L4808" s="63">
        <v>0</v>
      </c>
      <c r="M4808" s="70"/>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v>175</v>
      </c>
      <c r="C4809" s="59">
        <v>0</v>
      </c>
      <c r="D4809" s="60"/>
      <c r="E4809" s="60"/>
      <c r="F4809" s="60"/>
      <c r="G4809" s="61"/>
      <c r="H4809" s="71">
        <v>0</v>
      </c>
      <c r="I4809" s="62" t="s">
        <v>35</v>
      </c>
      <c r="J4809" s="62">
        <v>0</v>
      </c>
      <c r="K4809" s="44"/>
      <c r="L4809" s="63">
        <v>0</v>
      </c>
      <c r="M4809" s="70"/>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v>176</v>
      </c>
      <c r="C4810" s="59">
        <v>0</v>
      </c>
      <c r="D4810" s="60"/>
      <c r="E4810" s="60"/>
      <c r="F4810" s="60"/>
      <c r="G4810" s="61"/>
      <c r="H4810" s="71">
        <v>0</v>
      </c>
      <c r="I4810" s="62" t="s">
        <v>35</v>
      </c>
      <c r="J4810" s="62">
        <v>0</v>
      </c>
      <c r="K4810" s="44"/>
      <c r="L4810" s="63">
        <v>0</v>
      </c>
      <c r="M4810" s="70"/>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v>177</v>
      </c>
      <c r="C4811" s="59">
        <v>0</v>
      </c>
      <c r="D4811" s="60"/>
      <c r="E4811" s="60"/>
      <c r="F4811" s="60"/>
      <c r="G4811" s="61"/>
      <c r="H4811" s="71">
        <v>0</v>
      </c>
      <c r="I4811" s="62" t="s">
        <v>35</v>
      </c>
      <c r="J4811" s="62">
        <v>0</v>
      </c>
      <c r="K4811" s="44"/>
      <c r="L4811" s="63">
        <v>0</v>
      </c>
      <c r="M4811" s="70"/>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v>178</v>
      </c>
      <c r="C4812" s="59">
        <v>0</v>
      </c>
      <c r="D4812" s="60"/>
      <c r="E4812" s="60"/>
      <c r="F4812" s="60"/>
      <c r="G4812" s="61"/>
      <c r="H4812" s="71">
        <v>0</v>
      </c>
      <c r="I4812" s="62" t="s">
        <v>35</v>
      </c>
      <c r="J4812" s="62">
        <v>0</v>
      </c>
      <c r="K4812" s="44"/>
      <c r="L4812" s="63">
        <v>0</v>
      </c>
      <c r="M4812" s="70"/>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v>179</v>
      </c>
      <c r="C4813" s="59">
        <v>0</v>
      </c>
      <c r="D4813" s="60"/>
      <c r="E4813" s="60"/>
      <c r="F4813" s="60"/>
      <c r="G4813" s="61"/>
      <c r="H4813" s="71">
        <v>0</v>
      </c>
      <c r="I4813" s="62" t="s">
        <v>35</v>
      </c>
      <c r="J4813" s="62">
        <v>0</v>
      </c>
      <c r="K4813" s="44"/>
      <c r="L4813" s="63">
        <v>0</v>
      </c>
      <c r="M4813" s="70"/>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v>180</v>
      </c>
      <c r="C4814" s="59">
        <v>0</v>
      </c>
      <c r="D4814" s="60"/>
      <c r="E4814" s="60"/>
      <c r="F4814" s="60"/>
      <c r="G4814" s="61"/>
      <c r="H4814" s="71">
        <v>0</v>
      </c>
      <c r="I4814" s="62" t="s">
        <v>35</v>
      </c>
      <c r="J4814" s="62">
        <v>0</v>
      </c>
      <c r="K4814" s="44"/>
      <c r="L4814" s="63">
        <v>0</v>
      </c>
      <c r="M4814" s="70"/>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v>181</v>
      </c>
      <c r="C4815" s="59">
        <v>0</v>
      </c>
      <c r="D4815" s="60"/>
      <c r="E4815" s="60"/>
      <c r="F4815" s="60"/>
      <c r="G4815" s="61"/>
      <c r="H4815" s="71">
        <v>0</v>
      </c>
      <c r="I4815" s="62" t="s">
        <v>35</v>
      </c>
      <c r="J4815" s="62">
        <v>0</v>
      </c>
      <c r="K4815" s="44"/>
      <c r="L4815" s="63">
        <v>0</v>
      </c>
      <c r="M4815" s="70"/>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v>182</v>
      </c>
      <c r="C4816" s="59">
        <v>0</v>
      </c>
      <c r="D4816" s="60"/>
      <c r="E4816" s="60"/>
      <c r="F4816" s="60"/>
      <c r="G4816" s="61"/>
      <c r="H4816" s="71">
        <v>0</v>
      </c>
      <c r="I4816" s="62" t="s">
        <v>35</v>
      </c>
      <c r="J4816" s="62">
        <v>0</v>
      </c>
      <c r="K4816" s="44"/>
      <c r="L4816" s="63">
        <v>0</v>
      </c>
      <c r="M4816" s="70"/>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v>183</v>
      </c>
      <c r="C4817" s="59">
        <v>0</v>
      </c>
      <c r="D4817" s="60"/>
      <c r="E4817" s="60"/>
      <c r="F4817" s="60"/>
      <c r="G4817" s="61"/>
      <c r="H4817" s="71">
        <v>0</v>
      </c>
      <c r="I4817" s="62" t="s">
        <v>35</v>
      </c>
      <c r="J4817" s="62">
        <v>0</v>
      </c>
      <c r="K4817" s="44"/>
      <c r="L4817" s="63">
        <v>0</v>
      </c>
      <c r="M4817" s="70"/>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v>184</v>
      </c>
      <c r="C4818" s="59">
        <v>0</v>
      </c>
      <c r="D4818" s="60"/>
      <c r="E4818" s="60"/>
      <c r="F4818" s="60"/>
      <c r="G4818" s="61"/>
      <c r="H4818" s="71">
        <v>0</v>
      </c>
      <c r="I4818" s="62" t="s">
        <v>35</v>
      </c>
      <c r="J4818" s="62">
        <v>0</v>
      </c>
      <c r="K4818" s="44"/>
      <c r="L4818" s="63">
        <v>0</v>
      </c>
      <c r="M4818" s="70"/>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v>185</v>
      </c>
      <c r="C4819" s="59">
        <v>0</v>
      </c>
      <c r="D4819" s="60"/>
      <c r="E4819" s="60"/>
      <c r="F4819" s="60"/>
      <c r="G4819" s="61"/>
      <c r="H4819" s="71">
        <v>0</v>
      </c>
      <c r="I4819" s="62" t="s">
        <v>35</v>
      </c>
      <c r="J4819" s="62">
        <v>0</v>
      </c>
      <c r="K4819" s="44"/>
      <c r="L4819" s="63">
        <v>0</v>
      </c>
      <c r="M4819" s="70"/>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v>186</v>
      </c>
      <c r="C4820" s="59">
        <v>0</v>
      </c>
      <c r="D4820" s="60"/>
      <c r="E4820" s="60"/>
      <c r="F4820" s="60"/>
      <c r="G4820" s="61"/>
      <c r="H4820" s="71">
        <v>0</v>
      </c>
      <c r="I4820" s="62" t="s">
        <v>35</v>
      </c>
      <c r="J4820" s="62">
        <v>0</v>
      </c>
      <c r="K4820" s="44"/>
      <c r="L4820" s="63">
        <v>0</v>
      </c>
      <c r="M4820" s="70"/>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v>187</v>
      </c>
      <c r="C4821" s="59">
        <v>0</v>
      </c>
      <c r="D4821" s="60"/>
      <c r="E4821" s="60"/>
      <c r="F4821" s="60"/>
      <c r="G4821" s="61"/>
      <c r="H4821" s="71">
        <v>0</v>
      </c>
      <c r="I4821" s="62" t="s">
        <v>35</v>
      </c>
      <c r="J4821" s="62">
        <v>0</v>
      </c>
      <c r="K4821" s="44"/>
      <c r="L4821" s="63">
        <v>0</v>
      </c>
      <c r="M4821" s="70"/>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v>188</v>
      </c>
      <c r="C4822" s="59">
        <v>0</v>
      </c>
      <c r="D4822" s="60"/>
      <c r="E4822" s="60"/>
      <c r="F4822" s="60"/>
      <c r="G4822" s="61"/>
      <c r="H4822" s="71">
        <v>0</v>
      </c>
      <c r="I4822" s="62" t="s">
        <v>35</v>
      </c>
      <c r="J4822" s="62">
        <v>0</v>
      </c>
      <c r="K4822" s="44"/>
      <c r="L4822" s="63">
        <v>0</v>
      </c>
      <c r="M4822" s="70"/>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v>189</v>
      </c>
      <c r="C4823" s="59">
        <v>0</v>
      </c>
      <c r="D4823" s="60"/>
      <c r="E4823" s="60"/>
      <c r="F4823" s="60"/>
      <c r="G4823" s="61"/>
      <c r="H4823" s="71">
        <v>0</v>
      </c>
      <c r="I4823" s="62" t="s">
        <v>35</v>
      </c>
      <c r="J4823" s="62">
        <v>0</v>
      </c>
      <c r="K4823" s="44"/>
      <c r="L4823" s="63">
        <v>0</v>
      </c>
      <c r="M4823" s="70"/>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v>190</v>
      </c>
      <c r="C4824" s="59">
        <v>0</v>
      </c>
      <c r="D4824" s="60"/>
      <c r="E4824" s="60"/>
      <c r="F4824" s="60"/>
      <c r="G4824" s="61"/>
      <c r="H4824" s="71">
        <v>0</v>
      </c>
      <c r="I4824" s="62" t="s">
        <v>35</v>
      </c>
      <c r="J4824" s="62">
        <v>0</v>
      </c>
      <c r="K4824" s="44"/>
      <c r="L4824" s="63">
        <v>0</v>
      </c>
      <c r="M4824" s="70"/>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v>191</v>
      </c>
      <c r="C4825" s="59">
        <v>0</v>
      </c>
      <c r="D4825" s="60"/>
      <c r="E4825" s="60"/>
      <c r="F4825" s="60"/>
      <c r="G4825" s="61"/>
      <c r="H4825" s="71">
        <v>0</v>
      </c>
      <c r="I4825" s="62" t="s">
        <v>35</v>
      </c>
      <c r="J4825" s="62">
        <v>0</v>
      </c>
      <c r="K4825" s="44"/>
      <c r="L4825" s="63">
        <v>0</v>
      </c>
      <c r="M4825" s="70"/>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v>192</v>
      </c>
      <c r="C4826" s="59">
        <v>0</v>
      </c>
      <c r="D4826" s="60"/>
      <c r="E4826" s="60"/>
      <c r="F4826" s="60"/>
      <c r="G4826" s="61"/>
      <c r="H4826" s="71">
        <v>0</v>
      </c>
      <c r="I4826" s="62" t="s">
        <v>35</v>
      </c>
      <c r="J4826" s="62">
        <v>0</v>
      </c>
      <c r="K4826" s="44"/>
      <c r="L4826" s="63">
        <v>0</v>
      </c>
      <c r="M4826" s="70"/>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v>193</v>
      </c>
      <c r="C4827" s="59">
        <v>0</v>
      </c>
      <c r="D4827" s="60"/>
      <c r="E4827" s="60"/>
      <c r="F4827" s="60"/>
      <c r="G4827" s="61"/>
      <c r="H4827" s="71">
        <v>0</v>
      </c>
      <c r="I4827" s="62" t="s">
        <v>35</v>
      </c>
      <c r="J4827" s="62">
        <v>0</v>
      </c>
      <c r="K4827" s="44"/>
      <c r="L4827" s="63">
        <v>0</v>
      </c>
      <c r="M4827" s="70"/>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v>194</v>
      </c>
      <c r="C4828" s="59">
        <v>0</v>
      </c>
      <c r="D4828" s="60"/>
      <c r="E4828" s="60"/>
      <c r="F4828" s="60"/>
      <c r="G4828" s="61"/>
      <c r="H4828" s="71">
        <v>0</v>
      </c>
      <c r="I4828" s="62" t="s">
        <v>35</v>
      </c>
      <c r="J4828" s="62">
        <v>0</v>
      </c>
      <c r="K4828" s="44"/>
      <c r="L4828" s="63">
        <v>0</v>
      </c>
      <c r="M4828" s="70"/>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v>195</v>
      </c>
      <c r="C4829" s="59">
        <v>0</v>
      </c>
      <c r="D4829" s="60"/>
      <c r="E4829" s="60"/>
      <c r="F4829" s="60"/>
      <c r="G4829" s="61"/>
      <c r="H4829" s="71">
        <v>0</v>
      </c>
      <c r="I4829" s="62" t="s">
        <v>35</v>
      </c>
      <c r="J4829" s="62">
        <v>0</v>
      </c>
      <c r="K4829" s="44"/>
      <c r="L4829" s="63">
        <v>0</v>
      </c>
      <c r="M4829" s="70"/>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v>196</v>
      </c>
      <c r="C4830" s="59">
        <v>0</v>
      </c>
      <c r="D4830" s="60"/>
      <c r="E4830" s="60"/>
      <c r="F4830" s="60"/>
      <c r="G4830" s="61"/>
      <c r="H4830" s="71">
        <v>0</v>
      </c>
      <c r="I4830" s="62" t="s">
        <v>35</v>
      </c>
      <c r="J4830" s="62">
        <v>0</v>
      </c>
      <c r="K4830" s="44"/>
      <c r="L4830" s="63">
        <v>0</v>
      </c>
      <c r="M4830" s="70"/>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v>197</v>
      </c>
      <c r="C4831" s="59">
        <v>0</v>
      </c>
      <c r="D4831" s="60"/>
      <c r="E4831" s="60"/>
      <c r="F4831" s="60"/>
      <c r="G4831" s="61"/>
      <c r="H4831" s="71">
        <v>0</v>
      </c>
      <c r="I4831" s="62" t="s">
        <v>35</v>
      </c>
      <c r="J4831" s="62">
        <v>0</v>
      </c>
      <c r="K4831" s="44"/>
      <c r="L4831" s="63">
        <v>0</v>
      </c>
      <c r="M4831" s="70"/>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v>198</v>
      </c>
      <c r="C4832" s="59">
        <v>0</v>
      </c>
      <c r="D4832" s="60"/>
      <c r="E4832" s="60"/>
      <c r="F4832" s="60"/>
      <c r="G4832" s="61"/>
      <c r="H4832" s="71">
        <v>0</v>
      </c>
      <c r="I4832" s="62" t="s">
        <v>35</v>
      </c>
      <c r="J4832" s="62">
        <v>0</v>
      </c>
      <c r="K4832" s="44"/>
      <c r="L4832" s="63">
        <v>0</v>
      </c>
      <c r="M4832" s="70"/>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v>199</v>
      </c>
      <c r="C4833" s="59">
        <v>0</v>
      </c>
      <c r="D4833" s="60"/>
      <c r="E4833" s="60"/>
      <c r="F4833" s="60"/>
      <c r="G4833" s="61"/>
      <c r="H4833" s="71">
        <v>0</v>
      </c>
      <c r="I4833" s="62" t="s">
        <v>35</v>
      </c>
      <c r="J4833" s="62">
        <v>0</v>
      </c>
      <c r="K4833" s="44"/>
      <c r="L4833" s="63">
        <v>0</v>
      </c>
      <c r="M4833" s="70"/>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v>200</v>
      </c>
      <c r="C4834" s="59">
        <v>0</v>
      </c>
      <c r="D4834" s="60"/>
      <c r="E4834" s="60"/>
      <c r="F4834" s="60"/>
      <c r="G4834" s="61"/>
      <c r="H4834" s="71">
        <v>0</v>
      </c>
      <c r="I4834" s="62" t="s">
        <v>35</v>
      </c>
      <c r="J4834" s="62">
        <v>0</v>
      </c>
      <c r="K4834" s="44"/>
      <c r="L4834" s="63">
        <v>0</v>
      </c>
      <c r="M4834" s="70"/>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v>201</v>
      </c>
      <c r="C4835" s="59">
        <v>0</v>
      </c>
      <c r="D4835" s="60"/>
      <c r="E4835" s="60"/>
      <c r="F4835" s="60"/>
      <c r="G4835" s="61"/>
      <c r="H4835" s="71">
        <v>0</v>
      </c>
      <c r="I4835" s="62" t="s">
        <v>35</v>
      </c>
      <c r="J4835" s="62">
        <v>0</v>
      </c>
      <c r="K4835" s="44"/>
      <c r="L4835" s="63">
        <v>0</v>
      </c>
      <c r="M4835" s="70"/>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x14ac:dyDescent="0.2">
      <c r="A4836" s="15"/>
      <c r="B4836" s="15">
        <v>202</v>
      </c>
      <c r="C4836" s="59">
        <v>0</v>
      </c>
      <c r="D4836" s="60"/>
      <c r="E4836" s="60"/>
      <c r="F4836" s="60"/>
      <c r="G4836" s="61"/>
      <c r="H4836" s="71">
        <v>0</v>
      </c>
      <c r="I4836" s="62" t="s">
        <v>35</v>
      </c>
      <c r="J4836" s="62">
        <v>0</v>
      </c>
      <c r="K4836" s="44"/>
      <c r="L4836" s="63">
        <v>0</v>
      </c>
      <c r="M4836" s="70"/>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x14ac:dyDescent="0.2">
      <c r="A4837" s="15"/>
      <c r="B4837" s="15">
        <v>203</v>
      </c>
      <c r="C4837" s="59">
        <v>0</v>
      </c>
      <c r="D4837" s="60"/>
      <c r="E4837" s="60"/>
      <c r="F4837" s="60"/>
      <c r="G4837" s="61"/>
      <c r="H4837" s="71">
        <v>0</v>
      </c>
      <c r="I4837" s="62" t="s">
        <v>35</v>
      </c>
      <c r="J4837" s="62">
        <v>0</v>
      </c>
      <c r="K4837" s="44"/>
      <c r="L4837" s="63">
        <v>0</v>
      </c>
      <c r="M4837" s="70"/>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x14ac:dyDescent="0.2">
      <c r="A4838" s="15"/>
      <c r="B4838" s="15">
        <v>204</v>
      </c>
      <c r="C4838" s="59">
        <v>0</v>
      </c>
      <c r="D4838" s="60"/>
      <c r="E4838" s="60"/>
      <c r="F4838" s="60"/>
      <c r="G4838" s="61"/>
      <c r="H4838" s="71">
        <v>0</v>
      </c>
      <c r="I4838" s="62" t="s">
        <v>35</v>
      </c>
      <c r="J4838" s="62">
        <v>0</v>
      </c>
      <c r="K4838" s="44"/>
      <c r="L4838" s="63">
        <v>0</v>
      </c>
      <c r="M4838" s="70"/>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x14ac:dyDescent="0.2">
      <c r="A4839" s="15"/>
      <c r="B4839" s="15">
        <v>205</v>
      </c>
      <c r="C4839" s="59">
        <v>0</v>
      </c>
      <c r="D4839" s="60"/>
      <c r="E4839" s="60"/>
      <c r="F4839" s="60"/>
      <c r="G4839" s="61"/>
      <c r="H4839" s="71">
        <v>0</v>
      </c>
      <c r="I4839" s="62" t="s">
        <v>35</v>
      </c>
      <c r="J4839" s="62">
        <v>0</v>
      </c>
      <c r="K4839" s="44"/>
      <c r="L4839" s="63">
        <v>0</v>
      </c>
      <c r="M4839" s="70"/>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x14ac:dyDescent="0.2">
      <c r="A4840" s="15"/>
      <c r="B4840" s="15">
        <v>206</v>
      </c>
      <c r="C4840" s="59">
        <v>0</v>
      </c>
      <c r="D4840" s="60"/>
      <c r="E4840" s="60"/>
      <c r="F4840" s="60"/>
      <c r="G4840" s="61"/>
      <c r="H4840" s="71">
        <v>0</v>
      </c>
      <c r="I4840" s="62" t="s">
        <v>35</v>
      </c>
      <c r="J4840" s="62">
        <v>0</v>
      </c>
      <c r="K4840" s="44"/>
      <c r="L4840" s="63">
        <v>0</v>
      </c>
      <c r="M4840" s="70"/>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x14ac:dyDescent="0.2">
      <c r="A4841" s="15"/>
      <c r="B4841" s="15">
        <v>207</v>
      </c>
      <c r="C4841" s="59">
        <v>0</v>
      </c>
      <c r="D4841" s="60"/>
      <c r="E4841" s="60"/>
      <c r="F4841" s="60"/>
      <c r="G4841" s="61"/>
      <c r="H4841" s="71">
        <v>0</v>
      </c>
      <c r="I4841" s="62" t="s">
        <v>35</v>
      </c>
      <c r="J4841" s="62">
        <v>0</v>
      </c>
      <c r="K4841" s="44"/>
      <c r="L4841" s="63">
        <v>0</v>
      </c>
      <c r="M4841" s="70"/>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x14ac:dyDescent="0.2">
      <c r="A4842" s="15"/>
      <c r="B4842" s="15">
        <v>208</v>
      </c>
      <c r="C4842" s="59">
        <v>0</v>
      </c>
      <c r="D4842" s="60"/>
      <c r="E4842" s="60"/>
      <c r="F4842" s="60"/>
      <c r="G4842" s="61"/>
      <c r="H4842" s="71">
        <v>0</v>
      </c>
      <c r="I4842" s="62" t="s">
        <v>35</v>
      </c>
      <c r="J4842" s="62">
        <v>0</v>
      </c>
      <c r="K4842" s="44"/>
      <c r="L4842" s="63">
        <v>0</v>
      </c>
      <c r="M4842" s="70"/>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x14ac:dyDescent="0.2">
      <c r="A4843" s="15"/>
      <c r="B4843" s="15">
        <v>209</v>
      </c>
      <c r="C4843" s="59">
        <v>0</v>
      </c>
      <c r="D4843" s="60"/>
      <c r="E4843" s="60"/>
      <c r="F4843" s="60"/>
      <c r="G4843" s="61"/>
      <c r="H4843" s="71">
        <v>0</v>
      </c>
      <c r="I4843" s="62" t="s">
        <v>35</v>
      </c>
      <c r="J4843" s="62">
        <v>0</v>
      </c>
      <c r="K4843" s="44"/>
      <c r="L4843" s="63">
        <v>0</v>
      </c>
      <c r="M4843" s="70"/>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x14ac:dyDescent="0.2">
      <c r="A4844" s="15"/>
      <c r="B4844" s="15">
        <v>210</v>
      </c>
      <c r="C4844" s="59">
        <v>0</v>
      </c>
      <c r="D4844" s="60"/>
      <c r="E4844" s="60"/>
      <c r="F4844" s="60"/>
      <c r="G4844" s="61"/>
      <c r="H4844" s="71">
        <v>0</v>
      </c>
      <c r="I4844" s="62" t="s">
        <v>35</v>
      </c>
      <c r="J4844" s="62">
        <v>0</v>
      </c>
      <c r="K4844" s="44"/>
      <c r="L4844" s="63">
        <v>0</v>
      </c>
      <c r="M4844" s="70"/>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x14ac:dyDescent="0.2">
      <c r="A4845" s="15"/>
      <c r="B4845" s="15">
        <v>211</v>
      </c>
      <c r="C4845" s="59">
        <v>0</v>
      </c>
      <c r="D4845" s="60"/>
      <c r="E4845" s="60"/>
      <c r="F4845" s="60"/>
      <c r="G4845" s="61"/>
      <c r="H4845" s="71">
        <v>0</v>
      </c>
      <c r="I4845" s="62" t="s">
        <v>35</v>
      </c>
      <c r="J4845" s="62">
        <v>0</v>
      </c>
      <c r="K4845" s="44"/>
      <c r="L4845" s="63">
        <v>0</v>
      </c>
      <c r="M4845" s="70"/>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x14ac:dyDescent="0.2">
      <c r="A4846" s="15"/>
      <c r="B4846" s="15">
        <v>212</v>
      </c>
      <c r="C4846" s="59">
        <v>0</v>
      </c>
      <c r="D4846" s="60"/>
      <c r="E4846" s="60"/>
      <c r="F4846" s="60"/>
      <c r="G4846" s="61"/>
      <c r="H4846" s="71">
        <v>0</v>
      </c>
      <c r="I4846" s="62" t="s">
        <v>35</v>
      </c>
      <c r="J4846" s="62">
        <v>0</v>
      </c>
      <c r="K4846" s="44"/>
      <c r="L4846" s="63">
        <v>0</v>
      </c>
      <c r="M4846" s="70"/>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x14ac:dyDescent="0.2">
      <c r="A4847" s="15"/>
      <c r="B4847" s="15">
        <v>213</v>
      </c>
      <c r="C4847" s="59">
        <v>0</v>
      </c>
      <c r="D4847" s="60"/>
      <c r="E4847" s="60"/>
      <c r="F4847" s="60"/>
      <c r="G4847" s="61"/>
      <c r="H4847" s="71">
        <v>0</v>
      </c>
      <c r="I4847" s="62" t="s">
        <v>35</v>
      </c>
      <c r="J4847" s="62">
        <v>0</v>
      </c>
      <c r="K4847" s="44"/>
      <c r="L4847" s="63">
        <v>0</v>
      </c>
      <c r="M4847" s="70"/>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x14ac:dyDescent="0.2">
      <c r="A4848" s="15"/>
      <c r="B4848" s="15">
        <v>214</v>
      </c>
      <c r="C4848" s="59">
        <v>0</v>
      </c>
      <c r="D4848" s="60"/>
      <c r="E4848" s="60"/>
      <c r="F4848" s="60"/>
      <c r="G4848" s="61"/>
      <c r="H4848" s="71">
        <v>0</v>
      </c>
      <c r="I4848" s="62" t="s">
        <v>35</v>
      </c>
      <c r="J4848" s="62">
        <v>0</v>
      </c>
      <c r="K4848" s="44"/>
      <c r="L4848" s="63">
        <v>0</v>
      </c>
      <c r="M4848" s="70"/>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x14ac:dyDescent="0.2">
      <c r="A4849" s="15"/>
      <c r="B4849" s="15">
        <v>215</v>
      </c>
      <c r="C4849" s="59">
        <v>0</v>
      </c>
      <c r="D4849" s="60"/>
      <c r="E4849" s="60"/>
      <c r="F4849" s="60"/>
      <c r="G4849" s="61"/>
      <c r="H4849" s="71">
        <v>0</v>
      </c>
      <c r="I4849" s="62" t="s">
        <v>35</v>
      </c>
      <c r="J4849" s="62">
        <v>0</v>
      </c>
      <c r="K4849" s="44"/>
      <c r="L4849" s="63">
        <v>0</v>
      </c>
      <c r="M4849" s="70"/>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x14ac:dyDescent="0.2">
      <c r="A4850" s="15"/>
      <c r="B4850" s="15">
        <v>216</v>
      </c>
      <c r="C4850" s="59">
        <v>0</v>
      </c>
      <c r="D4850" s="60"/>
      <c r="E4850" s="60"/>
      <c r="F4850" s="60"/>
      <c r="G4850" s="61"/>
      <c r="H4850" s="71">
        <v>0</v>
      </c>
      <c r="I4850" s="62" t="s">
        <v>35</v>
      </c>
      <c r="J4850" s="62">
        <v>0</v>
      </c>
      <c r="K4850" s="44"/>
      <c r="L4850" s="63">
        <v>0</v>
      </c>
      <c r="M4850" s="70"/>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x14ac:dyDescent="0.2">
      <c r="A4851" s="15"/>
      <c r="B4851" s="15">
        <v>217</v>
      </c>
      <c r="C4851" s="59">
        <v>0</v>
      </c>
      <c r="D4851" s="60"/>
      <c r="E4851" s="60"/>
      <c r="F4851" s="60"/>
      <c r="G4851" s="61"/>
      <c r="H4851" s="71">
        <v>0</v>
      </c>
      <c r="I4851" s="62" t="s">
        <v>35</v>
      </c>
      <c r="J4851" s="62">
        <v>0</v>
      </c>
      <c r="K4851" s="44"/>
      <c r="L4851" s="63">
        <v>0</v>
      </c>
      <c r="M4851" s="70"/>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x14ac:dyDescent="0.2">
      <c r="A4852" s="15"/>
      <c r="B4852" s="15">
        <v>218</v>
      </c>
      <c r="C4852" s="59">
        <v>0</v>
      </c>
      <c r="D4852" s="60"/>
      <c r="E4852" s="60"/>
      <c r="F4852" s="60"/>
      <c r="G4852" s="61"/>
      <c r="H4852" s="71">
        <v>0</v>
      </c>
      <c r="I4852" s="62" t="s">
        <v>35</v>
      </c>
      <c r="J4852" s="62">
        <v>0</v>
      </c>
      <c r="K4852" s="44"/>
      <c r="L4852" s="63">
        <v>0</v>
      </c>
      <c r="M4852" s="70"/>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x14ac:dyDescent="0.2">
      <c r="A4853" s="15"/>
      <c r="B4853" s="15">
        <v>219</v>
      </c>
      <c r="C4853" s="59">
        <v>0</v>
      </c>
      <c r="D4853" s="60"/>
      <c r="E4853" s="60"/>
      <c r="F4853" s="60"/>
      <c r="G4853" s="61"/>
      <c r="H4853" s="71">
        <v>0</v>
      </c>
      <c r="I4853" s="62" t="s">
        <v>35</v>
      </c>
      <c r="J4853" s="62">
        <v>0</v>
      </c>
      <c r="K4853" s="44"/>
      <c r="L4853" s="63">
        <v>0</v>
      </c>
      <c r="M4853" s="70"/>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x14ac:dyDescent="0.2">
      <c r="A4854" s="15"/>
      <c r="B4854" s="15">
        <v>220</v>
      </c>
      <c r="C4854" s="59">
        <v>0</v>
      </c>
      <c r="D4854" s="60"/>
      <c r="E4854" s="60"/>
      <c r="F4854" s="60"/>
      <c r="G4854" s="61"/>
      <c r="H4854" s="71">
        <v>0</v>
      </c>
      <c r="I4854" s="62" t="s">
        <v>35</v>
      </c>
      <c r="J4854" s="62">
        <v>0</v>
      </c>
      <c r="K4854" s="44"/>
      <c r="L4854" s="63">
        <v>0</v>
      </c>
      <c r="M4854" s="70"/>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x14ac:dyDescent="0.2">
      <c r="A4855" s="15"/>
      <c r="B4855" s="15">
        <v>221</v>
      </c>
      <c r="C4855" s="59">
        <v>0</v>
      </c>
      <c r="D4855" s="60"/>
      <c r="E4855" s="60"/>
      <c r="F4855" s="60"/>
      <c r="G4855" s="61"/>
      <c r="H4855" s="71">
        <v>0</v>
      </c>
      <c r="I4855" s="62" t="s">
        <v>35</v>
      </c>
      <c r="J4855" s="62">
        <v>0</v>
      </c>
      <c r="K4855" s="44"/>
      <c r="L4855" s="63">
        <v>0</v>
      </c>
      <c r="M4855" s="70"/>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x14ac:dyDescent="0.2">
      <c r="A4856" s="15"/>
      <c r="B4856" s="15">
        <v>222</v>
      </c>
      <c r="C4856" s="59">
        <v>0</v>
      </c>
      <c r="D4856" s="60"/>
      <c r="E4856" s="60"/>
      <c r="F4856" s="60"/>
      <c r="G4856" s="61"/>
      <c r="H4856" s="71">
        <v>0</v>
      </c>
      <c r="I4856" s="62" t="s">
        <v>35</v>
      </c>
      <c r="J4856" s="62">
        <v>0</v>
      </c>
      <c r="K4856" s="44"/>
      <c r="L4856" s="63">
        <v>0</v>
      </c>
      <c r="M4856" s="70"/>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x14ac:dyDescent="0.2">
      <c r="A4857" s="15"/>
      <c r="B4857" s="15">
        <v>223</v>
      </c>
      <c r="C4857" s="59">
        <v>0</v>
      </c>
      <c r="D4857" s="60"/>
      <c r="E4857" s="60"/>
      <c r="F4857" s="60"/>
      <c r="G4857" s="61"/>
      <c r="H4857" s="71">
        <v>0</v>
      </c>
      <c r="I4857" s="62" t="s">
        <v>35</v>
      </c>
      <c r="J4857" s="62">
        <v>0</v>
      </c>
      <c r="K4857" s="44"/>
      <c r="L4857" s="63">
        <v>0</v>
      </c>
      <c r="M4857" s="70"/>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x14ac:dyDescent="0.2">
      <c r="A4858" s="15"/>
      <c r="B4858" s="15">
        <v>224</v>
      </c>
      <c r="C4858" s="59">
        <v>0</v>
      </c>
      <c r="D4858" s="60"/>
      <c r="E4858" s="60"/>
      <c r="F4858" s="60"/>
      <c r="G4858" s="61"/>
      <c r="H4858" s="71">
        <v>0</v>
      </c>
      <c r="I4858" s="62" t="s">
        <v>35</v>
      </c>
      <c r="J4858" s="62">
        <v>0</v>
      </c>
      <c r="K4858" s="44"/>
      <c r="L4858" s="63">
        <v>0</v>
      </c>
      <c r="M4858" s="70"/>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x14ac:dyDescent="0.2">
      <c r="A4859" s="15"/>
      <c r="B4859" s="15">
        <v>225</v>
      </c>
      <c r="C4859" s="59">
        <v>0</v>
      </c>
      <c r="D4859" s="60"/>
      <c r="E4859" s="60"/>
      <c r="F4859" s="60"/>
      <c r="G4859" s="61"/>
      <c r="H4859" s="71">
        <v>0</v>
      </c>
      <c r="I4859" s="62" t="s">
        <v>35</v>
      </c>
      <c r="J4859" s="62">
        <v>0</v>
      </c>
      <c r="K4859" s="44"/>
      <c r="L4859" s="63">
        <v>0</v>
      </c>
      <c r="M4859" s="70"/>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x14ac:dyDescent="0.2">
      <c r="A4860" s="15"/>
      <c r="B4860" s="15">
        <v>226</v>
      </c>
      <c r="C4860" s="59">
        <v>0</v>
      </c>
      <c r="D4860" s="60"/>
      <c r="E4860" s="60"/>
      <c r="F4860" s="60"/>
      <c r="G4860" s="61"/>
      <c r="H4860" s="71">
        <v>0</v>
      </c>
      <c r="I4860" s="62" t="s">
        <v>35</v>
      </c>
      <c r="J4860" s="62">
        <v>0</v>
      </c>
      <c r="K4860" s="44"/>
      <c r="L4860" s="63">
        <v>0</v>
      </c>
      <c r="M4860" s="70"/>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x14ac:dyDescent="0.2">
      <c r="A4861" s="15"/>
      <c r="B4861" s="15">
        <v>227</v>
      </c>
      <c r="C4861" s="59">
        <v>0</v>
      </c>
      <c r="D4861" s="60"/>
      <c r="E4861" s="60"/>
      <c r="F4861" s="60"/>
      <c r="G4861" s="61"/>
      <c r="H4861" s="71">
        <v>0</v>
      </c>
      <c r="I4861" s="62" t="s">
        <v>35</v>
      </c>
      <c r="J4861" s="62">
        <v>0</v>
      </c>
      <c r="K4861" s="44"/>
      <c r="L4861" s="63">
        <v>0</v>
      </c>
      <c r="M4861" s="70"/>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x14ac:dyDescent="0.2">
      <c r="A4862" s="15"/>
      <c r="B4862" s="15">
        <v>228</v>
      </c>
      <c r="C4862" s="59">
        <v>0</v>
      </c>
      <c r="D4862" s="60"/>
      <c r="E4862" s="60"/>
      <c r="F4862" s="60"/>
      <c r="G4862" s="61"/>
      <c r="H4862" s="71">
        <v>0</v>
      </c>
      <c r="I4862" s="62" t="s">
        <v>35</v>
      </c>
      <c r="J4862" s="62">
        <v>0</v>
      </c>
      <c r="K4862" s="44"/>
      <c r="L4862" s="63">
        <v>0</v>
      </c>
      <c r="M4862" s="70"/>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x14ac:dyDescent="0.2">
      <c r="A4863" s="15"/>
      <c r="B4863" s="15">
        <v>229</v>
      </c>
      <c r="C4863" s="59">
        <v>0</v>
      </c>
      <c r="D4863" s="60"/>
      <c r="E4863" s="60"/>
      <c r="F4863" s="60"/>
      <c r="G4863" s="61"/>
      <c r="H4863" s="71">
        <v>0</v>
      </c>
      <c r="I4863" s="62" t="s">
        <v>35</v>
      </c>
      <c r="J4863" s="62">
        <v>0</v>
      </c>
      <c r="K4863" s="44"/>
      <c r="L4863" s="63">
        <v>0</v>
      </c>
      <c r="M4863" s="70"/>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x14ac:dyDescent="0.2">
      <c r="A4864" s="15"/>
      <c r="B4864" s="15">
        <v>230</v>
      </c>
      <c r="C4864" s="59">
        <v>0</v>
      </c>
      <c r="D4864" s="60"/>
      <c r="E4864" s="60"/>
      <c r="F4864" s="60"/>
      <c r="G4864" s="61"/>
      <c r="H4864" s="71">
        <v>0</v>
      </c>
      <c r="I4864" s="62" t="s">
        <v>35</v>
      </c>
      <c r="J4864" s="62">
        <v>0</v>
      </c>
      <c r="K4864" s="44"/>
      <c r="L4864" s="63">
        <v>0</v>
      </c>
      <c r="M4864" s="70"/>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x14ac:dyDescent="0.2">
      <c r="A4865" s="15"/>
      <c r="B4865" s="15">
        <v>231</v>
      </c>
      <c r="C4865" s="59">
        <v>0</v>
      </c>
      <c r="D4865" s="60"/>
      <c r="E4865" s="60"/>
      <c r="F4865" s="60"/>
      <c r="G4865" s="61"/>
      <c r="H4865" s="71">
        <v>0</v>
      </c>
      <c r="I4865" s="62" t="s">
        <v>35</v>
      </c>
      <c r="J4865" s="62">
        <v>0</v>
      </c>
      <c r="K4865" s="44"/>
      <c r="L4865" s="63">
        <v>0</v>
      </c>
      <c r="M4865" s="70"/>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x14ac:dyDescent="0.2">
      <c r="A4866" s="15"/>
      <c r="B4866" s="15">
        <v>232</v>
      </c>
      <c r="C4866" s="59">
        <v>0</v>
      </c>
      <c r="D4866" s="60"/>
      <c r="E4866" s="60"/>
      <c r="F4866" s="60"/>
      <c r="G4866" s="61"/>
      <c r="H4866" s="71">
        <v>0</v>
      </c>
      <c r="I4866" s="62" t="s">
        <v>35</v>
      </c>
      <c r="J4866" s="62">
        <v>0</v>
      </c>
      <c r="K4866" s="44"/>
      <c r="L4866" s="63">
        <v>0</v>
      </c>
      <c r="M4866" s="70"/>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x14ac:dyDescent="0.2">
      <c r="A4867" s="15"/>
      <c r="B4867" s="15">
        <v>233</v>
      </c>
      <c r="C4867" s="59">
        <v>0</v>
      </c>
      <c r="D4867" s="60"/>
      <c r="E4867" s="60"/>
      <c r="F4867" s="60"/>
      <c r="G4867" s="61"/>
      <c r="H4867" s="71">
        <v>0</v>
      </c>
      <c r="I4867" s="62" t="s">
        <v>35</v>
      </c>
      <c r="J4867" s="62">
        <v>0</v>
      </c>
      <c r="K4867" s="44"/>
      <c r="L4867" s="63">
        <v>0</v>
      </c>
      <c r="M4867" s="70"/>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x14ac:dyDescent="0.2">
      <c r="A4868" s="15"/>
      <c r="B4868" s="15">
        <v>234</v>
      </c>
      <c r="C4868" s="59">
        <v>0</v>
      </c>
      <c r="D4868" s="60"/>
      <c r="E4868" s="60"/>
      <c r="F4868" s="60"/>
      <c r="G4868" s="61"/>
      <c r="H4868" s="71">
        <v>0</v>
      </c>
      <c r="I4868" s="62" t="s">
        <v>35</v>
      </c>
      <c r="J4868" s="62">
        <v>0</v>
      </c>
      <c r="K4868" s="44"/>
      <c r="L4868" s="63">
        <v>0</v>
      </c>
      <c r="M4868" s="70"/>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x14ac:dyDescent="0.2">
      <c r="A4869" s="15"/>
      <c r="B4869" s="15">
        <v>235</v>
      </c>
      <c r="C4869" s="59">
        <v>0</v>
      </c>
      <c r="D4869" s="60"/>
      <c r="E4869" s="60"/>
      <c r="F4869" s="60"/>
      <c r="G4869" s="61"/>
      <c r="H4869" s="71">
        <v>0</v>
      </c>
      <c r="I4869" s="62" t="s">
        <v>35</v>
      </c>
      <c r="J4869" s="62">
        <v>0</v>
      </c>
      <c r="K4869" s="44"/>
      <c r="L4869" s="63">
        <v>0</v>
      </c>
      <c r="M4869" s="70"/>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x14ac:dyDescent="0.2">
      <c r="A4870" s="15"/>
      <c r="B4870" s="15">
        <v>236</v>
      </c>
      <c r="C4870" s="59">
        <v>0</v>
      </c>
      <c r="D4870" s="60"/>
      <c r="E4870" s="60"/>
      <c r="F4870" s="60"/>
      <c r="G4870" s="61"/>
      <c r="H4870" s="71">
        <v>0</v>
      </c>
      <c r="I4870" s="62" t="s">
        <v>35</v>
      </c>
      <c r="J4870" s="62">
        <v>0</v>
      </c>
      <c r="K4870" s="44"/>
      <c r="L4870" s="63">
        <v>0</v>
      </c>
      <c r="M4870" s="70"/>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x14ac:dyDescent="0.2">
      <c r="A4871" s="15"/>
      <c r="B4871" s="15">
        <v>237</v>
      </c>
      <c r="C4871" s="59">
        <v>0</v>
      </c>
      <c r="D4871" s="60"/>
      <c r="E4871" s="60"/>
      <c r="F4871" s="60"/>
      <c r="G4871" s="61"/>
      <c r="H4871" s="71">
        <v>0</v>
      </c>
      <c r="I4871" s="62" t="s">
        <v>35</v>
      </c>
      <c r="J4871" s="62">
        <v>0</v>
      </c>
      <c r="K4871" s="44"/>
      <c r="L4871" s="63">
        <v>0</v>
      </c>
      <c r="M4871" s="70"/>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x14ac:dyDescent="0.2">
      <c r="A4872" s="15"/>
      <c r="B4872" s="15">
        <v>238</v>
      </c>
      <c r="C4872" s="59">
        <v>0</v>
      </c>
      <c r="D4872" s="60"/>
      <c r="E4872" s="60"/>
      <c r="F4872" s="60"/>
      <c r="G4872" s="61"/>
      <c r="H4872" s="71">
        <v>0</v>
      </c>
      <c r="I4872" s="62" t="s">
        <v>35</v>
      </c>
      <c r="J4872" s="62">
        <v>0</v>
      </c>
      <c r="K4872" s="44"/>
      <c r="L4872" s="63">
        <v>0</v>
      </c>
      <c r="M4872" s="70"/>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x14ac:dyDescent="0.2">
      <c r="A4873" s="15"/>
      <c r="B4873" s="15">
        <v>239</v>
      </c>
      <c r="C4873" s="59">
        <v>0</v>
      </c>
      <c r="D4873" s="60"/>
      <c r="E4873" s="60"/>
      <c r="F4873" s="60"/>
      <c r="G4873" s="61"/>
      <c r="H4873" s="71">
        <v>0</v>
      </c>
      <c r="I4873" s="62" t="s">
        <v>35</v>
      </c>
      <c r="J4873" s="62">
        <v>0</v>
      </c>
      <c r="K4873" s="44"/>
      <c r="L4873" s="63">
        <v>0</v>
      </c>
      <c r="M4873" s="70"/>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x14ac:dyDescent="0.2">
      <c r="A4874" s="15"/>
      <c r="B4874" s="15">
        <v>240</v>
      </c>
      <c r="C4874" s="59">
        <v>0</v>
      </c>
      <c r="D4874" s="60"/>
      <c r="E4874" s="60"/>
      <c r="F4874" s="60"/>
      <c r="G4874" s="61"/>
      <c r="H4874" s="71">
        <v>0</v>
      </c>
      <c r="I4874" s="62" t="s">
        <v>35</v>
      </c>
      <c r="J4874" s="62">
        <v>0</v>
      </c>
      <c r="K4874" s="44"/>
      <c r="L4874" s="63">
        <v>0</v>
      </c>
      <c r="M4874" s="70"/>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x14ac:dyDescent="0.2">
      <c r="A4875" s="15"/>
      <c r="B4875" s="15">
        <v>241</v>
      </c>
      <c r="C4875" s="59">
        <v>0</v>
      </c>
      <c r="D4875" s="60"/>
      <c r="E4875" s="60"/>
      <c r="F4875" s="60"/>
      <c r="G4875" s="61"/>
      <c r="H4875" s="71">
        <v>0</v>
      </c>
      <c r="I4875" s="62" t="s">
        <v>35</v>
      </c>
      <c r="J4875" s="62">
        <v>0</v>
      </c>
      <c r="K4875" s="44"/>
      <c r="L4875" s="63">
        <v>0</v>
      </c>
      <c r="M4875" s="70"/>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x14ac:dyDescent="0.2">
      <c r="A4876" s="15"/>
      <c r="B4876" s="15">
        <v>242</v>
      </c>
      <c r="C4876" s="59">
        <v>0</v>
      </c>
      <c r="D4876" s="60"/>
      <c r="E4876" s="60"/>
      <c r="F4876" s="60"/>
      <c r="G4876" s="61"/>
      <c r="H4876" s="71">
        <v>0</v>
      </c>
      <c r="I4876" s="62" t="s">
        <v>35</v>
      </c>
      <c r="J4876" s="62">
        <v>0</v>
      </c>
      <c r="K4876" s="44"/>
      <c r="L4876" s="63">
        <v>0</v>
      </c>
      <c r="M4876" s="70"/>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x14ac:dyDescent="0.2">
      <c r="A4877" s="15"/>
      <c r="B4877" s="15">
        <v>243</v>
      </c>
      <c r="C4877" s="59">
        <v>0</v>
      </c>
      <c r="D4877" s="60"/>
      <c r="E4877" s="60"/>
      <c r="F4877" s="60"/>
      <c r="G4877" s="61"/>
      <c r="H4877" s="71">
        <v>0</v>
      </c>
      <c r="I4877" s="62" t="s">
        <v>35</v>
      </c>
      <c r="J4877" s="62">
        <v>0</v>
      </c>
      <c r="K4877" s="44"/>
      <c r="L4877" s="63">
        <v>0</v>
      </c>
      <c r="M4877" s="70"/>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x14ac:dyDescent="0.2">
      <c r="A4878" s="15"/>
      <c r="B4878" s="15">
        <v>244</v>
      </c>
      <c r="C4878" s="59">
        <v>0</v>
      </c>
      <c r="D4878" s="60"/>
      <c r="E4878" s="60"/>
      <c r="F4878" s="60"/>
      <c r="G4878" s="61"/>
      <c r="H4878" s="71">
        <v>0</v>
      </c>
      <c r="I4878" s="62" t="s">
        <v>35</v>
      </c>
      <c r="J4878" s="62">
        <v>0</v>
      </c>
      <c r="K4878" s="44"/>
      <c r="L4878" s="63">
        <v>0</v>
      </c>
      <c r="M4878" s="70"/>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x14ac:dyDescent="0.2">
      <c r="A4879" s="15"/>
      <c r="B4879" s="15">
        <v>245</v>
      </c>
      <c r="C4879" s="59">
        <v>0</v>
      </c>
      <c r="D4879" s="60"/>
      <c r="E4879" s="60"/>
      <c r="F4879" s="60"/>
      <c r="G4879" s="61"/>
      <c r="H4879" s="71">
        <v>0</v>
      </c>
      <c r="I4879" s="62" t="s">
        <v>35</v>
      </c>
      <c r="J4879" s="62">
        <v>0</v>
      </c>
      <c r="K4879" s="44"/>
      <c r="L4879" s="63">
        <v>0</v>
      </c>
      <c r="M4879" s="70"/>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x14ac:dyDescent="0.2">
      <c r="A4880" s="15"/>
      <c r="B4880" s="15">
        <v>246</v>
      </c>
      <c r="C4880" s="59">
        <v>0</v>
      </c>
      <c r="D4880" s="60"/>
      <c r="E4880" s="60"/>
      <c r="F4880" s="60"/>
      <c r="G4880" s="61"/>
      <c r="H4880" s="71">
        <v>0</v>
      </c>
      <c r="I4880" s="62" t="s">
        <v>35</v>
      </c>
      <c r="J4880" s="62">
        <v>0</v>
      </c>
      <c r="K4880" s="44"/>
      <c r="L4880" s="63">
        <v>0</v>
      </c>
      <c r="M4880" s="70"/>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x14ac:dyDescent="0.2">
      <c r="A4881" s="15"/>
      <c r="B4881" s="15">
        <v>247</v>
      </c>
      <c r="C4881" s="59">
        <v>0</v>
      </c>
      <c r="D4881" s="60"/>
      <c r="E4881" s="60"/>
      <c r="F4881" s="60"/>
      <c r="G4881" s="61"/>
      <c r="H4881" s="71">
        <v>0</v>
      </c>
      <c r="I4881" s="62" t="s">
        <v>35</v>
      </c>
      <c r="J4881" s="62">
        <v>0</v>
      </c>
      <c r="K4881" s="44"/>
      <c r="L4881" s="63">
        <v>0</v>
      </c>
      <c r="M4881" s="70"/>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x14ac:dyDescent="0.2">
      <c r="A4882" s="15"/>
      <c r="B4882" s="15">
        <v>248</v>
      </c>
      <c r="C4882" s="59">
        <v>0</v>
      </c>
      <c r="D4882" s="60"/>
      <c r="E4882" s="60"/>
      <c r="F4882" s="60"/>
      <c r="G4882" s="61"/>
      <c r="H4882" s="71">
        <v>0</v>
      </c>
      <c r="I4882" s="62" t="s">
        <v>35</v>
      </c>
      <c r="J4882" s="62">
        <v>0</v>
      </c>
      <c r="K4882" s="44"/>
      <c r="L4882" s="63">
        <v>0</v>
      </c>
      <c r="M4882" s="70"/>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x14ac:dyDescent="0.2">
      <c r="A4883" s="15"/>
      <c r="B4883" s="15">
        <v>249</v>
      </c>
      <c r="C4883" s="59">
        <v>0</v>
      </c>
      <c r="D4883" s="60"/>
      <c r="E4883" s="60"/>
      <c r="F4883" s="60"/>
      <c r="G4883" s="61"/>
      <c r="H4883" s="71">
        <v>0</v>
      </c>
      <c r="I4883" s="62" t="s">
        <v>35</v>
      </c>
      <c r="J4883" s="62">
        <v>0</v>
      </c>
      <c r="K4883" s="44"/>
      <c r="L4883" s="63">
        <v>0</v>
      </c>
      <c r="M4883" s="70"/>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x14ac:dyDescent="0.2">
      <c r="A4884" s="15"/>
      <c r="B4884" s="15">
        <v>250</v>
      </c>
      <c r="C4884" s="59">
        <v>0</v>
      </c>
      <c r="D4884" s="60"/>
      <c r="E4884" s="60"/>
      <c r="F4884" s="60"/>
      <c r="G4884" s="61"/>
      <c r="H4884" s="71">
        <v>0</v>
      </c>
      <c r="I4884" s="62" t="s">
        <v>35</v>
      </c>
      <c r="J4884" s="62">
        <v>0</v>
      </c>
      <c r="K4884" s="44"/>
      <c r="L4884" s="63">
        <v>0</v>
      </c>
      <c r="M4884" s="70"/>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x14ac:dyDescent="0.2">
      <c r="A4885" s="15"/>
      <c r="B4885" s="15">
        <v>251</v>
      </c>
      <c r="C4885" s="59">
        <v>0</v>
      </c>
      <c r="D4885" s="60"/>
      <c r="E4885" s="60"/>
      <c r="F4885" s="60"/>
      <c r="G4885" s="61"/>
      <c r="H4885" s="71">
        <v>0</v>
      </c>
      <c r="I4885" s="62" t="s">
        <v>35</v>
      </c>
      <c r="J4885" s="62">
        <v>0</v>
      </c>
      <c r="K4885" s="44"/>
      <c r="L4885" s="63">
        <v>0</v>
      </c>
      <c r="M4885" s="70"/>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x14ac:dyDescent="0.2">
      <c r="A4886" s="15"/>
      <c r="B4886" s="15">
        <v>252</v>
      </c>
      <c r="C4886" s="59">
        <v>0</v>
      </c>
      <c r="D4886" s="60"/>
      <c r="E4886" s="60"/>
      <c r="F4886" s="60"/>
      <c r="G4886" s="61"/>
      <c r="H4886" s="71">
        <v>0</v>
      </c>
      <c r="I4886" s="62" t="s">
        <v>35</v>
      </c>
      <c r="J4886" s="62">
        <v>0</v>
      </c>
      <c r="K4886" s="44"/>
      <c r="L4886" s="63">
        <v>0</v>
      </c>
      <c r="M4886" s="70"/>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x14ac:dyDescent="0.2">
      <c r="A4887" s="15"/>
      <c r="B4887" s="15">
        <v>253</v>
      </c>
      <c r="C4887" s="59">
        <v>0</v>
      </c>
      <c r="D4887" s="60"/>
      <c r="E4887" s="60"/>
      <c r="F4887" s="60"/>
      <c r="G4887" s="61"/>
      <c r="H4887" s="71">
        <v>0</v>
      </c>
      <c r="I4887" s="62" t="s">
        <v>35</v>
      </c>
      <c r="J4887" s="62">
        <v>0</v>
      </c>
      <c r="K4887" s="44"/>
      <c r="L4887" s="63">
        <v>0</v>
      </c>
      <c r="M4887" s="70"/>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x14ac:dyDescent="0.2">
      <c r="A4888" s="15"/>
      <c r="B4888" s="15">
        <v>254</v>
      </c>
      <c r="C4888" s="59">
        <v>0</v>
      </c>
      <c r="D4888" s="60"/>
      <c r="E4888" s="60"/>
      <c r="F4888" s="60"/>
      <c r="G4888" s="61"/>
      <c r="H4888" s="71">
        <v>0</v>
      </c>
      <c r="I4888" s="62" t="s">
        <v>35</v>
      </c>
      <c r="J4888" s="62">
        <v>0</v>
      </c>
      <c r="K4888" s="44"/>
      <c r="L4888" s="63">
        <v>0</v>
      </c>
      <c r="M4888" s="70"/>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x14ac:dyDescent="0.2">
      <c r="A4889" s="15"/>
      <c r="B4889" s="15">
        <v>255</v>
      </c>
      <c r="C4889" s="59">
        <v>0</v>
      </c>
      <c r="D4889" s="60"/>
      <c r="E4889" s="60"/>
      <c r="F4889" s="60"/>
      <c r="G4889" s="61"/>
      <c r="H4889" s="71">
        <v>0</v>
      </c>
      <c r="I4889" s="62" t="s">
        <v>35</v>
      </c>
      <c r="J4889" s="62">
        <v>0</v>
      </c>
      <c r="K4889" s="44"/>
      <c r="L4889" s="63">
        <v>0</v>
      </c>
      <c r="M4889" s="70"/>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x14ac:dyDescent="0.2">
      <c r="A4890" s="15"/>
      <c r="B4890" s="15">
        <v>256</v>
      </c>
      <c r="C4890" s="59">
        <v>0</v>
      </c>
      <c r="D4890" s="60"/>
      <c r="E4890" s="60"/>
      <c r="F4890" s="60"/>
      <c r="G4890" s="61"/>
      <c r="H4890" s="71">
        <v>0</v>
      </c>
      <c r="I4890" s="62" t="s">
        <v>35</v>
      </c>
      <c r="J4890" s="62">
        <v>0</v>
      </c>
      <c r="K4890" s="44"/>
      <c r="L4890" s="63">
        <v>0</v>
      </c>
      <c r="M4890" s="70"/>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x14ac:dyDescent="0.2">
      <c r="A4891" s="15"/>
      <c r="B4891" s="15">
        <v>257</v>
      </c>
      <c r="C4891" s="59">
        <v>0</v>
      </c>
      <c r="D4891" s="60"/>
      <c r="E4891" s="60"/>
      <c r="F4891" s="60"/>
      <c r="G4891" s="61"/>
      <c r="H4891" s="71">
        <v>0</v>
      </c>
      <c r="I4891" s="62" t="s">
        <v>35</v>
      </c>
      <c r="J4891" s="62">
        <v>0</v>
      </c>
      <c r="K4891" s="44"/>
      <c r="L4891" s="63">
        <v>0</v>
      </c>
      <c r="M4891" s="70"/>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x14ac:dyDescent="0.2">
      <c r="A4892" s="15"/>
      <c r="B4892" s="15">
        <v>258</v>
      </c>
      <c r="C4892" s="59">
        <v>0</v>
      </c>
      <c r="D4892" s="60"/>
      <c r="E4892" s="60"/>
      <c r="F4892" s="60"/>
      <c r="G4892" s="61"/>
      <c r="H4892" s="71">
        <v>0</v>
      </c>
      <c r="I4892" s="62" t="s">
        <v>35</v>
      </c>
      <c r="J4892" s="62">
        <v>0</v>
      </c>
      <c r="K4892" s="44"/>
      <c r="L4892" s="63">
        <v>0</v>
      </c>
      <c r="M4892" s="70"/>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x14ac:dyDescent="0.2">
      <c r="A4893" s="15"/>
      <c r="B4893" s="15">
        <v>259</v>
      </c>
      <c r="C4893" s="59">
        <v>0</v>
      </c>
      <c r="D4893" s="60"/>
      <c r="E4893" s="60"/>
      <c r="F4893" s="60"/>
      <c r="G4893" s="61"/>
      <c r="H4893" s="71">
        <v>0</v>
      </c>
      <c r="I4893" s="62" t="s">
        <v>35</v>
      </c>
      <c r="J4893" s="62">
        <v>0</v>
      </c>
      <c r="K4893" s="44"/>
      <c r="L4893" s="63">
        <v>0</v>
      </c>
      <c r="M4893" s="70"/>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x14ac:dyDescent="0.2">
      <c r="A4894" s="15"/>
      <c r="B4894" s="15">
        <v>260</v>
      </c>
      <c r="C4894" s="59">
        <v>0</v>
      </c>
      <c r="D4894" s="60"/>
      <c r="E4894" s="60"/>
      <c r="F4894" s="60"/>
      <c r="G4894" s="61"/>
      <c r="H4894" s="71">
        <v>0</v>
      </c>
      <c r="I4894" s="62" t="s">
        <v>35</v>
      </c>
      <c r="J4894" s="62">
        <v>0</v>
      </c>
      <c r="K4894" s="44"/>
      <c r="L4894" s="63">
        <v>0</v>
      </c>
      <c r="M4894" s="70"/>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x14ac:dyDescent="0.2">
      <c r="A4895" s="15"/>
      <c r="B4895" s="15">
        <v>261</v>
      </c>
      <c r="C4895" s="59">
        <v>0</v>
      </c>
      <c r="D4895" s="60"/>
      <c r="E4895" s="60"/>
      <c r="F4895" s="60"/>
      <c r="G4895" s="61"/>
      <c r="H4895" s="71">
        <v>0</v>
      </c>
      <c r="I4895" s="62" t="s">
        <v>35</v>
      </c>
      <c r="J4895" s="62">
        <v>0</v>
      </c>
      <c r="K4895" s="44"/>
      <c r="L4895" s="63">
        <v>0</v>
      </c>
      <c r="M4895" s="70"/>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x14ac:dyDescent="0.2">
      <c r="A4896" s="15"/>
      <c r="B4896" s="15">
        <v>262</v>
      </c>
      <c r="C4896" s="59">
        <v>0</v>
      </c>
      <c r="D4896" s="60"/>
      <c r="E4896" s="60"/>
      <c r="F4896" s="60"/>
      <c r="G4896" s="61"/>
      <c r="H4896" s="71">
        <v>0</v>
      </c>
      <c r="I4896" s="62" t="s">
        <v>35</v>
      </c>
      <c r="J4896" s="62">
        <v>0</v>
      </c>
      <c r="K4896" s="44"/>
      <c r="L4896" s="63">
        <v>0</v>
      </c>
      <c r="M4896" s="70"/>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x14ac:dyDescent="0.2">
      <c r="A4897" s="15"/>
      <c r="B4897" s="15">
        <v>263</v>
      </c>
      <c r="C4897" s="59">
        <v>0</v>
      </c>
      <c r="D4897" s="60"/>
      <c r="E4897" s="60"/>
      <c r="F4897" s="60"/>
      <c r="G4897" s="61"/>
      <c r="H4897" s="71">
        <v>0</v>
      </c>
      <c r="I4897" s="62" t="s">
        <v>35</v>
      </c>
      <c r="J4897" s="62">
        <v>0</v>
      </c>
      <c r="K4897" s="44"/>
      <c r="L4897" s="63">
        <v>0</v>
      </c>
      <c r="M4897" s="70"/>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x14ac:dyDescent="0.2">
      <c r="A4898" s="15"/>
      <c r="B4898" s="15">
        <v>264</v>
      </c>
      <c r="C4898" s="59">
        <v>0</v>
      </c>
      <c r="D4898" s="60"/>
      <c r="E4898" s="60"/>
      <c r="F4898" s="60"/>
      <c r="G4898" s="61"/>
      <c r="H4898" s="71">
        <v>0</v>
      </c>
      <c r="I4898" s="62" t="s">
        <v>35</v>
      </c>
      <c r="J4898" s="62">
        <v>0</v>
      </c>
      <c r="K4898" s="44"/>
      <c r="L4898" s="63">
        <v>0</v>
      </c>
      <c r="M4898" s="70"/>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x14ac:dyDescent="0.2">
      <c r="A4899" s="15"/>
      <c r="B4899" s="15">
        <v>265</v>
      </c>
      <c r="C4899" s="59">
        <v>0</v>
      </c>
      <c r="D4899" s="60"/>
      <c r="E4899" s="60"/>
      <c r="F4899" s="60"/>
      <c r="G4899" s="61"/>
      <c r="H4899" s="71">
        <v>0</v>
      </c>
      <c r="I4899" s="62" t="s">
        <v>35</v>
      </c>
      <c r="J4899" s="62">
        <v>0</v>
      </c>
      <c r="K4899" s="44"/>
      <c r="L4899" s="63">
        <v>0</v>
      </c>
      <c r="M4899" s="70"/>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x14ac:dyDescent="0.2">
      <c r="A4900" s="15"/>
      <c r="B4900" s="15">
        <v>266</v>
      </c>
      <c r="C4900" s="59">
        <v>0</v>
      </c>
      <c r="D4900" s="60"/>
      <c r="E4900" s="60"/>
      <c r="F4900" s="60"/>
      <c r="G4900" s="61"/>
      <c r="H4900" s="71">
        <v>0</v>
      </c>
      <c r="I4900" s="62" t="s">
        <v>35</v>
      </c>
      <c r="J4900" s="62">
        <v>0</v>
      </c>
      <c r="K4900" s="44"/>
      <c r="L4900" s="63">
        <v>0</v>
      </c>
      <c r="M4900" s="70"/>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x14ac:dyDescent="0.2">
      <c r="A4901" s="15"/>
      <c r="B4901" s="15">
        <v>267</v>
      </c>
      <c r="C4901" s="59">
        <v>0</v>
      </c>
      <c r="D4901" s="60"/>
      <c r="E4901" s="60"/>
      <c r="F4901" s="60"/>
      <c r="G4901" s="61"/>
      <c r="H4901" s="71">
        <v>0</v>
      </c>
      <c r="I4901" s="62" t="s">
        <v>35</v>
      </c>
      <c r="J4901" s="62">
        <v>0</v>
      </c>
      <c r="K4901" s="44"/>
      <c r="L4901" s="63">
        <v>0</v>
      </c>
      <c r="M4901" s="70"/>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x14ac:dyDescent="0.2">
      <c r="A4902" s="15"/>
      <c r="B4902" s="15">
        <v>268</v>
      </c>
      <c r="C4902" s="59">
        <v>0</v>
      </c>
      <c r="D4902" s="60"/>
      <c r="E4902" s="60"/>
      <c r="F4902" s="60"/>
      <c r="G4902" s="61"/>
      <c r="H4902" s="71">
        <v>0</v>
      </c>
      <c r="I4902" s="62" t="s">
        <v>35</v>
      </c>
      <c r="J4902" s="62">
        <v>0</v>
      </c>
      <c r="K4902" s="44"/>
      <c r="L4902" s="63">
        <v>0</v>
      </c>
      <c r="M4902" s="70"/>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x14ac:dyDescent="0.2">
      <c r="A4903" s="15"/>
      <c r="B4903" s="15">
        <v>269</v>
      </c>
      <c r="C4903" s="59">
        <v>0</v>
      </c>
      <c r="D4903" s="60"/>
      <c r="E4903" s="60"/>
      <c r="F4903" s="60"/>
      <c r="G4903" s="61"/>
      <c r="H4903" s="71">
        <v>0</v>
      </c>
      <c r="I4903" s="62" t="s">
        <v>35</v>
      </c>
      <c r="J4903" s="62">
        <v>0</v>
      </c>
      <c r="K4903" s="44"/>
      <c r="L4903" s="63">
        <v>0</v>
      </c>
      <c r="M4903" s="70"/>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x14ac:dyDescent="0.2">
      <c r="A4904" s="15"/>
      <c r="B4904" s="15">
        <v>270</v>
      </c>
      <c r="C4904" s="59">
        <v>0</v>
      </c>
      <c r="D4904" s="60"/>
      <c r="E4904" s="60"/>
      <c r="F4904" s="60"/>
      <c r="G4904" s="61"/>
      <c r="H4904" s="71">
        <v>0</v>
      </c>
      <c r="I4904" s="62" t="s">
        <v>35</v>
      </c>
      <c r="J4904" s="62">
        <v>0</v>
      </c>
      <c r="K4904" s="44"/>
      <c r="L4904" s="63">
        <v>0</v>
      </c>
      <c r="M4904" s="70"/>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x14ac:dyDescent="0.2">
      <c r="A4905" s="15"/>
      <c r="B4905" s="15">
        <v>271</v>
      </c>
      <c r="C4905" s="59">
        <v>0</v>
      </c>
      <c r="D4905" s="60"/>
      <c r="E4905" s="60"/>
      <c r="F4905" s="60"/>
      <c r="G4905" s="61"/>
      <c r="H4905" s="71">
        <v>0</v>
      </c>
      <c r="I4905" s="62" t="s">
        <v>35</v>
      </c>
      <c r="J4905" s="62">
        <v>0</v>
      </c>
      <c r="K4905" s="44"/>
      <c r="L4905" s="63">
        <v>0</v>
      </c>
      <c r="M4905" s="70"/>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x14ac:dyDescent="0.2">
      <c r="A4906" s="15"/>
      <c r="B4906" s="15">
        <v>272</v>
      </c>
      <c r="C4906" s="59">
        <v>0</v>
      </c>
      <c r="D4906" s="60"/>
      <c r="E4906" s="60"/>
      <c r="F4906" s="60"/>
      <c r="G4906" s="61"/>
      <c r="H4906" s="71">
        <v>0</v>
      </c>
      <c r="I4906" s="62" t="s">
        <v>35</v>
      </c>
      <c r="J4906" s="62">
        <v>0</v>
      </c>
      <c r="K4906" s="44"/>
      <c r="L4906" s="63">
        <v>0</v>
      </c>
      <c r="M4906" s="70"/>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x14ac:dyDescent="0.2">
      <c r="A4907" s="15"/>
      <c r="B4907" s="15">
        <v>273</v>
      </c>
      <c r="C4907" s="59">
        <v>0</v>
      </c>
      <c r="D4907" s="60"/>
      <c r="E4907" s="60"/>
      <c r="F4907" s="60"/>
      <c r="G4907" s="61"/>
      <c r="H4907" s="71">
        <v>0</v>
      </c>
      <c r="I4907" s="62" t="s">
        <v>35</v>
      </c>
      <c r="J4907" s="62">
        <v>0</v>
      </c>
      <c r="K4907" s="44"/>
      <c r="L4907" s="63">
        <v>0</v>
      </c>
      <c r="M4907" s="70"/>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x14ac:dyDescent="0.2">
      <c r="A4908" s="15"/>
      <c r="B4908" s="15">
        <v>274</v>
      </c>
      <c r="C4908" s="59">
        <v>0</v>
      </c>
      <c r="D4908" s="60"/>
      <c r="E4908" s="60"/>
      <c r="F4908" s="60"/>
      <c r="G4908" s="61"/>
      <c r="H4908" s="71">
        <v>0</v>
      </c>
      <c r="I4908" s="62" t="s">
        <v>35</v>
      </c>
      <c r="J4908" s="62">
        <v>0</v>
      </c>
      <c r="K4908" s="44"/>
      <c r="L4908" s="63">
        <v>0</v>
      </c>
      <c r="M4908" s="70"/>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x14ac:dyDescent="0.2">
      <c r="A4909" s="15"/>
      <c r="B4909" s="15">
        <v>275</v>
      </c>
      <c r="C4909" s="59">
        <v>0</v>
      </c>
      <c r="D4909" s="60"/>
      <c r="E4909" s="60"/>
      <c r="F4909" s="60"/>
      <c r="G4909" s="61"/>
      <c r="H4909" s="71">
        <v>0</v>
      </c>
      <c r="I4909" s="62" t="s">
        <v>35</v>
      </c>
      <c r="J4909" s="62">
        <v>0</v>
      </c>
      <c r="K4909" s="44"/>
      <c r="L4909" s="63">
        <v>0</v>
      </c>
      <c r="M4909" s="70"/>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x14ac:dyDescent="0.2">
      <c r="A4910" s="15"/>
      <c r="B4910" s="15">
        <v>276</v>
      </c>
      <c r="C4910" s="59">
        <v>0</v>
      </c>
      <c r="D4910" s="60"/>
      <c r="E4910" s="60"/>
      <c r="F4910" s="60"/>
      <c r="G4910" s="61"/>
      <c r="H4910" s="71">
        <v>0</v>
      </c>
      <c r="I4910" s="62" t="s">
        <v>35</v>
      </c>
      <c r="J4910" s="62">
        <v>0</v>
      </c>
      <c r="K4910" s="44"/>
      <c r="L4910" s="63">
        <v>0</v>
      </c>
      <c r="M4910" s="70"/>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x14ac:dyDescent="0.2">
      <c r="A4911" s="15"/>
      <c r="B4911" s="15">
        <v>277</v>
      </c>
      <c r="C4911" s="59">
        <v>0</v>
      </c>
      <c r="D4911" s="60"/>
      <c r="E4911" s="60"/>
      <c r="F4911" s="60"/>
      <c r="G4911" s="61"/>
      <c r="H4911" s="71">
        <v>0</v>
      </c>
      <c r="I4911" s="62" t="s">
        <v>35</v>
      </c>
      <c r="J4911" s="62">
        <v>0</v>
      </c>
      <c r="K4911" s="44"/>
      <c r="L4911" s="63">
        <v>0</v>
      </c>
      <c r="M4911" s="70"/>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x14ac:dyDescent="0.2">
      <c r="A4912" s="15"/>
      <c r="B4912" s="15">
        <v>278</v>
      </c>
      <c r="C4912" s="59">
        <v>0</v>
      </c>
      <c r="D4912" s="60"/>
      <c r="E4912" s="60"/>
      <c r="F4912" s="60"/>
      <c r="G4912" s="61"/>
      <c r="H4912" s="71">
        <v>0</v>
      </c>
      <c r="I4912" s="62" t="s">
        <v>35</v>
      </c>
      <c r="J4912" s="62">
        <v>0</v>
      </c>
      <c r="K4912" s="44"/>
      <c r="L4912" s="63">
        <v>0</v>
      </c>
      <c r="M4912" s="70"/>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x14ac:dyDescent="0.2">
      <c r="A4913" s="15"/>
      <c r="B4913" s="15">
        <v>279</v>
      </c>
      <c r="C4913" s="59">
        <v>0</v>
      </c>
      <c r="D4913" s="60"/>
      <c r="E4913" s="60"/>
      <c r="F4913" s="60"/>
      <c r="G4913" s="61"/>
      <c r="H4913" s="71">
        <v>0</v>
      </c>
      <c r="I4913" s="62" t="s">
        <v>35</v>
      </c>
      <c r="J4913" s="62">
        <v>0</v>
      </c>
      <c r="K4913" s="44"/>
      <c r="L4913" s="63">
        <v>0</v>
      </c>
      <c r="M4913" s="70"/>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x14ac:dyDescent="0.2">
      <c r="A4914" s="15"/>
      <c r="B4914" s="15">
        <v>280</v>
      </c>
      <c r="C4914" s="59">
        <v>0</v>
      </c>
      <c r="D4914" s="60"/>
      <c r="E4914" s="60"/>
      <c r="F4914" s="60"/>
      <c r="G4914" s="61"/>
      <c r="H4914" s="71">
        <v>0</v>
      </c>
      <c r="I4914" s="62" t="s">
        <v>35</v>
      </c>
      <c r="J4914" s="62">
        <v>0</v>
      </c>
      <c r="K4914" s="44"/>
      <c r="L4914" s="63">
        <v>0</v>
      </c>
      <c r="M4914" s="70"/>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x14ac:dyDescent="0.2">
      <c r="A4915" s="15"/>
      <c r="B4915" s="15">
        <v>281</v>
      </c>
      <c r="C4915" s="59">
        <v>0</v>
      </c>
      <c r="D4915" s="60"/>
      <c r="E4915" s="60"/>
      <c r="F4915" s="60"/>
      <c r="G4915" s="61"/>
      <c r="H4915" s="71">
        <v>0</v>
      </c>
      <c r="I4915" s="62" t="s">
        <v>35</v>
      </c>
      <c r="J4915" s="62">
        <v>0</v>
      </c>
      <c r="K4915" s="44"/>
      <c r="L4915" s="63">
        <v>0</v>
      </c>
      <c r="M4915" s="70"/>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x14ac:dyDescent="0.2">
      <c r="A4916" s="15"/>
      <c r="B4916" s="15">
        <v>282</v>
      </c>
      <c r="C4916" s="59">
        <v>0</v>
      </c>
      <c r="D4916" s="60"/>
      <c r="E4916" s="60"/>
      <c r="F4916" s="60"/>
      <c r="G4916" s="61"/>
      <c r="H4916" s="71">
        <v>0</v>
      </c>
      <c r="I4916" s="62" t="s">
        <v>35</v>
      </c>
      <c r="J4916" s="62">
        <v>0</v>
      </c>
      <c r="K4916" s="44"/>
      <c r="L4916" s="63">
        <v>0</v>
      </c>
      <c r="M4916" s="70"/>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x14ac:dyDescent="0.2">
      <c r="A4917" s="15"/>
      <c r="B4917" s="15">
        <v>283</v>
      </c>
      <c r="C4917" s="59">
        <v>0</v>
      </c>
      <c r="D4917" s="60"/>
      <c r="E4917" s="60"/>
      <c r="F4917" s="60"/>
      <c r="G4917" s="61"/>
      <c r="H4917" s="71">
        <v>0</v>
      </c>
      <c r="I4917" s="62" t="s">
        <v>35</v>
      </c>
      <c r="J4917" s="62">
        <v>0</v>
      </c>
      <c r="K4917" s="44"/>
      <c r="L4917" s="63">
        <v>0</v>
      </c>
      <c r="M4917" s="70"/>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x14ac:dyDescent="0.2">
      <c r="A4918" s="15"/>
      <c r="B4918" s="15">
        <v>284</v>
      </c>
      <c r="C4918" s="59">
        <v>0</v>
      </c>
      <c r="D4918" s="60"/>
      <c r="E4918" s="60"/>
      <c r="F4918" s="60"/>
      <c r="G4918" s="61"/>
      <c r="H4918" s="71">
        <v>0</v>
      </c>
      <c r="I4918" s="62" t="s">
        <v>35</v>
      </c>
      <c r="J4918" s="62">
        <v>0</v>
      </c>
      <c r="K4918" s="44"/>
      <c r="L4918" s="63">
        <v>0</v>
      </c>
      <c r="M4918" s="70"/>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x14ac:dyDescent="0.2">
      <c r="A4919" s="15"/>
      <c r="B4919" s="15">
        <v>285</v>
      </c>
      <c r="C4919" s="59">
        <v>0</v>
      </c>
      <c r="D4919" s="60"/>
      <c r="E4919" s="60"/>
      <c r="F4919" s="60"/>
      <c r="G4919" s="61"/>
      <c r="H4919" s="71">
        <v>0</v>
      </c>
      <c r="I4919" s="62" t="s">
        <v>35</v>
      </c>
      <c r="J4919" s="62">
        <v>0</v>
      </c>
      <c r="K4919" s="44"/>
      <c r="L4919" s="63">
        <v>0</v>
      </c>
      <c r="M4919" s="70"/>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x14ac:dyDescent="0.2">
      <c r="A4920" s="15"/>
      <c r="B4920" s="15">
        <v>286</v>
      </c>
      <c r="C4920" s="59">
        <v>0</v>
      </c>
      <c r="D4920" s="60"/>
      <c r="E4920" s="60"/>
      <c r="F4920" s="60"/>
      <c r="G4920" s="61"/>
      <c r="H4920" s="71">
        <v>0</v>
      </c>
      <c r="I4920" s="62" t="s">
        <v>35</v>
      </c>
      <c r="J4920" s="62">
        <v>0</v>
      </c>
      <c r="K4920" s="44"/>
      <c r="L4920" s="63">
        <v>0</v>
      </c>
      <c r="M4920" s="70"/>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x14ac:dyDescent="0.2">
      <c r="A4921" s="15"/>
      <c r="B4921" s="15">
        <v>287</v>
      </c>
      <c r="C4921" s="59">
        <v>0</v>
      </c>
      <c r="D4921" s="60"/>
      <c r="E4921" s="60"/>
      <c r="F4921" s="60"/>
      <c r="G4921" s="61"/>
      <c r="H4921" s="71">
        <v>0</v>
      </c>
      <c r="I4921" s="62" t="s">
        <v>35</v>
      </c>
      <c r="J4921" s="62">
        <v>0</v>
      </c>
      <c r="K4921" s="44"/>
      <c r="L4921" s="63">
        <v>0</v>
      </c>
      <c r="M4921" s="70"/>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x14ac:dyDescent="0.2">
      <c r="A4922" s="15"/>
      <c r="B4922" s="15">
        <v>288</v>
      </c>
      <c r="C4922" s="59">
        <v>0</v>
      </c>
      <c r="D4922" s="60"/>
      <c r="E4922" s="60"/>
      <c r="F4922" s="60"/>
      <c r="G4922" s="61"/>
      <c r="H4922" s="71">
        <v>0</v>
      </c>
      <c r="I4922" s="62" t="s">
        <v>35</v>
      </c>
      <c r="J4922" s="62">
        <v>0</v>
      </c>
      <c r="K4922" s="44"/>
      <c r="L4922" s="63">
        <v>0</v>
      </c>
      <c r="M4922" s="70"/>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x14ac:dyDescent="0.2">
      <c r="A4923" s="15"/>
      <c r="B4923" s="15">
        <v>289</v>
      </c>
      <c r="C4923" s="59">
        <v>0</v>
      </c>
      <c r="D4923" s="60"/>
      <c r="E4923" s="60"/>
      <c r="F4923" s="60"/>
      <c r="G4923" s="61"/>
      <c r="H4923" s="71">
        <v>0</v>
      </c>
      <c r="I4923" s="62" t="s">
        <v>35</v>
      </c>
      <c r="J4923" s="62">
        <v>0</v>
      </c>
      <c r="K4923" s="44"/>
      <c r="L4923" s="63">
        <v>0</v>
      </c>
      <c r="M4923" s="70"/>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x14ac:dyDescent="0.2">
      <c r="A4924" s="15"/>
      <c r="B4924" s="15">
        <v>290</v>
      </c>
      <c r="C4924" s="59">
        <v>0</v>
      </c>
      <c r="D4924" s="60"/>
      <c r="E4924" s="60"/>
      <c r="F4924" s="60"/>
      <c r="G4924" s="61"/>
      <c r="H4924" s="71">
        <v>0</v>
      </c>
      <c r="I4924" s="62" t="s">
        <v>35</v>
      </c>
      <c r="J4924" s="62">
        <v>0</v>
      </c>
      <c r="K4924" s="44"/>
      <c r="L4924" s="63">
        <v>0</v>
      </c>
      <c r="M4924" s="70"/>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v>291</v>
      </c>
      <c r="C4925" s="59">
        <v>0</v>
      </c>
      <c r="D4925" s="60"/>
      <c r="E4925" s="60"/>
      <c r="F4925" s="60"/>
      <c r="G4925" s="61"/>
      <c r="H4925" s="71">
        <v>0</v>
      </c>
      <c r="I4925" s="62" t="s">
        <v>35</v>
      </c>
      <c r="J4925" s="62">
        <v>0</v>
      </c>
      <c r="K4925" s="44"/>
      <c r="L4925" s="63">
        <v>0</v>
      </c>
      <c r="M4925" s="70"/>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v>292</v>
      </c>
      <c r="C4926" s="59">
        <v>0</v>
      </c>
      <c r="D4926" s="60"/>
      <c r="E4926" s="60"/>
      <c r="F4926" s="60"/>
      <c r="G4926" s="61"/>
      <c r="H4926" s="71">
        <v>0</v>
      </c>
      <c r="I4926" s="62" t="s">
        <v>35</v>
      </c>
      <c r="J4926" s="62">
        <v>0</v>
      </c>
      <c r="K4926" s="44"/>
      <c r="L4926" s="63">
        <v>0</v>
      </c>
      <c r="M4926" s="70"/>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v>293</v>
      </c>
      <c r="C4927" s="59">
        <v>0</v>
      </c>
      <c r="D4927" s="60"/>
      <c r="E4927" s="60"/>
      <c r="F4927" s="60"/>
      <c r="G4927" s="61"/>
      <c r="H4927" s="71">
        <v>0</v>
      </c>
      <c r="I4927" s="62" t="s">
        <v>35</v>
      </c>
      <c r="J4927" s="62">
        <v>0</v>
      </c>
      <c r="K4927" s="44"/>
      <c r="L4927" s="63">
        <v>0</v>
      </c>
      <c r="M4927" s="70"/>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v>294</v>
      </c>
      <c r="C4928" s="59">
        <v>0</v>
      </c>
      <c r="D4928" s="60"/>
      <c r="E4928" s="60"/>
      <c r="F4928" s="60"/>
      <c r="G4928" s="61"/>
      <c r="H4928" s="71">
        <v>0</v>
      </c>
      <c r="I4928" s="62" t="s">
        <v>35</v>
      </c>
      <c r="J4928" s="62">
        <v>0</v>
      </c>
      <c r="K4928" s="44"/>
      <c r="L4928" s="63">
        <v>0</v>
      </c>
      <c r="M4928" s="70"/>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v>295</v>
      </c>
      <c r="C4929" s="59">
        <v>0</v>
      </c>
      <c r="D4929" s="60"/>
      <c r="E4929" s="60"/>
      <c r="F4929" s="60"/>
      <c r="G4929" s="61"/>
      <c r="H4929" s="71">
        <v>0</v>
      </c>
      <c r="I4929" s="62" t="s">
        <v>35</v>
      </c>
      <c r="J4929" s="62">
        <v>0</v>
      </c>
      <c r="K4929" s="44"/>
      <c r="L4929" s="63">
        <v>0</v>
      </c>
      <c r="M4929" s="70"/>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v>296</v>
      </c>
      <c r="C4930" s="59">
        <v>0</v>
      </c>
      <c r="D4930" s="60"/>
      <c r="E4930" s="60"/>
      <c r="F4930" s="60"/>
      <c r="G4930" s="61"/>
      <c r="H4930" s="71">
        <v>0</v>
      </c>
      <c r="I4930" s="62" t="s">
        <v>35</v>
      </c>
      <c r="J4930" s="62">
        <v>0</v>
      </c>
      <c r="K4930" s="44"/>
      <c r="L4930" s="63">
        <v>0</v>
      </c>
      <c r="M4930" s="70"/>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v>297</v>
      </c>
      <c r="C4931" s="59">
        <v>0</v>
      </c>
      <c r="D4931" s="60"/>
      <c r="E4931" s="60"/>
      <c r="F4931" s="60"/>
      <c r="G4931" s="61"/>
      <c r="H4931" s="71">
        <v>0</v>
      </c>
      <c r="I4931" s="62" t="s">
        <v>35</v>
      </c>
      <c r="J4931" s="62">
        <v>0</v>
      </c>
      <c r="K4931" s="44"/>
      <c r="L4931" s="63">
        <v>0</v>
      </c>
      <c r="M4931" s="70"/>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v>298</v>
      </c>
      <c r="C4932" s="59">
        <v>0</v>
      </c>
      <c r="D4932" s="60"/>
      <c r="E4932" s="60"/>
      <c r="F4932" s="60"/>
      <c r="G4932" s="61"/>
      <c r="H4932" s="71">
        <v>0</v>
      </c>
      <c r="I4932" s="62" t="s">
        <v>35</v>
      </c>
      <c r="J4932" s="62">
        <v>0</v>
      </c>
      <c r="K4932" s="44"/>
      <c r="L4932" s="63">
        <v>0</v>
      </c>
      <c r="M4932" s="70"/>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v>299</v>
      </c>
      <c r="C4933" s="59">
        <v>0</v>
      </c>
      <c r="D4933" s="60"/>
      <c r="E4933" s="60"/>
      <c r="F4933" s="60"/>
      <c r="G4933" s="61"/>
      <c r="H4933" s="71">
        <v>0</v>
      </c>
      <c r="I4933" s="62" t="s">
        <v>35</v>
      </c>
      <c r="J4933" s="62">
        <v>0</v>
      </c>
      <c r="K4933" s="44"/>
      <c r="L4933" s="63">
        <v>0</v>
      </c>
      <c r="M4933" s="70"/>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v>300</v>
      </c>
      <c r="C4934" s="59">
        <v>0</v>
      </c>
      <c r="D4934" s="60"/>
      <c r="E4934" s="60"/>
      <c r="F4934" s="60"/>
      <c r="G4934" s="61"/>
      <c r="H4934" s="71">
        <v>0</v>
      </c>
      <c r="I4934" s="62" t="s">
        <v>35</v>
      </c>
      <c r="J4934" s="62">
        <v>0</v>
      </c>
      <c r="K4934" s="44"/>
      <c r="L4934" s="63">
        <v>0</v>
      </c>
      <c r="M4934" s="70"/>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v>301</v>
      </c>
      <c r="C4935" s="59">
        <v>0</v>
      </c>
      <c r="D4935" s="60"/>
      <c r="E4935" s="60"/>
      <c r="F4935" s="60"/>
      <c r="G4935" s="61"/>
      <c r="H4935" s="71">
        <v>0</v>
      </c>
      <c r="I4935" s="62" t="s">
        <v>35</v>
      </c>
      <c r="J4935" s="62">
        <v>0</v>
      </c>
      <c r="K4935" s="44"/>
      <c r="L4935" s="63">
        <v>0</v>
      </c>
      <c r="M4935" s="70"/>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v>302</v>
      </c>
      <c r="C4936" s="59">
        <v>0</v>
      </c>
      <c r="D4936" s="60"/>
      <c r="E4936" s="60"/>
      <c r="F4936" s="60"/>
      <c r="G4936" s="61"/>
      <c r="H4936" s="71">
        <v>0</v>
      </c>
      <c r="I4936" s="62" t="s">
        <v>35</v>
      </c>
      <c r="J4936" s="62">
        <v>0</v>
      </c>
      <c r="K4936" s="44"/>
      <c r="L4936" s="63">
        <v>0</v>
      </c>
      <c r="M4936" s="70"/>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v>303</v>
      </c>
      <c r="C4937" s="59">
        <v>0</v>
      </c>
      <c r="D4937" s="60"/>
      <c r="E4937" s="60"/>
      <c r="F4937" s="60"/>
      <c r="G4937" s="61"/>
      <c r="H4937" s="71">
        <v>0</v>
      </c>
      <c r="I4937" s="62" t="s">
        <v>35</v>
      </c>
      <c r="J4937" s="62">
        <v>0</v>
      </c>
      <c r="K4937" s="44"/>
      <c r="L4937" s="63">
        <v>0</v>
      </c>
      <c r="M4937" s="70"/>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v>304</v>
      </c>
      <c r="C4938" s="59">
        <v>0</v>
      </c>
      <c r="D4938" s="60"/>
      <c r="E4938" s="60"/>
      <c r="F4938" s="60"/>
      <c r="G4938" s="61"/>
      <c r="H4938" s="71">
        <v>0</v>
      </c>
      <c r="I4938" s="62" t="s">
        <v>35</v>
      </c>
      <c r="J4938" s="62">
        <v>0</v>
      </c>
      <c r="K4938" s="44"/>
      <c r="L4938" s="63">
        <v>0</v>
      </c>
      <c r="M4938" s="70"/>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v>305</v>
      </c>
      <c r="C4939" s="59">
        <v>0</v>
      </c>
      <c r="D4939" s="60"/>
      <c r="E4939" s="60"/>
      <c r="F4939" s="60"/>
      <c r="G4939" s="61"/>
      <c r="H4939" s="71">
        <v>0</v>
      </c>
      <c r="I4939" s="62" t="s">
        <v>35</v>
      </c>
      <c r="J4939" s="62">
        <v>0</v>
      </c>
      <c r="K4939" s="44"/>
      <c r="L4939" s="63">
        <v>0</v>
      </c>
      <c r="M4939" s="70"/>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v>306</v>
      </c>
      <c r="C4940" s="59">
        <v>0</v>
      </c>
      <c r="D4940" s="60"/>
      <c r="E4940" s="60"/>
      <c r="F4940" s="60"/>
      <c r="G4940" s="61"/>
      <c r="H4940" s="71">
        <v>0</v>
      </c>
      <c r="I4940" s="62" t="s">
        <v>35</v>
      </c>
      <c r="J4940" s="62">
        <v>0</v>
      </c>
      <c r="K4940" s="44"/>
      <c r="L4940" s="63">
        <v>0</v>
      </c>
      <c r="M4940" s="70"/>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v>307</v>
      </c>
      <c r="C4941" s="59">
        <v>0</v>
      </c>
      <c r="D4941" s="60"/>
      <c r="E4941" s="60"/>
      <c r="F4941" s="60"/>
      <c r="G4941" s="61"/>
      <c r="H4941" s="71">
        <v>0</v>
      </c>
      <c r="I4941" s="62" t="s">
        <v>35</v>
      </c>
      <c r="J4941" s="62">
        <v>0</v>
      </c>
      <c r="K4941" s="44"/>
      <c r="L4941" s="63">
        <v>0</v>
      </c>
      <c r="M4941" s="70"/>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v>308</v>
      </c>
      <c r="C4942" s="59">
        <v>0</v>
      </c>
      <c r="D4942" s="60"/>
      <c r="E4942" s="60"/>
      <c r="F4942" s="60"/>
      <c r="G4942" s="61"/>
      <c r="H4942" s="71">
        <v>0</v>
      </c>
      <c r="I4942" s="62" t="s">
        <v>35</v>
      </c>
      <c r="J4942" s="62">
        <v>0</v>
      </c>
      <c r="K4942" s="44"/>
      <c r="L4942" s="63">
        <v>0</v>
      </c>
      <c r="M4942" s="70"/>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v>309</v>
      </c>
      <c r="C4943" s="59">
        <v>0</v>
      </c>
      <c r="D4943" s="60"/>
      <c r="E4943" s="60"/>
      <c r="F4943" s="60"/>
      <c r="G4943" s="61"/>
      <c r="H4943" s="71">
        <v>0</v>
      </c>
      <c r="I4943" s="62" t="s">
        <v>35</v>
      </c>
      <c r="J4943" s="62">
        <v>0</v>
      </c>
      <c r="K4943" s="44"/>
      <c r="L4943" s="63">
        <v>0</v>
      </c>
      <c r="M4943" s="70"/>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v>310</v>
      </c>
      <c r="C4944" s="59">
        <v>0</v>
      </c>
      <c r="D4944" s="60"/>
      <c r="E4944" s="60"/>
      <c r="F4944" s="60"/>
      <c r="G4944" s="61"/>
      <c r="H4944" s="71">
        <v>0</v>
      </c>
      <c r="I4944" s="62" t="s">
        <v>35</v>
      </c>
      <c r="J4944" s="62">
        <v>0</v>
      </c>
      <c r="K4944" s="44"/>
      <c r="L4944" s="63">
        <v>0</v>
      </c>
      <c r="M4944" s="70"/>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v>311</v>
      </c>
      <c r="C4945" s="59">
        <v>0</v>
      </c>
      <c r="D4945" s="60"/>
      <c r="E4945" s="60"/>
      <c r="F4945" s="60"/>
      <c r="G4945" s="61"/>
      <c r="H4945" s="71">
        <v>0</v>
      </c>
      <c r="I4945" s="62" t="s">
        <v>35</v>
      </c>
      <c r="J4945" s="62">
        <v>0</v>
      </c>
      <c r="K4945" s="44"/>
      <c r="L4945" s="63">
        <v>0</v>
      </c>
      <c r="M4945" s="70"/>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v>312</v>
      </c>
      <c r="C4946" s="59">
        <v>0</v>
      </c>
      <c r="D4946" s="60"/>
      <c r="E4946" s="60"/>
      <c r="F4946" s="60"/>
      <c r="G4946" s="61"/>
      <c r="H4946" s="71">
        <v>0</v>
      </c>
      <c r="I4946" s="62" t="s">
        <v>35</v>
      </c>
      <c r="J4946" s="62">
        <v>0</v>
      </c>
      <c r="K4946" s="44"/>
      <c r="L4946" s="63">
        <v>0</v>
      </c>
      <c r="M4946" s="70"/>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v>313</v>
      </c>
      <c r="C4947" s="59">
        <v>0</v>
      </c>
      <c r="D4947" s="60"/>
      <c r="E4947" s="60"/>
      <c r="F4947" s="60"/>
      <c r="G4947" s="61"/>
      <c r="H4947" s="71">
        <v>0</v>
      </c>
      <c r="I4947" s="62" t="s">
        <v>35</v>
      </c>
      <c r="J4947" s="62">
        <v>0</v>
      </c>
      <c r="K4947" s="44"/>
      <c r="L4947" s="63">
        <v>0</v>
      </c>
      <c r="M4947" s="70"/>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v>314</v>
      </c>
      <c r="C4948" s="59">
        <v>0</v>
      </c>
      <c r="D4948" s="60"/>
      <c r="E4948" s="60"/>
      <c r="F4948" s="60"/>
      <c r="G4948" s="61"/>
      <c r="H4948" s="71">
        <v>0</v>
      </c>
      <c r="I4948" s="62" t="s">
        <v>35</v>
      </c>
      <c r="J4948" s="62">
        <v>0</v>
      </c>
      <c r="K4948" s="44"/>
      <c r="L4948" s="63">
        <v>0</v>
      </c>
      <c r="M4948" s="70"/>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v>315</v>
      </c>
      <c r="C4949" s="59">
        <v>0</v>
      </c>
      <c r="D4949" s="60"/>
      <c r="E4949" s="60"/>
      <c r="F4949" s="60"/>
      <c r="G4949" s="61"/>
      <c r="H4949" s="71">
        <v>0</v>
      </c>
      <c r="I4949" s="62" t="s">
        <v>35</v>
      </c>
      <c r="J4949" s="62">
        <v>0</v>
      </c>
      <c r="K4949" s="44"/>
      <c r="L4949" s="63">
        <v>0</v>
      </c>
      <c r="M4949" s="70"/>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v>316</v>
      </c>
      <c r="C4950" s="59">
        <v>0</v>
      </c>
      <c r="D4950" s="60"/>
      <c r="E4950" s="60"/>
      <c r="F4950" s="60"/>
      <c r="G4950" s="61"/>
      <c r="H4950" s="71">
        <v>0</v>
      </c>
      <c r="I4950" s="62" t="s">
        <v>35</v>
      </c>
      <c r="J4950" s="62">
        <v>0</v>
      </c>
      <c r="K4950" s="44"/>
      <c r="L4950" s="63">
        <v>0</v>
      </c>
      <c r="M4950" s="70"/>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v>317</v>
      </c>
      <c r="C4951" s="59">
        <v>0</v>
      </c>
      <c r="D4951" s="60"/>
      <c r="E4951" s="60"/>
      <c r="F4951" s="60"/>
      <c r="G4951" s="61"/>
      <c r="H4951" s="71">
        <v>0</v>
      </c>
      <c r="I4951" s="62" t="s">
        <v>35</v>
      </c>
      <c r="J4951" s="62">
        <v>0</v>
      </c>
      <c r="K4951" s="44"/>
      <c r="L4951" s="63">
        <v>0</v>
      </c>
      <c r="M4951" s="70"/>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v>318</v>
      </c>
      <c r="C4952" s="59">
        <v>0</v>
      </c>
      <c r="D4952" s="60"/>
      <c r="E4952" s="60"/>
      <c r="F4952" s="60"/>
      <c r="G4952" s="61"/>
      <c r="H4952" s="71">
        <v>0</v>
      </c>
      <c r="I4952" s="62">
        <v>0</v>
      </c>
      <c r="J4952" s="62">
        <v>0</v>
      </c>
      <c r="K4952" s="44"/>
      <c r="L4952" s="63">
        <v>0</v>
      </c>
      <c r="M4952" s="70"/>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v>319</v>
      </c>
      <c r="C4953" s="59">
        <v>0</v>
      </c>
      <c r="D4953" s="60"/>
      <c r="E4953" s="60"/>
      <c r="F4953" s="60"/>
      <c r="G4953" s="61"/>
      <c r="H4953" s="71">
        <v>0</v>
      </c>
      <c r="I4953" s="62">
        <v>0</v>
      </c>
      <c r="J4953" s="62">
        <v>0</v>
      </c>
      <c r="K4953" s="44"/>
      <c r="L4953" s="63">
        <v>0</v>
      </c>
      <c r="M4953" s="70"/>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v>320</v>
      </c>
      <c r="C4954" s="59">
        <v>0</v>
      </c>
      <c r="D4954" s="60"/>
      <c r="E4954" s="60"/>
      <c r="F4954" s="60"/>
      <c r="G4954" s="61"/>
      <c r="H4954" s="71">
        <v>0</v>
      </c>
      <c r="I4954" s="62">
        <v>0</v>
      </c>
      <c r="J4954" s="62">
        <v>0</v>
      </c>
      <c r="K4954" s="44"/>
      <c r="L4954" s="63">
        <v>0</v>
      </c>
      <c r="M4954" s="70"/>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v>321</v>
      </c>
      <c r="C4955" s="59">
        <v>0</v>
      </c>
      <c r="D4955" s="60"/>
      <c r="E4955" s="60"/>
      <c r="F4955" s="60"/>
      <c r="G4955" s="61"/>
      <c r="H4955" s="71">
        <v>0</v>
      </c>
      <c r="I4955" s="62">
        <v>0</v>
      </c>
      <c r="J4955" s="62">
        <v>0</v>
      </c>
      <c r="K4955" s="44"/>
      <c r="L4955" s="63">
        <v>0</v>
      </c>
      <c r="M4955" s="70"/>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v>322</v>
      </c>
      <c r="C4956" s="59">
        <v>0</v>
      </c>
      <c r="D4956" s="60"/>
      <c r="E4956" s="60"/>
      <c r="F4956" s="60"/>
      <c r="G4956" s="61"/>
      <c r="H4956" s="71">
        <v>0</v>
      </c>
      <c r="I4956" s="62">
        <v>0</v>
      </c>
      <c r="J4956" s="62">
        <v>0</v>
      </c>
      <c r="K4956" s="44"/>
      <c r="L4956" s="63">
        <v>0</v>
      </c>
      <c r="M4956" s="70"/>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v>323</v>
      </c>
      <c r="C4957" s="59">
        <v>0</v>
      </c>
      <c r="D4957" s="60"/>
      <c r="E4957" s="60"/>
      <c r="F4957" s="60"/>
      <c r="G4957" s="61"/>
      <c r="H4957" s="71">
        <v>0</v>
      </c>
      <c r="I4957" s="62">
        <v>0</v>
      </c>
      <c r="J4957" s="62">
        <v>0</v>
      </c>
      <c r="K4957" s="44"/>
      <c r="L4957" s="63">
        <v>0</v>
      </c>
      <c r="M4957" s="70"/>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v>324</v>
      </c>
      <c r="C4958" s="59">
        <v>0</v>
      </c>
      <c r="D4958" s="60"/>
      <c r="E4958" s="60"/>
      <c r="F4958" s="60"/>
      <c r="G4958" s="61"/>
      <c r="H4958" s="71">
        <v>0</v>
      </c>
      <c r="I4958" s="62">
        <v>0</v>
      </c>
      <c r="J4958" s="62">
        <v>0</v>
      </c>
      <c r="K4958" s="44"/>
      <c r="L4958" s="63">
        <v>0</v>
      </c>
      <c r="M4958" s="70"/>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v>325</v>
      </c>
      <c r="C4959" s="59">
        <v>0</v>
      </c>
      <c r="D4959" s="60"/>
      <c r="E4959" s="60"/>
      <c r="F4959" s="60"/>
      <c r="G4959" s="61"/>
      <c r="H4959" s="71">
        <v>0</v>
      </c>
      <c r="I4959" s="62">
        <v>0</v>
      </c>
      <c r="J4959" s="62">
        <v>0</v>
      </c>
      <c r="K4959" s="44"/>
      <c r="L4959" s="63">
        <v>0</v>
      </c>
      <c r="M4959" s="70"/>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v>326</v>
      </c>
      <c r="C4960" s="59">
        <v>0</v>
      </c>
      <c r="D4960" s="60"/>
      <c r="E4960" s="60"/>
      <c r="F4960" s="60"/>
      <c r="G4960" s="61"/>
      <c r="H4960" s="71">
        <v>0</v>
      </c>
      <c r="I4960" s="62">
        <v>0</v>
      </c>
      <c r="J4960" s="62">
        <v>0</v>
      </c>
      <c r="K4960" s="44"/>
      <c r="L4960" s="63">
        <v>0</v>
      </c>
      <c r="M4960" s="70"/>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v>327</v>
      </c>
      <c r="C4961" s="59">
        <v>0</v>
      </c>
      <c r="D4961" s="60"/>
      <c r="E4961" s="60"/>
      <c r="F4961" s="60"/>
      <c r="G4961" s="61"/>
      <c r="H4961" s="71">
        <v>0</v>
      </c>
      <c r="I4961" s="62">
        <v>0</v>
      </c>
      <c r="J4961" s="62">
        <v>0</v>
      </c>
      <c r="K4961" s="44"/>
      <c r="L4961" s="63">
        <v>0</v>
      </c>
      <c r="M4961" s="70"/>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v>328</v>
      </c>
      <c r="C4962" s="59">
        <v>0</v>
      </c>
      <c r="D4962" s="60"/>
      <c r="E4962" s="60"/>
      <c r="F4962" s="60"/>
      <c r="G4962" s="61"/>
      <c r="H4962" s="71">
        <v>0</v>
      </c>
      <c r="I4962" s="62">
        <v>0</v>
      </c>
      <c r="J4962" s="62">
        <v>0</v>
      </c>
      <c r="K4962" s="44"/>
      <c r="L4962" s="63">
        <v>0</v>
      </c>
      <c r="M4962" s="70"/>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v>329</v>
      </c>
      <c r="C4963" s="59">
        <v>0</v>
      </c>
      <c r="D4963" s="60"/>
      <c r="E4963" s="60"/>
      <c r="F4963" s="60"/>
      <c r="G4963" s="61"/>
      <c r="H4963" s="71">
        <v>0</v>
      </c>
      <c r="I4963" s="62">
        <v>0</v>
      </c>
      <c r="J4963" s="62">
        <v>0</v>
      </c>
      <c r="K4963" s="44"/>
      <c r="L4963" s="63">
        <v>0</v>
      </c>
      <c r="M4963" s="70"/>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v>330</v>
      </c>
      <c r="C4964" s="59">
        <v>0</v>
      </c>
      <c r="D4964" s="60"/>
      <c r="E4964" s="60"/>
      <c r="F4964" s="60"/>
      <c r="G4964" s="61"/>
      <c r="H4964" s="71">
        <v>0</v>
      </c>
      <c r="I4964" s="62">
        <v>0</v>
      </c>
      <c r="J4964" s="62">
        <v>0</v>
      </c>
      <c r="K4964" s="44"/>
      <c r="L4964" s="63">
        <v>0</v>
      </c>
      <c r="M4964" s="70"/>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v>331</v>
      </c>
      <c r="C4965" s="59">
        <v>0</v>
      </c>
      <c r="D4965" s="60"/>
      <c r="E4965" s="60"/>
      <c r="F4965" s="60"/>
      <c r="G4965" s="61"/>
      <c r="H4965" s="71">
        <v>0</v>
      </c>
      <c r="I4965" s="62">
        <v>0</v>
      </c>
      <c r="J4965" s="62">
        <v>0</v>
      </c>
      <c r="K4965" s="44"/>
      <c r="L4965" s="63">
        <v>0</v>
      </c>
      <c r="M4965" s="70"/>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v>332</v>
      </c>
      <c r="C4966" s="59">
        <v>0</v>
      </c>
      <c r="D4966" s="60"/>
      <c r="E4966" s="60"/>
      <c r="F4966" s="60"/>
      <c r="G4966" s="61"/>
      <c r="H4966" s="71">
        <v>0</v>
      </c>
      <c r="I4966" s="62">
        <v>0</v>
      </c>
      <c r="J4966" s="62">
        <v>0</v>
      </c>
      <c r="K4966" s="44"/>
      <c r="L4966" s="63">
        <v>0</v>
      </c>
      <c r="M4966" s="70"/>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v>333</v>
      </c>
      <c r="C4967" s="59">
        <v>0</v>
      </c>
      <c r="D4967" s="60"/>
      <c r="E4967" s="60"/>
      <c r="F4967" s="60"/>
      <c r="G4967" s="61"/>
      <c r="H4967" s="71">
        <v>0</v>
      </c>
      <c r="I4967" s="62">
        <v>0</v>
      </c>
      <c r="J4967" s="62">
        <v>0</v>
      </c>
      <c r="K4967" s="44"/>
      <c r="L4967" s="63">
        <v>0</v>
      </c>
      <c r="M4967" s="70"/>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v>334</v>
      </c>
      <c r="C4968" s="59">
        <v>0</v>
      </c>
      <c r="D4968" s="60"/>
      <c r="E4968" s="60"/>
      <c r="F4968" s="60"/>
      <c r="G4968" s="61"/>
      <c r="H4968" s="71">
        <v>0</v>
      </c>
      <c r="I4968" s="62">
        <v>0</v>
      </c>
      <c r="J4968" s="62">
        <v>0</v>
      </c>
      <c r="K4968" s="44"/>
      <c r="L4968" s="63">
        <v>0</v>
      </c>
      <c r="M4968" s="70"/>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v>335</v>
      </c>
      <c r="C4969" s="59">
        <v>0</v>
      </c>
      <c r="D4969" s="60"/>
      <c r="E4969" s="60"/>
      <c r="F4969" s="60"/>
      <c r="G4969" s="61"/>
      <c r="H4969" s="71">
        <v>0</v>
      </c>
      <c r="I4969" s="62">
        <v>0</v>
      </c>
      <c r="J4969" s="62">
        <v>0</v>
      </c>
      <c r="K4969" s="44"/>
      <c r="L4969" s="63">
        <v>0</v>
      </c>
      <c r="M4969" s="70"/>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v>336</v>
      </c>
      <c r="C4970" s="59">
        <v>0</v>
      </c>
      <c r="D4970" s="60"/>
      <c r="E4970" s="60"/>
      <c r="F4970" s="60"/>
      <c r="G4970" s="61"/>
      <c r="H4970" s="71">
        <v>0</v>
      </c>
      <c r="I4970" s="62">
        <v>0</v>
      </c>
      <c r="J4970" s="62">
        <v>0</v>
      </c>
      <c r="K4970" s="44"/>
      <c r="L4970" s="63">
        <v>0</v>
      </c>
      <c r="M4970" s="70"/>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v>337</v>
      </c>
      <c r="C4971" s="59">
        <v>0</v>
      </c>
      <c r="D4971" s="60"/>
      <c r="E4971" s="60"/>
      <c r="F4971" s="60"/>
      <c r="G4971" s="61"/>
      <c r="H4971" s="71">
        <v>0</v>
      </c>
      <c r="I4971" s="62">
        <v>0</v>
      </c>
      <c r="J4971" s="62">
        <v>0</v>
      </c>
      <c r="K4971" s="44"/>
      <c r="L4971" s="63">
        <v>0</v>
      </c>
      <c r="M4971" s="70"/>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v>338</v>
      </c>
      <c r="C4972" s="59">
        <v>0</v>
      </c>
      <c r="D4972" s="60"/>
      <c r="E4972" s="60"/>
      <c r="F4972" s="60"/>
      <c r="G4972" s="61"/>
      <c r="H4972" s="71">
        <v>0</v>
      </c>
      <c r="I4972" s="62">
        <v>0</v>
      </c>
      <c r="J4972" s="62">
        <v>0</v>
      </c>
      <c r="K4972" s="44"/>
      <c r="L4972" s="63">
        <v>0</v>
      </c>
      <c r="M4972" s="70"/>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v>339</v>
      </c>
      <c r="C4973" s="59">
        <v>0</v>
      </c>
      <c r="D4973" s="60"/>
      <c r="E4973" s="60"/>
      <c r="F4973" s="60"/>
      <c r="G4973" s="61"/>
      <c r="H4973" s="71">
        <v>0</v>
      </c>
      <c r="I4973" s="62">
        <v>0</v>
      </c>
      <c r="J4973" s="62">
        <v>0</v>
      </c>
      <c r="K4973" s="44"/>
      <c r="L4973" s="63">
        <v>0</v>
      </c>
      <c r="M4973" s="70"/>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v>340</v>
      </c>
      <c r="C4974" s="59">
        <v>0</v>
      </c>
      <c r="D4974" s="60"/>
      <c r="E4974" s="60"/>
      <c r="F4974" s="60"/>
      <c r="G4974" s="61"/>
      <c r="H4974" s="71">
        <v>0</v>
      </c>
      <c r="I4974" s="62">
        <v>0</v>
      </c>
      <c r="J4974" s="62">
        <v>0</v>
      </c>
      <c r="K4974" s="44"/>
      <c r="L4974" s="63">
        <v>0</v>
      </c>
      <c r="M4974" s="70"/>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v>341</v>
      </c>
      <c r="C4975" s="59">
        <v>0</v>
      </c>
      <c r="D4975" s="60"/>
      <c r="E4975" s="60"/>
      <c r="F4975" s="60"/>
      <c r="G4975" s="61"/>
      <c r="H4975" s="71">
        <v>0</v>
      </c>
      <c r="I4975" s="62">
        <v>0</v>
      </c>
      <c r="J4975" s="62">
        <v>0</v>
      </c>
      <c r="K4975" s="44"/>
      <c r="L4975" s="63">
        <v>0</v>
      </c>
      <c r="M4975" s="70"/>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v>342</v>
      </c>
      <c r="C4976" s="59">
        <v>0</v>
      </c>
      <c r="D4976" s="60"/>
      <c r="E4976" s="60"/>
      <c r="F4976" s="60"/>
      <c r="G4976" s="61"/>
      <c r="H4976" s="71">
        <v>0</v>
      </c>
      <c r="I4976" s="62">
        <v>0</v>
      </c>
      <c r="J4976" s="62">
        <v>0</v>
      </c>
      <c r="K4976" s="44"/>
      <c r="L4976" s="63">
        <v>0</v>
      </c>
      <c r="M4976" s="70"/>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v>343</v>
      </c>
      <c r="C4977" s="59">
        <v>0</v>
      </c>
      <c r="D4977" s="60"/>
      <c r="E4977" s="60"/>
      <c r="F4977" s="60"/>
      <c r="G4977" s="61"/>
      <c r="H4977" s="71">
        <v>0</v>
      </c>
      <c r="I4977" s="62">
        <v>0</v>
      </c>
      <c r="J4977" s="62">
        <v>0</v>
      </c>
      <c r="K4977" s="44"/>
      <c r="L4977" s="63">
        <v>0</v>
      </c>
      <c r="M4977" s="70"/>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v>344</v>
      </c>
      <c r="C4978" s="59">
        <v>0</v>
      </c>
      <c r="D4978" s="60"/>
      <c r="E4978" s="60"/>
      <c r="F4978" s="60"/>
      <c r="G4978" s="61"/>
      <c r="H4978" s="71">
        <v>0</v>
      </c>
      <c r="I4978" s="62">
        <v>0</v>
      </c>
      <c r="J4978" s="62">
        <v>0</v>
      </c>
      <c r="K4978" s="44"/>
      <c r="L4978" s="63">
        <v>0</v>
      </c>
      <c r="M4978" s="70"/>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v>345</v>
      </c>
      <c r="C4979" s="59">
        <v>0</v>
      </c>
      <c r="D4979" s="60"/>
      <c r="E4979" s="60"/>
      <c r="F4979" s="60"/>
      <c r="G4979" s="61"/>
      <c r="H4979" s="71">
        <v>0</v>
      </c>
      <c r="I4979" s="62">
        <v>0</v>
      </c>
      <c r="J4979" s="62">
        <v>0</v>
      </c>
      <c r="K4979" s="44"/>
      <c r="L4979" s="63">
        <v>0</v>
      </c>
      <c r="M4979" s="70"/>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v>346</v>
      </c>
      <c r="C4980" s="59">
        <v>0</v>
      </c>
      <c r="D4980" s="60"/>
      <c r="E4980" s="60"/>
      <c r="F4980" s="60"/>
      <c r="G4980" s="61"/>
      <c r="H4980" s="71">
        <v>0</v>
      </c>
      <c r="I4980" s="62">
        <v>0</v>
      </c>
      <c r="J4980" s="62">
        <v>0</v>
      </c>
      <c r="K4980" s="44"/>
      <c r="L4980" s="63">
        <v>0</v>
      </c>
      <c r="M4980" s="70"/>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v>347</v>
      </c>
      <c r="C4981" s="59">
        <v>0</v>
      </c>
      <c r="D4981" s="60"/>
      <c r="E4981" s="60"/>
      <c r="F4981" s="60"/>
      <c r="G4981" s="61"/>
      <c r="H4981" s="71">
        <v>0</v>
      </c>
      <c r="I4981" s="62">
        <v>0</v>
      </c>
      <c r="J4981" s="62">
        <v>0</v>
      </c>
      <c r="K4981" s="44"/>
      <c r="L4981" s="63">
        <v>0</v>
      </c>
      <c r="M4981" s="70"/>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v>348</v>
      </c>
      <c r="C4982" s="59">
        <v>0</v>
      </c>
      <c r="D4982" s="60"/>
      <c r="E4982" s="60"/>
      <c r="F4982" s="60"/>
      <c r="G4982" s="61"/>
      <c r="H4982" s="71">
        <v>0</v>
      </c>
      <c r="I4982" s="62">
        <v>0</v>
      </c>
      <c r="J4982" s="62">
        <v>0</v>
      </c>
      <c r="K4982" s="44"/>
      <c r="L4982" s="63">
        <v>0</v>
      </c>
      <c r="M4982" s="70"/>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v>349</v>
      </c>
      <c r="C4983" s="59">
        <v>0</v>
      </c>
      <c r="D4983" s="60"/>
      <c r="E4983" s="60"/>
      <c r="F4983" s="60"/>
      <c r="G4983" s="61"/>
      <c r="H4983" s="71">
        <v>0</v>
      </c>
      <c r="I4983" s="62">
        <v>0</v>
      </c>
      <c r="J4983" s="62">
        <v>0</v>
      </c>
      <c r="K4983" s="44"/>
      <c r="L4983" s="63">
        <v>0</v>
      </c>
      <c r="M4983" s="70"/>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v>350</v>
      </c>
      <c r="C4984" s="59">
        <v>0</v>
      </c>
      <c r="D4984" s="60"/>
      <c r="E4984" s="60"/>
      <c r="F4984" s="60"/>
      <c r="G4984" s="61"/>
      <c r="H4984" s="71">
        <v>0</v>
      </c>
      <c r="I4984" s="62">
        <v>0</v>
      </c>
      <c r="J4984" s="62">
        <v>0</v>
      </c>
      <c r="K4984" s="44"/>
      <c r="L4984" s="63">
        <v>0</v>
      </c>
      <c r="M4984" s="70"/>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v>351</v>
      </c>
      <c r="C4985" s="59">
        <v>0</v>
      </c>
      <c r="D4985" s="60"/>
      <c r="E4985" s="60"/>
      <c r="F4985" s="60"/>
      <c r="G4985" s="61"/>
      <c r="H4985" s="71">
        <v>0</v>
      </c>
      <c r="I4985" s="62">
        <v>0</v>
      </c>
      <c r="J4985" s="62">
        <v>0</v>
      </c>
      <c r="K4985" s="44"/>
      <c r="L4985" s="63">
        <v>0</v>
      </c>
      <c r="M4985" s="70"/>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v>352</v>
      </c>
      <c r="C4986" s="59">
        <v>0</v>
      </c>
      <c r="D4986" s="60"/>
      <c r="E4986" s="60"/>
      <c r="F4986" s="60"/>
      <c r="G4986" s="61"/>
      <c r="H4986" s="71">
        <v>0</v>
      </c>
      <c r="I4986" s="62">
        <v>0</v>
      </c>
      <c r="J4986" s="62">
        <v>0</v>
      </c>
      <c r="K4986" s="44"/>
      <c r="L4986" s="63">
        <v>0</v>
      </c>
      <c r="M4986" s="70"/>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v>353</v>
      </c>
      <c r="C4987" s="59">
        <v>0</v>
      </c>
      <c r="D4987" s="60"/>
      <c r="E4987" s="60"/>
      <c r="F4987" s="60"/>
      <c r="G4987" s="61"/>
      <c r="H4987" s="71">
        <v>0</v>
      </c>
      <c r="I4987" s="62">
        <v>0</v>
      </c>
      <c r="J4987" s="62">
        <v>0</v>
      </c>
      <c r="K4987" s="44"/>
      <c r="L4987" s="63">
        <v>0</v>
      </c>
      <c r="M4987" s="70"/>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v>354</v>
      </c>
      <c r="C4988" s="59">
        <v>0</v>
      </c>
      <c r="D4988" s="60"/>
      <c r="E4988" s="60"/>
      <c r="F4988" s="60"/>
      <c r="G4988" s="61"/>
      <c r="H4988" s="71">
        <v>0</v>
      </c>
      <c r="I4988" s="62">
        <v>0</v>
      </c>
      <c r="J4988" s="62">
        <v>0</v>
      </c>
      <c r="K4988" s="44"/>
      <c r="L4988" s="63">
        <v>0</v>
      </c>
      <c r="M4988" s="70"/>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v>355</v>
      </c>
      <c r="C4989" s="59">
        <v>0</v>
      </c>
      <c r="D4989" s="60"/>
      <c r="E4989" s="60"/>
      <c r="F4989" s="60"/>
      <c r="G4989" s="61"/>
      <c r="H4989" s="71">
        <v>0</v>
      </c>
      <c r="I4989" s="62">
        <v>0</v>
      </c>
      <c r="J4989" s="62">
        <v>0</v>
      </c>
      <c r="K4989" s="44"/>
      <c r="L4989" s="63">
        <v>0</v>
      </c>
      <c r="M4989" s="70"/>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v>356</v>
      </c>
      <c r="C4990" s="59">
        <v>0</v>
      </c>
      <c r="D4990" s="60"/>
      <c r="E4990" s="60"/>
      <c r="F4990" s="60"/>
      <c r="G4990" s="61"/>
      <c r="H4990" s="71">
        <v>0</v>
      </c>
      <c r="I4990" s="62">
        <v>0</v>
      </c>
      <c r="J4990" s="62">
        <v>0</v>
      </c>
      <c r="K4990" s="44"/>
      <c r="L4990" s="63">
        <v>0</v>
      </c>
      <c r="M4990" s="70"/>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v>357</v>
      </c>
      <c r="C4991" s="59">
        <v>0</v>
      </c>
      <c r="D4991" s="60"/>
      <c r="E4991" s="60"/>
      <c r="F4991" s="60"/>
      <c r="G4991" s="61"/>
      <c r="H4991" s="71">
        <v>0</v>
      </c>
      <c r="I4991" s="62">
        <v>0</v>
      </c>
      <c r="J4991" s="62">
        <v>0</v>
      </c>
      <c r="K4991" s="44"/>
      <c r="L4991" s="63">
        <v>0</v>
      </c>
      <c r="M4991" s="70"/>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v>358</v>
      </c>
      <c r="C4992" s="59">
        <v>0</v>
      </c>
      <c r="D4992" s="60"/>
      <c r="E4992" s="60"/>
      <c r="F4992" s="60"/>
      <c r="G4992" s="61"/>
      <c r="H4992" s="71">
        <v>0</v>
      </c>
      <c r="I4992" s="62">
        <v>0</v>
      </c>
      <c r="J4992" s="62">
        <v>0</v>
      </c>
      <c r="K4992" s="44"/>
      <c r="L4992" s="63">
        <v>0</v>
      </c>
      <c r="M4992" s="70"/>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v>359</v>
      </c>
      <c r="C4993" s="59">
        <v>0</v>
      </c>
      <c r="D4993" s="60"/>
      <c r="E4993" s="60"/>
      <c r="F4993" s="60"/>
      <c r="G4993" s="61"/>
      <c r="H4993" s="71">
        <v>0</v>
      </c>
      <c r="I4993" s="62">
        <v>0</v>
      </c>
      <c r="J4993" s="62">
        <v>0</v>
      </c>
      <c r="K4993" s="44"/>
      <c r="L4993" s="63">
        <v>0</v>
      </c>
      <c r="M4993" s="70"/>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v>360</v>
      </c>
      <c r="C4994" s="59">
        <v>0</v>
      </c>
      <c r="D4994" s="60"/>
      <c r="E4994" s="60"/>
      <c r="F4994" s="60"/>
      <c r="G4994" s="61"/>
      <c r="H4994" s="71">
        <v>0</v>
      </c>
      <c r="I4994" s="62">
        <v>0</v>
      </c>
      <c r="J4994" s="62">
        <v>0</v>
      </c>
      <c r="K4994" s="44"/>
      <c r="L4994" s="63">
        <v>0</v>
      </c>
      <c r="M4994" s="70"/>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v>361</v>
      </c>
      <c r="C4995" s="59">
        <v>0</v>
      </c>
      <c r="D4995" s="60"/>
      <c r="E4995" s="60"/>
      <c r="F4995" s="60"/>
      <c r="G4995" s="61"/>
      <c r="H4995" s="71">
        <v>0</v>
      </c>
      <c r="I4995" s="62">
        <v>0</v>
      </c>
      <c r="J4995" s="62">
        <v>0</v>
      </c>
      <c r="K4995" s="44"/>
      <c r="L4995" s="63">
        <v>0</v>
      </c>
      <c r="M4995" s="70"/>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v>362</v>
      </c>
      <c r="C4996" s="59">
        <v>0</v>
      </c>
      <c r="D4996" s="60"/>
      <c r="E4996" s="60"/>
      <c r="F4996" s="60"/>
      <c r="G4996" s="61"/>
      <c r="H4996" s="71">
        <v>0</v>
      </c>
      <c r="I4996" s="62">
        <v>0</v>
      </c>
      <c r="J4996" s="62">
        <v>0</v>
      </c>
      <c r="K4996" s="44"/>
      <c r="L4996" s="63">
        <v>0</v>
      </c>
      <c r="M4996" s="70"/>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v>363</v>
      </c>
      <c r="C4997" s="59">
        <v>0</v>
      </c>
      <c r="D4997" s="60"/>
      <c r="E4997" s="60"/>
      <c r="F4997" s="60"/>
      <c r="G4997" s="61"/>
      <c r="H4997" s="71">
        <v>0</v>
      </c>
      <c r="I4997" s="62">
        <v>0</v>
      </c>
      <c r="J4997" s="62">
        <v>0</v>
      </c>
      <c r="K4997" s="44"/>
      <c r="L4997" s="63">
        <v>0</v>
      </c>
      <c r="M4997" s="70"/>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v>364</v>
      </c>
      <c r="C4998" s="59">
        <v>0</v>
      </c>
      <c r="D4998" s="60"/>
      <c r="E4998" s="60"/>
      <c r="F4998" s="60"/>
      <c r="G4998" s="61"/>
      <c r="H4998" s="71">
        <v>0</v>
      </c>
      <c r="I4998" s="62">
        <v>0</v>
      </c>
      <c r="J4998" s="62">
        <v>0</v>
      </c>
      <c r="K4998" s="44"/>
      <c r="L4998" s="63">
        <v>0</v>
      </c>
      <c r="M4998" s="70"/>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v>365</v>
      </c>
      <c r="C4999" s="59">
        <v>0</v>
      </c>
      <c r="D4999" s="60"/>
      <c r="E4999" s="60"/>
      <c r="F4999" s="60"/>
      <c r="G4999" s="61"/>
      <c r="H4999" s="71">
        <v>0</v>
      </c>
      <c r="I4999" s="62">
        <v>0</v>
      </c>
      <c r="J4999" s="62">
        <v>0</v>
      </c>
      <c r="K4999" s="44"/>
      <c r="L4999" s="63">
        <v>0</v>
      </c>
      <c r="M4999" s="70"/>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v>366</v>
      </c>
      <c r="C5000" s="59">
        <v>0</v>
      </c>
      <c r="D5000" s="60"/>
      <c r="E5000" s="60"/>
      <c r="F5000" s="60"/>
      <c r="G5000" s="61"/>
      <c r="H5000" s="71">
        <v>0</v>
      </c>
      <c r="I5000" s="62">
        <v>0</v>
      </c>
      <c r="J5000" s="62">
        <v>0</v>
      </c>
      <c r="K5000" s="44"/>
      <c r="L5000" s="63">
        <v>0</v>
      </c>
      <c r="M5000" s="70"/>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v>367</v>
      </c>
      <c r="C5001" s="59">
        <v>0</v>
      </c>
      <c r="D5001" s="60"/>
      <c r="E5001" s="60"/>
      <c r="F5001" s="60"/>
      <c r="G5001" s="61"/>
      <c r="H5001" s="71">
        <v>0</v>
      </c>
      <c r="I5001" s="62">
        <v>0</v>
      </c>
      <c r="J5001" s="62">
        <v>0</v>
      </c>
      <c r="K5001" s="44"/>
      <c r="L5001" s="63">
        <v>0</v>
      </c>
      <c r="M5001" s="70"/>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v>368</v>
      </c>
      <c r="C5002" s="59">
        <v>0</v>
      </c>
      <c r="D5002" s="60"/>
      <c r="E5002" s="60"/>
      <c r="F5002" s="60"/>
      <c r="G5002" s="61"/>
      <c r="H5002" s="71">
        <v>0</v>
      </c>
      <c r="I5002" s="62">
        <v>0</v>
      </c>
      <c r="J5002" s="62">
        <v>0</v>
      </c>
      <c r="K5002" s="44"/>
      <c r="L5002" s="63">
        <v>0</v>
      </c>
      <c r="M5002" s="70"/>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v>369</v>
      </c>
      <c r="C5003" s="59">
        <v>0</v>
      </c>
      <c r="D5003" s="60"/>
      <c r="E5003" s="60"/>
      <c r="F5003" s="60"/>
      <c r="G5003" s="61"/>
      <c r="H5003" s="71">
        <v>0</v>
      </c>
      <c r="I5003" s="62">
        <v>0</v>
      </c>
      <c r="J5003" s="62">
        <v>0</v>
      </c>
      <c r="K5003" s="44"/>
      <c r="L5003" s="63">
        <v>0</v>
      </c>
      <c r="M5003" s="70"/>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v>370</v>
      </c>
      <c r="C5004" s="59">
        <v>0</v>
      </c>
      <c r="D5004" s="60"/>
      <c r="E5004" s="60"/>
      <c r="F5004" s="60"/>
      <c r="G5004" s="61"/>
      <c r="H5004" s="71">
        <v>0</v>
      </c>
      <c r="I5004" s="62">
        <v>0</v>
      </c>
      <c r="J5004" s="62">
        <v>0</v>
      </c>
      <c r="K5004" s="44"/>
      <c r="L5004" s="63">
        <v>0</v>
      </c>
      <c r="M5004" s="70"/>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v>371</v>
      </c>
      <c r="C5005" s="59">
        <v>0</v>
      </c>
      <c r="D5005" s="60"/>
      <c r="E5005" s="60"/>
      <c r="F5005" s="60"/>
      <c r="G5005" s="61"/>
      <c r="H5005" s="71">
        <v>0</v>
      </c>
      <c r="I5005" s="62">
        <v>0</v>
      </c>
      <c r="J5005" s="62">
        <v>0</v>
      </c>
      <c r="K5005" s="44"/>
      <c r="L5005" s="63">
        <v>0</v>
      </c>
      <c r="M5005" s="70"/>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v>372</v>
      </c>
      <c r="C5006" s="59">
        <v>0</v>
      </c>
      <c r="D5006" s="60"/>
      <c r="E5006" s="60"/>
      <c r="F5006" s="60"/>
      <c r="G5006" s="61"/>
      <c r="H5006" s="71">
        <v>0</v>
      </c>
      <c r="I5006" s="62">
        <v>0</v>
      </c>
      <c r="J5006" s="62">
        <v>0</v>
      </c>
      <c r="K5006" s="44"/>
      <c r="L5006" s="63">
        <v>0</v>
      </c>
      <c r="M5006" s="70"/>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v>373</v>
      </c>
      <c r="C5007" s="59">
        <v>0</v>
      </c>
      <c r="D5007" s="60"/>
      <c r="E5007" s="60"/>
      <c r="F5007" s="60"/>
      <c r="G5007" s="61"/>
      <c r="H5007" s="71">
        <v>0</v>
      </c>
      <c r="I5007" s="62">
        <v>0</v>
      </c>
      <c r="J5007" s="62">
        <v>0</v>
      </c>
      <c r="K5007" s="44"/>
      <c r="L5007" s="63">
        <v>0</v>
      </c>
      <c r="M5007" s="70"/>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v>374</v>
      </c>
      <c r="C5008" s="59">
        <v>0</v>
      </c>
      <c r="D5008" s="60"/>
      <c r="E5008" s="60"/>
      <c r="F5008" s="60"/>
      <c r="G5008" s="61"/>
      <c r="H5008" s="71">
        <v>0</v>
      </c>
      <c r="I5008" s="62">
        <v>0</v>
      </c>
      <c r="J5008" s="62">
        <v>0</v>
      </c>
      <c r="K5008" s="44"/>
      <c r="L5008" s="63">
        <v>0</v>
      </c>
      <c r="M5008" s="70"/>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v>375</v>
      </c>
      <c r="C5009" s="59">
        <v>0</v>
      </c>
      <c r="D5009" s="60"/>
      <c r="E5009" s="60"/>
      <c r="F5009" s="60"/>
      <c r="G5009" s="61"/>
      <c r="H5009" s="71">
        <v>0</v>
      </c>
      <c r="I5009" s="62">
        <v>0</v>
      </c>
      <c r="J5009" s="62">
        <v>0</v>
      </c>
      <c r="K5009" s="44"/>
      <c r="L5009" s="63">
        <v>0</v>
      </c>
      <c r="M5009" s="70"/>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v>376</v>
      </c>
      <c r="C5010" s="59">
        <v>0</v>
      </c>
      <c r="D5010" s="60"/>
      <c r="E5010" s="60"/>
      <c r="F5010" s="60"/>
      <c r="G5010" s="61"/>
      <c r="H5010" s="71">
        <v>0</v>
      </c>
      <c r="I5010" s="62">
        <v>0</v>
      </c>
      <c r="J5010" s="62">
        <v>0</v>
      </c>
      <c r="K5010" s="44"/>
      <c r="L5010" s="63">
        <v>0</v>
      </c>
      <c r="M5010" s="70"/>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v>377</v>
      </c>
      <c r="C5011" s="59">
        <v>0</v>
      </c>
      <c r="D5011" s="60"/>
      <c r="E5011" s="60"/>
      <c r="F5011" s="60"/>
      <c r="G5011" s="61"/>
      <c r="H5011" s="71">
        <v>0</v>
      </c>
      <c r="I5011" s="62">
        <v>0</v>
      </c>
      <c r="J5011" s="62">
        <v>0</v>
      </c>
      <c r="K5011" s="44"/>
      <c r="L5011" s="63">
        <v>0</v>
      </c>
      <c r="M5011" s="70"/>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v>378</v>
      </c>
      <c r="C5012" s="59">
        <v>0</v>
      </c>
      <c r="D5012" s="60"/>
      <c r="E5012" s="60"/>
      <c r="F5012" s="60"/>
      <c r="G5012" s="61"/>
      <c r="H5012" s="71">
        <v>0</v>
      </c>
      <c r="I5012" s="62">
        <v>0</v>
      </c>
      <c r="J5012" s="62">
        <v>0</v>
      </c>
      <c r="K5012" s="44"/>
      <c r="L5012" s="63">
        <v>0</v>
      </c>
      <c r="M5012" s="70"/>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v>379</v>
      </c>
      <c r="C5013" s="59">
        <v>0</v>
      </c>
      <c r="D5013" s="60"/>
      <c r="E5013" s="60"/>
      <c r="F5013" s="60"/>
      <c r="G5013" s="61"/>
      <c r="H5013" s="71">
        <v>0</v>
      </c>
      <c r="I5013" s="62">
        <v>0</v>
      </c>
      <c r="J5013" s="62">
        <v>0</v>
      </c>
      <c r="K5013" s="44"/>
      <c r="L5013" s="63">
        <v>0</v>
      </c>
      <c r="M5013" s="70"/>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v>380</v>
      </c>
      <c r="C5014" s="59">
        <v>0</v>
      </c>
      <c r="D5014" s="60"/>
      <c r="E5014" s="60"/>
      <c r="F5014" s="60"/>
      <c r="G5014" s="61"/>
      <c r="H5014" s="71">
        <v>0</v>
      </c>
      <c r="I5014" s="62">
        <v>0</v>
      </c>
      <c r="J5014" s="62">
        <v>0</v>
      </c>
      <c r="K5014" s="44"/>
      <c r="L5014" s="63">
        <v>0</v>
      </c>
      <c r="M5014" s="70"/>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v>381</v>
      </c>
      <c r="C5015" s="59">
        <v>0</v>
      </c>
      <c r="D5015" s="60"/>
      <c r="E5015" s="60"/>
      <c r="F5015" s="60"/>
      <c r="G5015" s="61"/>
      <c r="H5015" s="71">
        <v>0</v>
      </c>
      <c r="I5015" s="62">
        <v>0</v>
      </c>
      <c r="J5015" s="62">
        <v>0</v>
      </c>
      <c r="K5015" s="44"/>
      <c r="L5015" s="63">
        <v>0</v>
      </c>
      <c r="M5015" s="70"/>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v>382</v>
      </c>
      <c r="C5016" s="59">
        <v>0</v>
      </c>
      <c r="D5016" s="60"/>
      <c r="E5016" s="60"/>
      <c r="F5016" s="60"/>
      <c r="G5016" s="61"/>
      <c r="H5016" s="71">
        <v>0</v>
      </c>
      <c r="I5016" s="62">
        <v>0</v>
      </c>
      <c r="J5016" s="62">
        <v>0</v>
      </c>
      <c r="K5016" s="44"/>
      <c r="L5016" s="63">
        <v>0</v>
      </c>
      <c r="M5016" s="70"/>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v>383</v>
      </c>
      <c r="C5017" s="59">
        <v>0</v>
      </c>
      <c r="D5017" s="60"/>
      <c r="E5017" s="60"/>
      <c r="F5017" s="60"/>
      <c r="G5017" s="61"/>
      <c r="H5017" s="71">
        <v>0</v>
      </c>
      <c r="I5017" s="62">
        <v>0</v>
      </c>
      <c r="J5017" s="62">
        <v>0</v>
      </c>
      <c r="K5017" s="44"/>
      <c r="L5017" s="63">
        <v>0</v>
      </c>
      <c r="M5017" s="70"/>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v>384</v>
      </c>
      <c r="C5018" s="59">
        <v>0</v>
      </c>
      <c r="D5018" s="60"/>
      <c r="E5018" s="60"/>
      <c r="F5018" s="60"/>
      <c r="G5018" s="61"/>
      <c r="H5018" s="71">
        <v>0</v>
      </c>
      <c r="I5018" s="62">
        <v>0</v>
      </c>
      <c r="J5018" s="62">
        <v>0</v>
      </c>
      <c r="K5018" s="44"/>
      <c r="L5018" s="63">
        <v>0</v>
      </c>
      <c r="M5018" s="70"/>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v>385</v>
      </c>
      <c r="C5019" s="59">
        <v>0</v>
      </c>
      <c r="D5019" s="60"/>
      <c r="E5019" s="60"/>
      <c r="F5019" s="60"/>
      <c r="G5019" s="61"/>
      <c r="H5019" s="71">
        <v>0</v>
      </c>
      <c r="I5019" s="62">
        <v>0</v>
      </c>
      <c r="J5019" s="62">
        <v>0</v>
      </c>
      <c r="K5019" s="44"/>
      <c r="L5019" s="63">
        <v>0</v>
      </c>
      <c r="M5019" s="70"/>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v>386</v>
      </c>
      <c r="C5020" s="59">
        <v>0</v>
      </c>
      <c r="D5020" s="60"/>
      <c r="E5020" s="60"/>
      <c r="F5020" s="60"/>
      <c r="G5020" s="61"/>
      <c r="H5020" s="71">
        <v>0</v>
      </c>
      <c r="I5020" s="62">
        <v>0</v>
      </c>
      <c r="J5020" s="62">
        <v>0</v>
      </c>
      <c r="K5020" s="44"/>
      <c r="L5020" s="63">
        <v>0</v>
      </c>
      <c r="M5020" s="70"/>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v>387</v>
      </c>
      <c r="C5021" s="59">
        <v>0</v>
      </c>
      <c r="D5021" s="60"/>
      <c r="E5021" s="60"/>
      <c r="F5021" s="60"/>
      <c r="G5021" s="61"/>
      <c r="H5021" s="71">
        <v>0</v>
      </c>
      <c r="I5021" s="62">
        <v>0</v>
      </c>
      <c r="J5021" s="62">
        <v>0</v>
      </c>
      <c r="K5021" s="44"/>
      <c r="L5021" s="63">
        <v>0</v>
      </c>
      <c r="M5021" s="70"/>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v>388</v>
      </c>
      <c r="C5022" s="59">
        <v>0</v>
      </c>
      <c r="D5022" s="60"/>
      <c r="E5022" s="60"/>
      <c r="F5022" s="60"/>
      <c r="G5022" s="61"/>
      <c r="H5022" s="71">
        <v>0</v>
      </c>
      <c r="I5022" s="62">
        <v>0</v>
      </c>
      <c r="J5022" s="62">
        <v>0</v>
      </c>
      <c r="K5022" s="44"/>
      <c r="L5022" s="63">
        <v>0</v>
      </c>
      <c r="M5022" s="70"/>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v>389</v>
      </c>
      <c r="C5023" s="59">
        <v>0</v>
      </c>
      <c r="D5023" s="60"/>
      <c r="E5023" s="60"/>
      <c r="F5023" s="60"/>
      <c r="G5023" s="61"/>
      <c r="H5023" s="71">
        <v>0</v>
      </c>
      <c r="I5023" s="62">
        <v>0</v>
      </c>
      <c r="J5023" s="62">
        <v>0</v>
      </c>
      <c r="K5023" s="44"/>
      <c r="L5023" s="63">
        <v>0</v>
      </c>
      <c r="M5023" s="70"/>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v>390</v>
      </c>
      <c r="C5024" s="59">
        <v>0</v>
      </c>
      <c r="D5024" s="60"/>
      <c r="E5024" s="60"/>
      <c r="F5024" s="60"/>
      <c r="G5024" s="61"/>
      <c r="H5024" s="71">
        <v>0</v>
      </c>
      <c r="I5024" s="62">
        <v>0</v>
      </c>
      <c r="J5024" s="62">
        <v>0</v>
      </c>
      <c r="K5024" s="44"/>
      <c r="L5024" s="63">
        <v>0</v>
      </c>
      <c r="M5024" s="70"/>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v>391</v>
      </c>
      <c r="C5025" s="59">
        <v>0</v>
      </c>
      <c r="D5025" s="60"/>
      <c r="E5025" s="60"/>
      <c r="F5025" s="60"/>
      <c r="G5025" s="61"/>
      <c r="H5025" s="71">
        <v>0</v>
      </c>
      <c r="I5025" s="62">
        <v>0</v>
      </c>
      <c r="J5025" s="62">
        <v>0</v>
      </c>
      <c r="K5025" s="44"/>
      <c r="L5025" s="63">
        <v>0</v>
      </c>
      <c r="M5025" s="70"/>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v>392</v>
      </c>
      <c r="C5026" s="59">
        <v>0</v>
      </c>
      <c r="D5026" s="60"/>
      <c r="E5026" s="60"/>
      <c r="F5026" s="60"/>
      <c r="G5026" s="61"/>
      <c r="H5026" s="71">
        <v>0</v>
      </c>
      <c r="I5026" s="62">
        <v>0</v>
      </c>
      <c r="J5026" s="62">
        <v>0</v>
      </c>
      <c r="K5026" s="44"/>
      <c r="L5026" s="63">
        <v>0</v>
      </c>
      <c r="M5026" s="70"/>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v>393</v>
      </c>
      <c r="C5027" s="59">
        <v>0</v>
      </c>
      <c r="D5027" s="60"/>
      <c r="E5027" s="60"/>
      <c r="F5027" s="60"/>
      <c r="G5027" s="61"/>
      <c r="H5027" s="71">
        <v>0</v>
      </c>
      <c r="I5027" s="62">
        <v>0</v>
      </c>
      <c r="J5027" s="62">
        <v>0</v>
      </c>
      <c r="K5027" s="44"/>
      <c r="L5027" s="63">
        <v>0</v>
      </c>
      <c r="M5027" s="70"/>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v>394</v>
      </c>
      <c r="C5028" s="59">
        <v>0</v>
      </c>
      <c r="D5028" s="60"/>
      <c r="E5028" s="60"/>
      <c r="F5028" s="60"/>
      <c r="G5028" s="61"/>
      <c r="H5028" s="71">
        <v>0</v>
      </c>
      <c r="I5028" s="62">
        <v>0</v>
      </c>
      <c r="J5028" s="62">
        <v>0</v>
      </c>
      <c r="K5028" s="44"/>
      <c r="L5028" s="63">
        <v>0</v>
      </c>
      <c r="M5028" s="70"/>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v>395</v>
      </c>
      <c r="C5029" s="59">
        <v>0</v>
      </c>
      <c r="D5029" s="60"/>
      <c r="E5029" s="60"/>
      <c r="F5029" s="60"/>
      <c r="G5029" s="61"/>
      <c r="H5029" s="71">
        <v>0</v>
      </c>
      <c r="I5029" s="62">
        <v>0</v>
      </c>
      <c r="J5029" s="62">
        <v>0</v>
      </c>
      <c r="K5029" s="44"/>
      <c r="L5029" s="63">
        <v>0</v>
      </c>
      <c r="M5029" s="70"/>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v>396</v>
      </c>
      <c r="C5030" s="59">
        <v>0</v>
      </c>
      <c r="D5030" s="60"/>
      <c r="E5030" s="60"/>
      <c r="F5030" s="60"/>
      <c r="G5030" s="61"/>
      <c r="H5030" s="71">
        <v>0</v>
      </c>
      <c r="I5030" s="62">
        <v>0</v>
      </c>
      <c r="J5030" s="62">
        <v>0</v>
      </c>
      <c r="K5030" s="44"/>
      <c r="L5030" s="63">
        <v>0</v>
      </c>
      <c r="M5030" s="70"/>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v>397</v>
      </c>
      <c r="C5031" s="59">
        <v>0</v>
      </c>
      <c r="D5031" s="60"/>
      <c r="E5031" s="60"/>
      <c r="F5031" s="60"/>
      <c r="G5031" s="61"/>
      <c r="H5031" s="71">
        <v>0</v>
      </c>
      <c r="I5031" s="62">
        <v>0</v>
      </c>
      <c r="J5031" s="62">
        <v>0</v>
      </c>
      <c r="K5031" s="44"/>
      <c r="L5031" s="63">
        <v>0</v>
      </c>
      <c r="M5031" s="70"/>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v>398</v>
      </c>
      <c r="C5032" s="59">
        <v>0</v>
      </c>
      <c r="D5032" s="60"/>
      <c r="E5032" s="60"/>
      <c r="F5032" s="60"/>
      <c r="G5032" s="61"/>
      <c r="H5032" s="71">
        <v>0</v>
      </c>
      <c r="I5032" s="62">
        <v>0</v>
      </c>
      <c r="J5032" s="62">
        <v>0</v>
      </c>
      <c r="K5032" s="44"/>
      <c r="L5032" s="63">
        <v>0</v>
      </c>
      <c r="M5032" s="70"/>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v>399</v>
      </c>
      <c r="C5033" s="59">
        <v>0</v>
      </c>
      <c r="D5033" s="60"/>
      <c r="E5033" s="60"/>
      <c r="F5033" s="60"/>
      <c r="G5033" s="61"/>
      <c r="H5033" s="71">
        <v>0</v>
      </c>
      <c r="I5033" s="62">
        <v>0</v>
      </c>
      <c r="J5033" s="62">
        <v>0</v>
      </c>
      <c r="K5033" s="44"/>
      <c r="L5033" s="63">
        <v>0</v>
      </c>
      <c r="M5033" s="70"/>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v>400</v>
      </c>
      <c r="C5034" s="59">
        <v>0</v>
      </c>
      <c r="D5034" s="60"/>
      <c r="E5034" s="60"/>
      <c r="F5034" s="60"/>
      <c r="G5034" s="61"/>
      <c r="H5034" s="71">
        <v>0</v>
      </c>
      <c r="I5034" s="62">
        <v>0</v>
      </c>
      <c r="J5034" s="62">
        <v>0</v>
      </c>
      <c r="K5034" s="44"/>
      <c r="L5034" s="63">
        <v>0</v>
      </c>
      <c r="M5034" s="70"/>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v>401</v>
      </c>
      <c r="C5035" s="59">
        <v>0</v>
      </c>
      <c r="D5035" s="60"/>
      <c r="E5035" s="60"/>
      <c r="F5035" s="60"/>
      <c r="G5035" s="61"/>
      <c r="H5035" s="71">
        <v>0</v>
      </c>
      <c r="I5035" s="62">
        <v>0</v>
      </c>
      <c r="J5035" s="62">
        <v>0</v>
      </c>
      <c r="K5035" s="44"/>
      <c r="L5035" s="63">
        <v>0</v>
      </c>
      <c r="M5035" s="70"/>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v>402</v>
      </c>
      <c r="C5036" s="59">
        <v>0</v>
      </c>
      <c r="D5036" s="60"/>
      <c r="E5036" s="60"/>
      <c r="F5036" s="60"/>
      <c r="G5036" s="61"/>
      <c r="H5036" s="71">
        <v>0</v>
      </c>
      <c r="I5036" s="62">
        <v>0</v>
      </c>
      <c r="J5036" s="62">
        <v>0</v>
      </c>
      <c r="K5036" s="44"/>
      <c r="L5036" s="63">
        <v>0</v>
      </c>
      <c r="M5036" s="70"/>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v>403</v>
      </c>
      <c r="C5037" s="59">
        <v>0</v>
      </c>
      <c r="D5037" s="60"/>
      <c r="E5037" s="60"/>
      <c r="F5037" s="60"/>
      <c r="G5037" s="61"/>
      <c r="H5037" s="71">
        <v>0</v>
      </c>
      <c r="I5037" s="62">
        <v>0</v>
      </c>
      <c r="J5037" s="62">
        <v>0</v>
      </c>
      <c r="K5037" s="44"/>
      <c r="L5037" s="63">
        <v>0</v>
      </c>
      <c r="M5037" s="70"/>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v>404</v>
      </c>
      <c r="C5038" s="59">
        <v>0</v>
      </c>
      <c r="D5038" s="60"/>
      <c r="E5038" s="60"/>
      <c r="F5038" s="60"/>
      <c r="G5038" s="61"/>
      <c r="H5038" s="71">
        <v>0</v>
      </c>
      <c r="I5038" s="62">
        <v>0</v>
      </c>
      <c r="J5038" s="62">
        <v>0</v>
      </c>
      <c r="K5038" s="44"/>
      <c r="L5038" s="63">
        <v>0</v>
      </c>
      <c r="M5038" s="70"/>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v>405</v>
      </c>
      <c r="C5039" s="59">
        <v>0</v>
      </c>
      <c r="D5039" s="60"/>
      <c r="E5039" s="60"/>
      <c r="F5039" s="60"/>
      <c r="G5039" s="61"/>
      <c r="H5039" s="71">
        <v>0</v>
      </c>
      <c r="I5039" s="62">
        <v>0</v>
      </c>
      <c r="J5039" s="62">
        <v>0</v>
      </c>
      <c r="K5039" s="44"/>
      <c r="L5039" s="63">
        <v>0</v>
      </c>
      <c r="M5039" s="70"/>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v>406</v>
      </c>
      <c r="C5040" s="59">
        <v>0</v>
      </c>
      <c r="D5040" s="60"/>
      <c r="E5040" s="60"/>
      <c r="F5040" s="60"/>
      <c r="G5040" s="61"/>
      <c r="H5040" s="71">
        <v>0</v>
      </c>
      <c r="I5040" s="62">
        <v>0</v>
      </c>
      <c r="J5040" s="62">
        <v>0</v>
      </c>
      <c r="K5040" s="44"/>
      <c r="L5040" s="63">
        <v>0</v>
      </c>
      <c r="M5040" s="70"/>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v>407</v>
      </c>
      <c r="C5041" s="59">
        <v>0</v>
      </c>
      <c r="D5041" s="60"/>
      <c r="E5041" s="60"/>
      <c r="F5041" s="60"/>
      <c r="G5041" s="61"/>
      <c r="H5041" s="71">
        <v>0</v>
      </c>
      <c r="I5041" s="62">
        <v>0</v>
      </c>
      <c r="J5041" s="62">
        <v>0</v>
      </c>
      <c r="K5041" s="44"/>
      <c r="L5041" s="63">
        <v>0</v>
      </c>
      <c r="M5041" s="70"/>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v>408</v>
      </c>
      <c r="C5042" s="59">
        <v>0</v>
      </c>
      <c r="D5042" s="60"/>
      <c r="E5042" s="60"/>
      <c r="F5042" s="60"/>
      <c r="G5042" s="61"/>
      <c r="H5042" s="71">
        <v>0</v>
      </c>
      <c r="I5042" s="62">
        <v>0</v>
      </c>
      <c r="J5042" s="62">
        <v>0</v>
      </c>
      <c r="K5042" s="44"/>
      <c r="L5042" s="63">
        <v>0</v>
      </c>
      <c r="M5042" s="70"/>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v>409</v>
      </c>
      <c r="C5043" s="59">
        <v>0</v>
      </c>
      <c r="D5043" s="60"/>
      <c r="E5043" s="60"/>
      <c r="F5043" s="60"/>
      <c r="G5043" s="61"/>
      <c r="H5043" s="71">
        <v>0</v>
      </c>
      <c r="I5043" s="62">
        <v>0</v>
      </c>
      <c r="J5043" s="62">
        <v>0</v>
      </c>
      <c r="K5043" s="44"/>
      <c r="L5043" s="63">
        <v>0</v>
      </c>
      <c r="M5043" s="70"/>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v>410</v>
      </c>
      <c r="C5044" s="59">
        <v>0</v>
      </c>
      <c r="D5044" s="60"/>
      <c r="E5044" s="60"/>
      <c r="F5044" s="60"/>
      <c r="G5044" s="61"/>
      <c r="H5044" s="71">
        <v>0</v>
      </c>
      <c r="I5044" s="62">
        <v>0</v>
      </c>
      <c r="J5044" s="62">
        <v>0</v>
      </c>
      <c r="K5044" s="44"/>
      <c r="L5044" s="63">
        <v>0</v>
      </c>
      <c r="M5044" s="70"/>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v>411</v>
      </c>
      <c r="C5045" s="59">
        <v>0</v>
      </c>
      <c r="D5045" s="60"/>
      <c r="E5045" s="60"/>
      <c r="F5045" s="60"/>
      <c r="G5045" s="61"/>
      <c r="H5045" s="71">
        <v>0</v>
      </c>
      <c r="I5045" s="62">
        <v>0</v>
      </c>
      <c r="J5045" s="62">
        <v>0</v>
      </c>
      <c r="K5045" s="44"/>
      <c r="L5045" s="63">
        <v>0</v>
      </c>
      <c r="M5045" s="70"/>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v>412</v>
      </c>
      <c r="C5046" s="59">
        <v>0</v>
      </c>
      <c r="D5046" s="60"/>
      <c r="E5046" s="60"/>
      <c r="F5046" s="60"/>
      <c r="G5046" s="61"/>
      <c r="H5046" s="71">
        <v>0</v>
      </c>
      <c r="I5046" s="62">
        <v>0</v>
      </c>
      <c r="J5046" s="62">
        <v>0</v>
      </c>
      <c r="K5046" s="44"/>
      <c r="L5046" s="63">
        <v>0</v>
      </c>
      <c r="M5046" s="70"/>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v>413</v>
      </c>
      <c r="C5047" s="59">
        <v>0</v>
      </c>
      <c r="D5047" s="60"/>
      <c r="E5047" s="60"/>
      <c r="F5047" s="60"/>
      <c r="G5047" s="61"/>
      <c r="H5047" s="71">
        <v>0</v>
      </c>
      <c r="I5047" s="62">
        <v>0</v>
      </c>
      <c r="J5047" s="62">
        <v>0</v>
      </c>
      <c r="K5047" s="44"/>
      <c r="L5047" s="63">
        <v>0</v>
      </c>
      <c r="M5047" s="70"/>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v>414</v>
      </c>
      <c r="C5048" s="59">
        <v>0</v>
      </c>
      <c r="D5048" s="60"/>
      <c r="E5048" s="60"/>
      <c r="F5048" s="60"/>
      <c r="G5048" s="61"/>
      <c r="H5048" s="71">
        <v>0</v>
      </c>
      <c r="I5048" s="62">
        <v>0</v>
      </c>
      <c r="J5048" s="62">
        <v>0</v>
      </c>
      <c r="K5048" s="44"/>
      <c r="L5048" s="63">
        <v>0</v>
      </c>
      <c r="M5048" s="70"/>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v>415</v>
      </c>
      <c r="C5049" s="59">
        <v>0</v>
      </c>
      <c r="D5049" s="60"/>
      <c r="E5049" s="60"/>
      <c r="F5049" s="60"/>
      <c r="G5049" s="61"/>
      <c r="H5049" s="71">
        <v>0</v>
      </c>
      <c r="I5049" s="62">
        <v>0</v>
      </c>
      <c r="J5049" s="62">
        <v>0</v>
      </c>
      <c r="K5049" s="44"/>
      <c r="L5049" s="63">
        <v>0</v>
      </c>
      <c r="M5049" s="70"/>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v>416</v>
      </c>
      <c r="C5050" s="59">
        <v>0</v>
      </c>
      <c r="D5050" s="60"/>
      <c r="E5050" s="60"/>
      <c r="F5050" s="60"/>
      <c r="G5050" s="61"/>
      <c r="H5050" s="71">
        <v>0</v>
      </c>
      <c r="I5050" s="62">
        <v>0</v>
      </c>
      <c r="J5050" s="62">
        <v>0</v>
      </c>
      <c r="K5050" s="44"/>
      <c r="L5050" s="63">
        <v>0</v>
      </c>
      <c r="M5050" s="70"/>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v>417</v>
      </c>
      <c r="C5051" s="59">
        <v>0</v>
      </c>
      <c r="D5051" s="60"/>
      <c r="E5051" s="60"/>
      <c r="F5051" s="60"/>
      <c r="G5051" s="61"/>
      <c r="H5051" s="71">
        <v>0</v>
      </c>
      <c r="I5051" s="62">
        <v>0</v>
      </c>
      <c r="J5051" s="62">
        <v>0</v>
      </c>
      <c r="K5051" s="44"/>
      <c r="L5051" s="63">
        <v>0</v>
      </c>
      <c r="M5051" s="70"/>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x14ac:dyDescent="0.2">
      <c r="A5052" s="15"/>
      <c r="B5052" s="15"/>
      <c r="C5052" s="58"/>
      <c r="D5052" s="58"/>
      <c r="E5052" s="58"/>
      <c r="F5052" s="58"/>
      <c r="G5052" s="58"/>
      <c r="H5052" s="72"/>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x14ac:dyDescent="0.2">
      <c r="A5053" s="11"/>
      <c r="B5053" s="12" t="str">
        <f>"TasNetworks "&amp;LEFT($H$3,7)&amp;" Ancillary network services' prices"</f>
        <v>TasNetworks 2026–27 Ancillary network services' prices</v>
      </c>
      <c r="C5053" s="11"/>
      <c r="D5053" s="11"/>
      <c r="E5053" s="11"/>
      <c r="F5053" s="11"/>
      <c r="G5053" s="11"/>
      <c r="H5053" s="19" t="s">
        <v>20</v>
      </c>
      <c r="I5053" s="19" t="s">
        <v>21</v>
      </c>
      <c r="J5053" s="19" t="s">
        <v>22</v>
      </c>
      <c r="K5053" s="19"/>
      <c r="L5053" s="42" t="s">
        <v>25</v>
      </c>
      <c r="M5053" s="66" t="s">
        <v>30</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x14ac:dyDescent="0.2">
      <c r="A5054" s="15"/>
      <c r="B5054" s="15"/>
      <c r="C5054" s="57"/>
      <c r="D5054" s="57"/>
      <c r="E5054" s="57"/>
      <c r="F5054" s="57"/>
      <c r="G5054" s="57"/>
      <c r="H5054" s="70"/>
      <c r="I5054" s="16"/>
      <c r="J5054" s="16"/>
      <c r="K5054" s="16"/>
      <c r="L5054" s="16"/>
      <c r="M5054" s="70"/>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x14ac:dyDescent="0.2">
      <c r="A5055" s="15"/>
      <c r="B5055" s="15">
        <v>1</v>
      </c>
      <c r="C5055" s="59" t="s">
        <v>2428</v>
      </c>
      <c r="D5055" s="60"/>
      <c r="E5055" s="60"/>
      <c r="F5055" s="60"/>
      <c r="G5055" s="61"/>
      <c r="H5055" s="71">
        <v>0</v>
      </c>
      <c r="I5055" s="62"/>
      <c r="J5055" s="62">
        <v>0</v>
      </c>
      <c r="K5055" s="44"/>
      <c r="L5055" s="63"/>
      <c r="M5055" s="70"/>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x14ac:dyDescent="0.2">
      <c r="A5056" s="15"/>
      <c r="B5056" s="15">
        <v>2</v>
      </c>
      <c r="C5056" s="59" t="s">
        <v>2429</v>
      </c>
      <c r="D5056" s="60"/>
      <c r="E5056" s="60"/>
      <c r="F5056" s="60"/>
      <c r="G5056" s="61"/>
      <c r="H5056" s="71" t="s">
        <v>2494</v>
      </c>
      <c r="I5056" s="62" t="s">
        <v>35</v>
      </c>
      <c r="J5056" s="62">
        <v>0</v>
      </c>
      <c r="K5056" s="44"/>
      <c r="L5056" s="63">
        <v>97.88</v>
      </c>
      <c r="M5056" s="70"/>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x14ac:dyDescent="0.2">
      <c r="A5057" s="15"/>
      <c r="B5057" s="15">
        <v>3</v>
      </c>
      <c r="C5057" s="59" t="s">
        <v>2430</v>
      </c>
      <c r="D5057" s="60"/>
      <c r="E5057" s="60"/>
      <c r="F5057" s="60"/>
      <c r="G5057" s="61"/>
      <c r="H5057" s="71" t="s">
        <v>2495</v>
      </c>
      <c r="I5057" s="62" t="s">
        <v>35</v>
      </c>
      <c r="J5057" s="62">
        <v>0</v>
      </c>
      <c r="K5057" s="44"/>
      <c r="L5057" s="63">
        <v>61.88</v>
      </c>
      <c r="M5057" s="70"/>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x14ac:dyDescent="0.2">
      <c r="A5058" s="15"/>
      <c r="B5058" s="15">
        <v>4</v>
      </c>
      <c r="C5058" s="59" t="s">
        <v>2431</v>
      </c>
      <c r="D5058" s="60"/>
      <c r="E5058" s="60"/>
      <c r="F5058" s="60"/>
      <c r="G5058" s="61"/>
      <c r="H5058" s="71" t="s">
        <v>2496</v>
      </c>
      <c r="I5058" s="62" t="s">
        <v>35</v>
      </c>
      <c r="J5058" s="62">
        <v>0</v>
      </c>
      <c r="K5058" s="44"/>
      <c r="L5058" s="63">
        <v>161.69999999999999</v>
      </c>
      <c r="M5058" s="70"/>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x14ac:dyDescent="0.2">
      <c r="A5059" s="15"/>
      <c r="B5059" s="15">
        <v>5</v>
      </c>
      <c r="C5059" s="59" t="s">
        <v>2432</v>
      </c>
      <c r="D5059" s="60"/>
      <c r="E5059" s="60"/>
      <c r="F5059" s="60"/>
      <c r="G5059" s="61"/>
      <c r="H5059" s="71" t="s">
        <v>2497</v>
      </c>
      <c r="I5059" s="62" t="s">
        <v>35</v>
      </c>
      <c r="J5059" s="62">
        <v>0</v>
      </c>
      <c r="K5059" s="44"/>
      <c r="L5059" s="63">
        <v>225.4</v>
      </c>
      <c r="M5059" s="70"/>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x14ac:dyDescent="0.2">
      <c r="A5060" s="15"/>
      <c r="B5060" s="15">
        <v>6</v>
      </c>
      <c r="C5060" s="59" t="s">
        <v>2433</v>
      </c>
      <c r="D5060" s="60"/>
      <c r="E5060" s="60"/>
      <c r="F5060" s="60"/>
      <c r="G5060" s="61"/>
      <c r="H5060" s="71" t="s">
        <v>2498</v>
      </c>
      <c r="I5060" s="62" t="s">
        <v>35</v>
      </c>
      <c r="J5060" s="62">
        <v>0</v>
      </c>
      <c r="K5060" s="44"/>
      <c r="L5060" s="63">
        <v>420.25</v>
      </c>
      <c r="M5060" s="70"/>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x14ac:dyDescent="0.2">
      <c r="A5061" s="15"/>
      <c r="B5061" s="15">
        <v>7</v>
      </c>
      <c r="C5061" s="59" t="s">
        <v>2434</v>
      </c>
      <c r="D5061" s="60"/>
      <c r="E5061" s="60"/>
      <c r="F5061" s="60"/>
      <c r="G5061" s="61"/>
      <c r="H5061" s="71" t="s">
        <v>2499</v>
      </c>
      <c r="I5061" s="62" t="s">
        <v>35</v>
      </c>
      <c r="J5061" s="62">
        <v>0</v>
      </c>
      <c r="K5061" s="44"/>
      <c r="L5061" s="63">
        <v>175.88</v>
      </c>
      <c r="M5061" s="70"/>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x14ac:dyDescent="0.2">
      <c r="A5062" s="15"/>
      <c r="B5062" s="15">
        <v>8</v>
      </c>
      <c r="C5062" s="59" t="s">
        <v>2435</v>
      </c>
      <c r="D5062" s="60"/>
      <c r="E5062" s="60"/>
      <c r="F5062" s="60"/>
      <c r="G5062" s="61"/>
      <c r="H5062" s="71" t="s">
        <v>2500</v>
      </c>
      <c r="I5062" s="62" t="s">
        <v>35</v>
      </c>
      <c r="J5062" s="62">
        <v>0</v>
      </c>
      <c r="K5062" s="44"/>
      <c r="L5062" s="63">
        <v>376.59</v>
      </c>
      <c r="M5062" s="70"/>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x14ac:dyDescent="0.2">
      <c r="A5063" s="15"/>
      <c r="B5063" s="15">
        <v>9</v>
      </c>
      <c r="C5063" s="59" t="s">
        <v>2436</v>
      </c>
      <c r="D5063" s="60"/>
      <c r="E5063" s="60"/>
      <c r="F5063" s="60"/>
      <c r="G5063" s="61"/>
      <c r="H5063" s="71" t="s">
        <v>2501</v>
      </c>
      <c r="I5063" s="62" t="s">
        <v>35</v>
      </c>
      <c r="J5063" s="62">
        <v>0</v>
      </c>
      <c r="K5063" s="44"/>
      <c r="L5063" s="63">
        <v>165.85</v>
      </c>
      <c r="M5063" s="70"/>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x14ac:dyDescent="0.2">
      <c r="A5064" s="15"/>
      <c r="B5064" s="15">
        <v>10</v>
      </c>
      <c r="C5064" s="59" t="s">
        <v>2437</v>
      </c>
      <c r="D5064" s="60"/>
      <c r="E5064" s="60"/>
      <c r="F5064" s="60"/>
      <c r="G5064" s="61"/>
      <c r="H5064" s="71" t="s">
        <v>2502</v>
      </c>
      <c r="I5064" s="62" t="s">
        <v>35</v>
      </c>
      <c r="J5064" s="62">
        <v>0</v>
      </c>
      <c r="K5064" s="44"/>
      <c r="L5064" s="63">
        <v>376.59</v>
      </c>
      <c r="M5064" s="70"/>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x14ac:dyDescent="0.2">
      <c r="A5065" s="15"/>
      <c r="B5065" s="15">
        <v>11</v>
      </c>
      <c r="C5065" s="59" t="s">
        <v>2438</v>
      </c>
      <c r="D5065" s="60"/>
      <c r="E5065" s="60"/>
      <c r="F5065" s="60"/>
      <c r="G5065" s="61"/>
      <c r="H5065" s="71" t="s">
        <v>2503</v>
      </c>
      <c r="I5065" s="62" t="s">
        <v>35</v>
      </c>
      <c r="J5065" s="62">
        <v>0</v>
      </c>
      <c r="K5065" s="44"/>
      <c r="L5065" s="63">
        <v>221.3</v>
      </c>
      <c r="M5065" s="70"/>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x14ac:dyDescent="0.2">
      <c r="A5066" s="15"/>
      <c r="B5066" s="15">
        <v>12</v>
      </c>
      <c r="C5066" s="59">
        <v>0</v>
      </c>
      <c r="D5066" s="60"/>
      <c r="E5066" s="60"/>
      <c r="F5066" s="60"/>
      <c r="G5066" s="61"/>
      <c r="H5066" s="71">
        <v>0</v>
      </c>
      <c r="I5066" s="62"/>
      <c r="J5066" s="62">
        <v>0</v>
      </c>
      <c r="K5066" s="44"/>
      <c r="L5066" s="63"/>
      <c r="M5066" s="70"/>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x14ac:dyDescent="0.2">
      <c r="A5067" s="15"/>
      <c r="B5067" s="15">
        <v>13</v>
      </c>
      <c r="C5067" s="59" t="s">
        <v>2439</v>
      </c>
      <c r="D5067" s="60"/>
      <c r="E5067" s="60"/>
      <c r="F5067" s="60"/>
      <c r="G5067" s="61"/>
      <c r="H5067" s="71">
        <v>0</v>
      </c>
      <c r="I5067" s="62"/>
      <c r="J5067" s="62">
        <v>0</v>
      </c>
      <c r="K5067" s="44"/>
      <c r="L5067" s="63"/>
      <c r="M5067" s="70"/>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x14ac:dyDescent="0.2">
      <c r="A5068" s="15"/>
      <c r="B5068" s="15">
        <v>14</v>
      </c>
      <c r="C5068" s="59" t="s">
        <v>2440</v>
      </c>
      <c r="D5068" s="60"/>
      <c r="E5068" s="60"/>
      <c r="F5068" s="60"/>
      <c r="G5068" s="61"/>
      <c r="H5068" s="71" t="s">
        <v>2504</v>
      </c>
      <c r="I5068" s="62" t="s">
        <v>35</v>
      </c>
      <c r="J5068" s="62">
        <v>0</v>
      </c>
      <c r="K5068" s="44"/>
      <c r="L5068" s="63">
        <v>389.5</v>
      </c>
      <c r="M5068" s="70"/>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x14ac:dyDescent="0.2">
      <c r="A5069" s="15"/>
      <c r="B5069" s="15">
        <v>15</v>
      </c>
      <c r="C5069" s="59" t="s">
        <v>2441</v>
      </c>
      <c r="D5069" s="60"/>
      <c r="E5069" s="60"/>
      <c r="F5069" s="60"/>
      <c r="G5069" s="61"/>
      <c r="H5069" s="71" t="s">
        <v>2505</v>
      </c>
      <c r="I5069" s="62" t="s">
        <v>35</v>
      </c>
      <c r="J5069" s="62">
        <v>0</v>
      </c>
      <c r="K5069" s="44"/>
      <c r="L5069" s="63">
        <v>585.65</v>
      </c>
      <c r="M5069" s="70"/>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x14ac:dyDescent="0.2">
      <c r="A5070" s="15"/>
      <c r="B5070" s="15">
        <v>16</v>
      </c>
      <c r="C5070" s="59" t="s">
        <v>2442</v>
      </c>
      <c r="D5070" s="60"/>
      <c r="E5070" s="60"/>
      <c r="F5070" s="60"/>
      <c r="G5070" s="61"/>
      <c r="H5070" s="71" t="s">
        <v>2506</v>
      </c>
      <c r="I5070" s="62" t="s">
        <v>35</v>
      </c>
      <c r="J5070" s="62">
        <v>0</v>
      </c>
      <c r="K5070" s="44"/>
      <c r="L5070" s="63">
        <v>649.63</v>
      </c>
      <c r="M5070" s="70"/>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x14ac:dyDescent="0.2">
      <c r="A5071" s="15"/>
      <c r="B5071" s="15">
        <v>17</v>
      </c>
      <c r="C5071" s="59" t="s">
        <v>2443</v>
      </c>
      <c r="D5071" s="60"/>
      <c r="E5071" s="60"/>
      <c r="F5071" s="60"/>
      <c r="G5071" s="61"/>
      <c r="H5071" s="71" t="s">
        <v>2507</v>
      </c>
      <c r="I5071" s="62" t="s">
        <v>35</v>
      </c>
      <c r="J5071" s="62">
        <v>0</v>
      </c>
      <c r="K5071" s="44"/>
      <c r="L5071" s="63">
        <v>1157.49</v>
      </c>
      <c r="M5071" s="70"/>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x14ac:dyDescent="0.2">
      <c r="A5072" s="15"/>
      <c r="B5072" s="15">
        <v>18</v>
      </c>
      <c r="C5072" s="59" t="s">
        <v>2444</v>
      </c>
      <c r="D5072" s="60"/>
      <c r="E5072" s="60"/>
      <c r="F5072" s="60"/>
      <c r="G5072" s="61"/>
      <c r="H5072" s="71" t="s">
        <v>896</v>
      </c>
      <c r="I5072" s="62" t="s">
        <v>35</v>
      </c>
      <c r="J5072" s="62">
        <v>0</v>
      </c>
      <c r="K5072" s="44"/>
      <c r="L5072" s="63">
        <v>107.79</v>
      </c>
      <c r="M5072" s="70"/>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x14ac:dyDescent="0.2">
      <c r="A5073" s="15"/>
      <c r="B5073" s="15">
        <v>19</v>
      </c>
      <c r="C5073" s="59">
        <v>0</v>
      </c>
      <c r="D5073" s="60"/>
      <c r="E5073" s="60"/>
      <c r="F5073" s="60"/>
      <c r="G5073" s="61"/>
      <c r="H5073" s="71">
        <v>0</v>
      </c>
      <c r="I5073" s="62"/>
      <c r="J5073" s="62">
        <v>0</v>
      </c>
      <c r="K5073" s="44"/>
      <c r="L5073" s="63"/>
      <c r="M5073" s="70"/>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x14ac:dyDescent="0.2">
      <c r="A5074" s="15"/>
      <c r="B5074" s="15">
        <v>20</v>
      </c>
      <c r="C5074" s="59" t="s">
        <v>2445</v>
      </c>
      <c r="D5074" s="60"/>
      <c r="E5074" s="60"/>
      <c r="F5074" s="60"/>
      <c r="G5074" s="61"/>
      <c r="H5074" s="71">
        <v>0</v>
      </c>
      <c r="I5074" s="62"/>
      <c r="J5074" s="62">
        <v>0</v>
      </c>
      <c r="K5074" s="44"/>
      <c r="L5074" s="63"/>
      <c r="M5074" s="70"/>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x14ac:dyDescent="0.2">
      <c r="A5075" s="15"/>
      <c r="B5075" s="15">
        <v>21</v>
      </c>
      <c r="C5075" s="59" t="s">
        <v>2446</v>
      </c>
      <c r="D5075" s="60"/>
      <c r="E5075" s="60"/>
      <c r="F5075" s="60"/>
      <c r="G5075" s="61"/>
      <c r="H5075" s="71" t="s">
        <v>2508</v>
      </c>
      <c r="I5075" s="62" t="s">
        <v>35</v>
      </c>
      <c r="J5075" s="62">
        <v>0</v>
      </c>
      <c r="K5075" s="44"/>
      <c r="L5075" s="63">
        <v>202.09</v>
      </c>
      <c r="M5075" s="70"/>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x14ac:dyDescent="0.2">
      <c r="A5076" s="15"/>
      <c r="B5076" s="15">
        <v>22</v>
      </c>
      <c r="C5076" s="59" t="s">
        <v>2447</v>
      </c>
      <c r="D5076" s="60"/>
      <c r="E5076" s="60"/>
      <c r="F5076" s="60"/>
      <c r="G5076" s="61"/>
      <c r="H5076" s="71" t="s">
        <v>2509</v>
      </c>
      <c r="I5076" s="62" t="s">
        <v>35</v>
      </c>
      <c r="J5076" s="62">
        <v>0</v>
      </c>
      <c r="K5076" s="44"/>
      <c r="L5076" s="63">
        <v>908.59</v>
      </c>
      <c r="M5076" s="70"/>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x14ac:dyDescent="0.2">
      <c r="A5077" s="15"/>
      <c r="B5077" s="15">
        <v>23</v>
      </c>
      <c r="C5077" s="59" t="s">
        <v>2448</v>
      </c>
      <c r="D5077" s="60"/>
      <c r="E5077" s="60"/>
      <c r="F5077" s="60"/>
      <c r="G5077" s="61"/>
      <c r="H5077" s="71" t="s">
        <v>2510</v>
      </c>
      <c r="I5077" s="62" t="s">
        <v>35</v>
      </c>
      <c r="J5077" s="62">
        <v>0</v>
      </c>
      <c r="K5077" s="44"/>
      <c r="L5077" s="63">
        <v>461.13</v>
      </c>
      <c r="M5077" s="70"/>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x14ac:dyDescent="0.2">
      <c r="A5078" s="15"/>
      <c r="B5078" s="15">
        <v>24</v>
      </c>
      <c r="C5078" s="59" t="s">
        <v>2449</v>
      </c>
      <c r="D5078" s="60"/>
      <c r="E5078" s="60"/>
      <c r="F5078" s="60"/>
      <c r="G5078" s="61"/>
      <c r="H5078" s="71" t="s">
        <v>2511</v>
      </c>
      <c r="I5078" s="62" t="s">
        <v>35</v>
      </c>
      <c r="J5078" s="62">
        <v>0</v>
      </c>
      <c r="K5078" s="44"/>
      <c r="L5078" s="63">
        <v>188.03</v>
      </c>
      <c r="M5078" s="70"/>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x14ac:dyDescent="0.2">
      <c r="A5079" s="15"/>
      <c r="B5079" s="15">
        <v>25</v>
      </c>
      <c r="C5079" s="59">
        <v>0</v>
      </c>
      <c r="D5079" s="60"/>
      <c r="E5079" s="60"/>
      <c r="F5079" s="60"/>
      <c r="G5079" s="61"/>
      <c r="H5079" s="71">
        <v>0</v>
      </c>
      <c r="I5079" s="62"/>
      <c r="J5079" s="62">
        <v>0</v>
      </c>
      <c r="K5079" s="44"/>
      <c r="L5079" s="63"/>
      <c r="M5079" s="70"/>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x14ac:dyDescent="0.2">
      <c r="A5080" s="15"/>
      <c r="B5080" s="15">
        <v>26</v>
      </c>
      <c r="C5080" s="59" t="s">
        <v>2450</v>
      </c>
      <c r="D5080" s="60"/>
      <c r="E5080" s="60"/>
      <c r="F5080" s="60"/>
      <c r="G5080" s="61"/>
      <c r="H5080" s="71">
        <v>0</v>
      </c>
      <c r="I5080" s="62"/>
      <c r="J5080" s="62">
        <v>0</v>
      </c>
      <c r="K5080" s="44"/>
      <c r="L5080" s="63"/>
      <c r="M5080" s="70"/>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x14ac:dyDescent="0.2">
      <c r="A5081" s="15"/>
      <c r="B5081" s="15">
        <v>27</v>
      </c>
      <c r="C5081" s="59" t="s">
        <v>2451</v>
      </c>
      <c r="D5081" s="60"/>
      <c r="E5081" s="60"/>
      <c r="F5081" s="60"/>
      <c r="G5081" s="61"/>
      <c r="H5081" s="71" t="s">
        <v>2512</v>
      </c>
      <c r="I5081" s="62" t="s">
        <v>35</v>
      </c>
      <c r="J5081" s="62">
        <v>0</v>
      </c>
      <c r="K5081" s="44"/>
      <c r="L5081" s="63">
        <v>166.71</v>
      </c>
      <c r="M5081" s="70"/>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x14ac:dyDescent="0.2">
      <c r="A5082" s="15"/>
      <c r="B5082" s="15">
        <v>28</v>
      </c>
      <c r="C5082" s="59" t="s">
        <v>2452</v>
      </c>
      <c r="D5082" s="60"/>
      <c r="E5082" s="60"/>
      <c r="F5082" s="60"/>
      <c r="G5082" s="61"/>
      <c r="H5082" s="71" t="s">
        <v>2513</v>
      </c>
      <c r="I5082" s="62" t="s">
        <v>35</v>
      </c>
      <c r="J5082" s="62">
        <v>0</v>
      </c>
      <c r="K5082" s="44"/>
      <c r="L5082" s="63">
        <v>300.17</v>
      </c>
      <c r="M5082" s="70"/>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x14ac:dyDescent="0.2">
      <c r="A5083" s="15"/>
      <c r="B5083" s="15">
        <v>29</v>
      </c>
      <c r="C5083" s="59" t="s">
        <v>2453</v>
      </c>
      <c r="D5083" s="60"/>
      <c r="E5083" s="60"/>
      <c r="F5083" s="60"/>
      <c r="G5083" s="61"/>
      <c r="H5083" s="71" t="s">
        <v>880</v>
      </c>
      <c r="I5083" s="62" t="s">
        <v>35</v>
      </c>
      <c r="J5083" s="62">
        <v>0</v>
      </c>
      <c r="K5083" s="44"/>
      <c r="L5083" s="63">
        <v>243.37</v>
      </c>
      <c r="M5083" s="70"/>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x14ac:dyDescent="0.2">
      <c r="A5084" s="15"/>
      <c r="B5084" s="15">
        <v>30</v>
      </c>
      <c r="C5084" s="59" t="s">
        <v>2454</v>
      </c>
      <c r="D5084" s="60"/>
      <c r="E5084" s="60"/>
      <c r="F5084" s="60"/>
      <c r="G5084" s="61"/>
      <c r="H5084" s="71" t="s">
        <v>2514</v>
      </c>
      <c r="I5084" s="62" t="s">
        <v>35</v>
      </c>
      <c r="J5084" s="62">
        <v>0</v>
      </c>
      <c r="K5084" s="44"/>
      <c r="L5084" s="63">
        <v>55.14</v>
      </c>
      <c r="M5084" s="70"/>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x14ac:dyDescent="0.2">
      <c r="A5085" s="15"/>
      <c r="B5085" s="15">
        <v>31</v>
      </c>
      <c r="C5085" s="59" t="s">
        <v>2455</v>
      </c>
      <c r="D5085" s="60"/>
      <c r="E5085" s="60"/>
      <c r="F5085" s="60"/>
      <c r="G5085" s="61"/>
      <c r="H5085" s="71" t="s">
        <v>2515</v>
      </c>
      <c r="I5085" s="62" t="s">
        <v>35</v>
      </c>
      <c r="J5085" s="62">
        <v>0</v>
      </c>
      <c r="K5085" s="44"/>
      <c r="L5085" s="63">
        <v>9.85</v>
      </c>
      <c r="M5085" s="70"/>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x14ac:dyDescent="0.2">
      <c r="A5086" s="15"/>
      <c r="B5086" s="15">
        <v>32</v>
      </c>
      <c r="C5086" s="59" t="s">
        <v>2456</v>
      </c>
      <c r="D5086" s="60"/>
      <c r="E5086" s="60"/>
      <c r="F5086" s="60"/>
      <c r="G5086" s="61"/>
      <c r="H5086" s="71" t="s">
        <v>2516</v>
      </c>
      <c r="I5086" s="62" t="s">
        <v>35</v>
      </c>
      <c r="J5086" s="62">
        <v>0</v>
      </c>
      <c r="K5086" s="44"/>
      <c r="L5086" s="63">
        <v>143.51</v>
      </c>
      <c r="M5086" s="70"/>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x14ac:dyDescent="0.2">
      <c r="A5087" s="15"/>
      <c r="B5087" s="15">
        <v>33</v>
      </c>
      <c r="C5087" s="59" t="s">
        <v>2457</v>
      </c>
      <c r="D5087" s="60"/>
      <c r="E5087" s="60"/>
      <c r="F5087" s="60"/>
      <c r="G5087" s="61"/>
      <c r="H5087" s="71" t="s">
        <v>2517</v>
      </c>
      <c r="I5087" s="62" t="s">
        <v>35</v>
      </c>
      <c r="J5087" s="62">
        <v>0</v>
      </c>
      <c r="K5087" s="44"/>
      <c r="L5087" s="63">
        <v>481.35</v>
      </c>
      <c r="M5087" s="70"/>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x14ac:dyDescent="0.2">
      <c r="A5088" s="15"/>
      <c r="B5088" s="15">
        <v>34</v>
      </c>
      <c r="C5088" s="59" t="s">
        <v>2458</v>
      </c>
      <c r="D5088" s="60"/>
      <c r="E5088" s="60"/>
      <c r="F5088" s="60"/>
      <c r="G5088" s="61"/>
      <c r="H5088" s="71" t="s">
        <v>2518</v>
      </c>
      <c r="I5088" s="62" t="s">
        <v>35</v>
      </c>
      <c r="J5088" s="62">
        <v>0</v>
      </c>
      <c r="K5088" s="44"/>
      <c r="L5088" s="63">
        <v>135.6</v>
      </c>
      <c r="M5088" s="70"/>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x14ac:dyDescent="0.2">
      <c r="A5089" s="15"/>
      <c r="B5089" s="15">
        <v>35</v>
      </c>
      <c r="C5089" s="59" t="s">
        <v>2459</v>
      </c>
      <c r="D5089" s="60"/>
      <c r="E5089" s="60"/>
      <c r="F5089" s="60"/>
      <c r="G5089" s="61"/>
      <c r="H5089" s="71" t="s">
        <v>2519</v>
      </c>
      <c r="I5089" s="62" t="s">
        <v>35</v>
      </c>
      <c r="J5089" s="62">
        <v>0</v>
      </c>
      <c r="K5089" s="44"/>
      <c r="L5089" s="63">
        <v>156.94</v>
      </c>
      <c r="M5089" s="70"/>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x14ac:dyDescent="0.2">
      <c r="A5090" s="15"/>
      <c r="B5090" s="15">
        <v>36</v>
      </c>
      <c r="C5090" s="59" t="s">
        <v>2460</v>
      </c>
      <c r="D5090" s="60"/>
      <c r="E5090" s="60"/>
      <c r="F5090" s="60"/>
      <c r="G5090" s="61"/>
      <c r="H5090" s="71" t="s">
        <v>2520</v>
      </c>
      <c r="I5090" s="62" t="s">
        <v>35</v>
      </c>
      <c r="J5090" s="62">
        <v>0</v>
      </c>
      <c r="K5090" s="44"/>
      <c r="L5090" s="63">
        <v>728.19</v>
      </c>
      <c r="M5090" s="70"/>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x14ac:dyDescent="0.2">
      <c r="A5091" s="15"/>
      <c r="B5091" s="15">
        <v>37</v>
      </c>
      <c r="C5091" s="59" t="s">
        <v>2461</v>
      </c>
      <c r="D5091" s="60"/>
      <c r="E5091" s="60"/>
      <c r="F5091" s="60"/>
      <c r="G5091" s="61"/>
      <c r="H5091" s="71" t="s">
        <v>2521</v>
      </c>
      <c r="I5091" s="62" t="s">
        <v>35</v>
      </c>
      <c r="J5091" s="62">
        <v>0</v>
      </c>
      <c r="K5091" s="44"/>
      <c r="L5091" s="63">
        <v>121.65</v>
      </c>
      <c r="M5091" s="70"/>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x14ac:dyDescent="0.2">
      <c r="A5092" s="15"/>
      <c r="B5092" s="15">
        <v>38</v>
      </c>
      <c r="C5092" s="59">
        <v>0</v>
      </c>
      <c r="D5092" s="60"/>
      <c r="E5092" s="60"/>
      <c r="F5092" s="60"/>
      <c r="G5092" s="61"/>
      <c r="H5092" s="71">
        <v>0</v>
      </c>
      <c r="I5092" s="62"/>
      <c r="J5092" s="62">
        <v>0</v>
      </c>
      <c r="K5092" s="44"/>
      <c r="L5092" s="63"/>
      <c r="M5092" s="70"/>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x14ac:dyDescent="0.2">
      <c r="A5093" s="15"/>
      <c r="B5093" s="15">
        <v>39</v>
      </c>
      <c r="C5093" s="59" t="s">
        <v>2462</v>
      </c>
      <c r="D5093" s="60"/>
      <c r="E5093" s="60"/>
      <c r="F5093" s="60"/>
      <c r="G5093" s="61"/>
      <c r="H5093" s="71">
        <v>0</v>
      </c>
      <c r="I5093" s="62"/>
      <c r="J5093" s="62">
        <v>0</v>
      </c>
      <c r="K5093" s="44"/>
      <c r="L5093" s="63"/>
      <c r="M5093" s="70"/>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x14ac:dyDescent="0.2">
      <c r="A5094" s="15"/>
      <c r="B5094" s="15">
        <v>40</v>
      </c>
      <c r="C5094" s="59" t="s">
        <v>2463</v>
      </c>
      <c r="D5094" s="60"/>
      <c r="E5094" s="60"/>
      <c r="F5094" s="60"/>
      <c r="G5094" s="61"/>
      <c r="H5094" s="71" t="s">
        <v>866</v>
      </c>
      <c r="I5094" s="62" t="s">
        <v>35</v>
      </c>
      <c r="J5094" s="62">
        <v>0</v>
      </c>
      <c r="K5094" s="44"/>
      <c r="L5094" s="63">
        <v>49.23</v>
      </c>
      <c r="M5094" s="70"/>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x14ac:dyDescent="0.2">
      <c r="A5095" s="15"/>
      <c r="B5095" s="15">
        <v>41</v>
      </c>
      <c r="C5095" s="59" t="s">
        <v>2464</v>
      </c>
      <c r="D5095" s="60"/>
      <c r="E5095" s="60"/>
      <c r="F5095" s="60"/>
      <c r="G5095" s="61"/>
      <c r="H5095" s="71" t="s">
        <v>2522</v>
      </c>
      <c r="I5095" s="62" t="s">
        <v>35</v>
      </c>
      <c r="J5095" s="62">
        <v>0</v>
      </c>
      <c r="K5095" s="44"/>
      <c r="L5095" s="63">
        <v>869.65</v>
      </c>
      <c r="M5095" s="70"/>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x14ac:dyDescent="0.2">
      <c r="A5096" s="15"/>
      <c r="B5096" s="15">
        <v>42</v>
      </c>
      <c r="C5096" s="59" t="s">
        <v>2465</v>
      </c>
      <c r="D5096" s="60"/>
      <c r="E5096" s="60"/>
      <c r="F5096" s="60"/>
      <c r="G5096" s="61"/>
      <c r="H5096" s="71" t="s">
        <v>2523</v>
      </c>
      <c r="I5096" s="62" t="s">
        <v>35</v>
      </c>
      <c r="J5096" s="62">
        <v>0</v>
      </c>
      <c r="K5096" s="44"/>
      <c r="L5096" s="63">
        <v>1134.55</v>
      </c>
      <c r="M5096" s="70"/>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x14ac:dyDescent="0.2">
      <c r="A5097" s="15"/>
      <c r="B5097" s="15">
        <v>43</v>
      </c>
      <c r="C5097" s="59" t="s">
        <v>2466</v>
      </c>
      <c r="D5097" s="60"/>
      <c r="E5097" s="60"/>
      <c r="F5097" s="60"/>
      <c r="G5097" s="61"/>
      <c r="H5097" s="71" t="s">
        <v>2524</v>
      </c>
      <c r="I5097" s="62" t="s">
        <v>35</v>
      </c>
      <c r="J5097" s="62">
        <v>0</v>
      </c>
      <c r="K5097" s="44"/>
      <c r="L5097" s="63">
        <v>229.61</v>
      </c>
      <c r="M5097" s="70"/>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x14ac:dyDescent="0.2">
      <c r="A5098" s="15"/>
      <c r="B5098" s="15">
        <v>44</v>
      </c>
      <c r="C5098" s="59" t="s">
        <v>2467</v>
      </c>
      <c r="D5098" s="60"/>
      <c r="E5098" s="60"/>
      <c r="F5098" s="60"/>
      <c r="G5098" s="61"/>
      <c r="H5098" s="71" t="s">
        <v>2525</v>
      </c>
      <c r="I5098" s="62" t="s">
        <v>35</v>
      </c>
      <c r="J5098" s="62">
        <v>0</v>
      </c>
      <c r="K5098" s="44"/>
      <c r="L5098" s="63">
        <v>298.07</v>
      </c>
      <c r="M5098" s="70"/>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x14ac:dyDescent="0.2">
      <c r="A5099" s="15"/>
      <c r="B5099" s="15">
        <v>45</v>
      </c>
      <c r="C5099" s="59" t="s">
        <v>2468</v>
      </c>
      <c r="D5099" s="60"/>
      <c r="E5099" s="60"/>
      <c r="F5099" s="60"/>
      <c r="G5099" s="61"/>
      <c r="H5099" s="71" t="s">
        <v>2526</v>
      </c>
      <c r="I5099" s="62" t="s">
        <v>35</v>
      </c>
      <c r="J5099" s="62">
        <v>0</v>
      </c>
      <c r="K5099" s="44"/>
      <c r="L5099" s="63">
        <v>617.95000000000005</v>
      </c>
      <c r="M5099" s="70"/>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x14ac:dyDescent="0.2">
      <c r="A5100" s="15"/>
      <c r="B5100" s="15">
        <v>46</v>
      </c>
      <c r="C5100" s="59" t="s">
        <v>2469</v>
      </c>
      <c r="D5100" s="60"/>
      <c r="E5100" s="60"/>
      <c r="F5100" s="60"/>
      <c r="G5100" s="61"/>
      <c r="H5100" s="71" t="s">
        <v>2527</v>
      </c>
      <c r="I5100" s="62" t="s">
        <v>35</v>
      </c>
      <c r="J5100" s="62">
        <v>0</v>
      </c>
      <c r="K5100" s="44"/>
      <c r="L5100" s="63">
        <v>814.42</v>
      </c>
      <c r="M5100" s="70"/>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x14ac:dyDescent="0.2">
      <c r="A5101" s="15"/>
      <c r="B5101" s="15">
        <v>47</v>
      </c>
      <c r="C5101" s="59" t="s">
        <v>2470</v>
      </c>
      <c r="D5101" s="60"/>
      <c r="E5101" s="60"/>
      <c r="F5101" s="60"/>
      <c r="G5101" s="61"/>
      <c r="H5101" s="71" t="s">
        <v>2528</v>
      </c>
      <c r="I5101" s="62" t="s">
        <v>35</v>
      </c>
      <c r="J5101" s="62">
        <v>0</v>
      </c>
      <c r="K5101" s="44"/>
      <c r="L5101" s="63">
        <v>1477.78</v>
      </c>
      <c r="M5101" s="70"/>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x14ac:dyDescent="0.2">
      <c r="A5102" s="15"/>
      <c r="B5102" s="15">
        <v>48</v>
      </c>
      <c r="C5102" s="59" t="s">
        <v>2471</v>
      </c>
      <c r="D5102" s="60"/>
      <c r="E5102" s="60"/>
      <c r="F5102" s="60"/>
      <c r="G5102" s="61"/>
      <c r="H5102" s="71" t="s">
        <v>2529</v>
      </c>
      <c r="I5102" s="62" t="s">
        <v>35</v>
      </c>
      <c r="J5102" s="62">
        <v>0</v>
      </c>
      <c r="K5102" s="44"/>
      <c r="L5102" s="63">
        <v>320.52</v>
      </c>
      <c r="M5102" s="70"/>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x14ac:dyDescent="0.2">
      <c r="A5103" s="15"/>
      <c r="B5103" s="15">
        <v>49</v>
      </c>
      <c r="C5103" s="59">
        <v>0</v>
      </c>
      <c r="D5103" s="60"/>
      <c r="E5103" s="60"/>
      <c r="F5103" s="60"/>
      <c r="G5103" s="61"/>
      <c r="H5103" s="71">
        <v>0</v>
      </c>
      <c r="I5103" s="62"/>
      <c r="J5103" s="62">
        <v>0</v>
      </c>
      <c r="K5103" s="44"/>
      <c r="L5103" s="63"/>
      <c r="M5103" s="70"/>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x14ac:dyDescent="0.2">
      <c r="A5104" s="15"/>
      <c r="B5104" s="15">
        <v>50</v>
      </c>
      <c r="C5104" s="59" t="s">
        <v>2472</v>
      </c>
      <c r="D5104" s="60"/>
      <c r="E5104" s="60"/>
      <c r="F5104" s="60"/>
      <c r="G5104" s="61"/>
      <c r="H5104" s="71">
        <v>0</v>
      </c>
      <c r="I5104" s="62"/>
      <c r="J5104" s="62">
        <v>0</v>
      </c>
      <c r="K5104" s="44"/>
      <c r="L5104" s="63"/>
      <c r="M5104" s="70"/>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x14ac:dyDescent="0.2">
      <c r="A5105" s="15"/>
      <c r="B5105" s="15">
        <v>51</v>
      </c>
      <c r="C5105" s="59" t="s">
        <v>2473</v>
      </c>
      <c r="D5105" s="60"/>
      <c r="E5105" s="60"/>
      <c r="F5105" s="60"/>
      <c r="G5105" s="61"/>
      <c r="H5105" s="71" t="s">
        <v>2530</v>
      </c>
      <c r="I5105" s="62" t="s">
        <v>35</v>
      </c>
      <c r="J5105" s="62">
        <v>0</v>
      </c>
      <c r="K5105" s="44"/>
      <c r="L5105" s="63">
        <v>627.6</v>
      </c>
      <c r="M5105" s="70"/>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x14ac:dyDescent="0.2">
      <c r="A5106" s="15"/>
      <c r="B5106" s="15">
        <v>52</v>
      </c>
      <c r="C5106" s="59" t="s">
        <v>2474</v>
      </c>
      <c r="D5106" s="60"/>
      <c r="E5106" s="60"/>
      <c r="F5106" s="60"/>
      <c r="G5106" s="61"/>
      <c r="H5106" s="71" t="s">
        <v>868</v>
      </c>
      <c r="I5106" s="62" t="s">
        <v>35</v>
      </c>
      <c r="J5106" s="62">
        <v>0</v>
      </c>
      <c r="K5106" s="44"/>
      <c r="L5106" s="63">
        <v>759.37</v>
      </c>
      <c r="M5106" s="70"/>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x14ac:dyDescent="0.2">
      <c r="A5107" s="15"/>
      <c r="B5107" s="15">
        <v>53</v>
      </c>
      <c r="C5107" s="59" t="s">
        <v>2475</v>
      </c>
      <c r="D5107" s="60"/>
      <c r="E5107" s="60"/>
      <c r="F5107" s="60"/>
      <c r="G5107" s="61"/>
      <c r="H5107" s="71" t="s">
        <v>2531</v>
      </c>
      <c r="I5107" s="62" t="s">
        <v>35</v>
      </c>
      <c r="J5107" s="62">
        <v>0</v>
      </c>
      <c r="K5107" s="44"/>
      <c r="L5107" s="63">
        <v>622.89</v>
      </c>
      <c r="M5107" s="70"/>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x14ac:dyDescent="0.2">
      <c r="A5108" s="15"/>
      <c r="B5108" s="15">
        <v>54</v>
      </c>
      <c r="C5108" s="59" t="s">
        <v>2476</v>
      </c>
      <c r="D5108" s="60"/>
      <c r="E5108" s="60"/>
      <c r="F5108" s="60"/>
      <c r="G5108" s="61"/>
      <c r="H5108" s="71" t="s">
        <v>2532</v>
      </c>
      <c r="I5108" s="62" t="s">
        <v>35</v>
      </c>
      <c r="J5108" s="62">
        <v>0</v>
      </c>
      <c r="K5108" s="44"/>
      <c r="L5108" s="63">
        <v>422.89</v>
      </c>
      <c r="M5108" s="70"/>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x14ac:dyDescent="0.2">
      <c r="A5109" s="15"/>
      <c r="B5109" s="15">
        <v>55</v>
      </c>
      <c r="C5109" s="59" t="s">
        <v>2477</v>
      </c>
      <c r="D5109" s="60"/>
      <c r="E5109" s="60"/>
      <c r="F5109" s="60"/>
      <c r="G5109" s="61"/>
      <c r="H5109" s="71" t="s">
        <v>2533</v>
      </c>
      <c r="I5109" s="62" t="s">
        <v>35</v>
      </c>
      <c r="J5109" s="62">
        <v>0</v>
      </c>
      <c r="K5109" s="44"/>
      <c r="L5109" s="63">
        <v>1205.1500000000001</v>
      </c>
      <c r="M5109" s="70"/>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x14ac:dyDescent="0.2">
      <c r="A5110" s="15"/>
      <c r="B5110" s="15">
        <v>56</v>
      </c>
      <c r="C5110" s="59" t="s">
        <v>2478</v>
      </c>
      <c r="D5110" s="60"/>
      <c r="E5110" s="60"/>
      <c r="F5110" s="60"/>
      <c r="G5110" s="61"/>
      <c r="H5110" s="71" t="s">
        <v>2534</v>
      </c>
      <c r="I5110" s="62" t="s">
        <v>35</v>
      </c>
      <c r="J5110" s="62">
        <v>0</v>
      </c>
      <c r="K5110" s="44"/>
      <c r="L5110" s="63">
        <v>328.78</v>
      </c>
      <c r="M5110" s="70"/>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x14ac:dyDescent="0.2">
      <c r="A5111" s="15"/>
      <c r="B5111" s="15">
        <v>57</v>
      </c>
      <c r="C5111" s="59">
        <v>0</v>
      </c>
      <c r="D5111" s="60"/>
      <c r="E5111" s="60"/>
      <c r="F5111" s="60"/>
      <c r="G5111" s="61"/>
      <c r="H5111" s="71">
        <v>0</v>
      </c>
      <c r="I5111" s="62"/>
      <c r="J5111" s="62">
        <v>0</v>
      </c>
      <c r="K5111" s="44"/>
      <c r="L5111" s="63"/>
      <c r="M5111" s="70"/>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x14ac:dyDescent="0.2">
      <c r="A5112" s="15"/>
      <c r="B5112" s="15">
        <v>58</v>
      </c>
      <c r="C5112" s="59" t="s">
        <v>2479</v>
      </c>
      <c r="D5112" s="60"/>
      <c r="E5112" s="60"/>
      <c r="F5112" s="60"/>
      <c r="G5112" s="61"/>
      <c r="H5112" s="71">
        <v>0</v>
      </c>
      <c r="I5112" s="62"/>
      <c r="J5112" s="62">
        <v>0</v>
      </c>
      <c r="K5112" s="44"/>
      <c r="L5112" s="63"/>
      <c r="M5112" s="70"/>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x14ac:dyDescent="0.2">
      <c r="A5113" s="15"/>
      <c r="B5113" s="15">
        <v>59</v>
      </c>
      <c r="C5113" s="59" t="s">
        <v>2480</v>
      </c>
      <c r="D5113" s="60"/>
      <c r="E5113" s="60"/>
      <c r="F5113" s="60"/>
      <c r="G5113" s="61"/>
      <c r="H5113" s="71" t="s">
        <v>2535</v>
      </c>
      <c r="I5113" s="62" t="s">
        <v>35</v>
      </c>
      <c r="J5113" s="62">
        <v>0</v>
      </c>
      <c r="K5113" s="44"/>
      <c r="L5113" s="63">
        <v>486</v>
      </c>
      <c r="M5113" s="70"/>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x14ac:dyDescent="0.2">
      <c r="A5114" s="15"/>
      <c r="B5114" s="15">
        <v>60</v>
      </c>
      <c r="C5114" s="59" t="s">
        <v>2481</v>
      </c>
      <c r="D5114" s="60"/>
      <c r="E5114" s="60"/>
      <c r="F5114" s="60"/>
      <c r="G5114" s="61"/>
      <c r="H5114" s="71" t="s">
        <v>2536</v>
      </c>
      <c r="I5114" s="62" t="s">
        <v>35</v>
      </c>
      <c r="J5114" s="62">
        <v>0</v>
      </c>
      <c r="K5114" s="44"/>
      <c r="L5114" s="63">
        <v>617.77</v>
      </c>
      <c r="M5114" s="70"/>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x14ac:dyDescent="0.2">
      <c r="A5115" s="15"/>
      <c r="B5115" s="15">
        <v>61</v>
      </c>
      <c r="C5115" s="59" t="s">
        <v>2482</v>
      </c>
      <c r="D5115" s="60"/>
      <c r="E5115" s="60"/>
      <c r="F5115" s="60"/>
      <c r="G5115" s="61"/>
      <c r="H5115" s="71" t="s">
        <v>2537</v>
      </c>
      <c r="I5115" s="62" t="s">
        <v>35</v>
      </c>
      <c r="J5115" s="62">
        <v>0</v>
      </c>
      <c r="K5115" s="44"/>
      <c r="L5115" s="63">
        <v>276.62</v>
      </c>
      <c r="M5115" s="70"/>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x14ac:dyDescent="0.2">
      <c r="A5116" s="15"/>
      <c r="B5116" s="15">
        <v>62</v>
      </c>
      <c r="C5116" s="59" t="s">
        <v>2483</v>
      </c>
      <c r="D5116" s="60"/>
      <c r="E5116" s="60"/>
      <c r="F5116" s="60"/>
      <c r="G5116" s="61"/>
      <c r="H5116" s="71" t="s">
        <v>2538</v>
      </c>
      <c r="I5116" s="62" t="s">
        <v>35</v>
      </c>
      <c r="J5116" s="62">
        <v>0</v>
      </c>
      <c r="K5116" s="44"/>
      <c r="L5116" s="63">
        <v>613.04999999999995</v>
      </c>
      <c r="M5116" s="70"/>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x14ac:dyDescent="0.2">
      <c r="A5117" s="15"/>
      <c r="B5117" s="15">
        <v>63</v>
      </c>
      <c r="C5117" s="59" t="s">
        <v>2484</v>
      </c>
      <c r="D5117" s="60"/>
      <c r="E5117" s="60"/>
      <c r="F5117" s="60"/>
      <c r="G5117" s="61"/>
      <c r="H5117" s="71" t="s">
        <v>2539</v>
      </c>
      <c r="I5117" s="62" t="s">
        <v>35</v>
      </c>
      <c r="J5117" s="62">
        <v>0</v>
      </c>
      <c r="K5117" s="44"/>
      <c r="L5117" s="63">
        <v>347.21</v>
      </c>
      <c r="M5117" s="70"/>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x14ac:dyDescent="0.2">
      <c r="A5118" s="15"/>
      <c r="B5118" s="15">
        <v>64</v>
      </c>
      <c r="C5118" s="59" t="s">
        <v>2485</v>
      </c>
      <c r="D5118" s="60"/>
      <c r="E5118" s="60"/>
      <c r="F5118" s="60"/>
      <c r="G5118" s="61"/>
      <c r="H5118" s="71" t="s">
        <v>2540</v>
      </c>
      <c r="I5118" s="62" t="s">
        <v>35</v>
      </c>
      <c r="J5118" s="62">
        <v>0</v>
      </c>
      <c r="K5118" s="44"/>
      <c r="L5118" s="63">
        <v>744.81</v>
      </c>
      <c r="M5118" s="70"/>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x14ac:dyDescent="0.2">
      <c r="A5119" s="15"/>
      <c r="B5119" s="15">
        <v>65</v>
      </c>
      <c r="C5119" s="59" t="s">
        <v>2486</v>
      </c>
      <c r="D5119" s="60"/>
      <c r="E5119" s="60"/>
      <c r="F5119" s="60"/>
      <c r="G5119" s="61"/>
      <c r="H5119" s="71" t="s">
        <v>2541</v>
      </c>
      <c r="I5119" s="62" t="s">
        <v>35</v>
      </c>
      <c r="J5119" s="62">
        <v>0</v>
      </c>
      <c r="K5119" s="44"/>
      <c r="L5119" s="63">
        <v>1187.04</v>
      </c>
      <c r="M5119" s="70"/>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x14ac:dyDescent="0.2">
      <c r="A5120" s="15"/>
      <c r="B5120" s="15">
        <v>66</v>
      </c>
      <c r="C5120" s="59" t="s">
        <v>2487</v>
      </c>
      <c r="D5120" s="60"/>
      <c r="E5120" s="60"/>
      <c r="F5120" s="60"/>
      <c r="G5120" s="61"/>
      <c r="H5120" s="71" t="s">
        <v>2542</v>
      </c>
      <c r="I5120" s="62" t="s">
        <v>35</v>
      </c>
      <c r="J5120" s="62">
        <v>0</v>
      </c>
      <c r="K5120" s="44"/>
      <c r="L5120" s="63">
        <v>891.54</v>
      </c>
      <c r="M5120" s="70"/>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x14ac:dyDescent="0.2">
      <c r="A5121" s="15"/>
      <c r="B5121" s="15">
        <v>67</v>
      </c>
      <c r="C5121" s="59" t="s">
        <v>2488</v>
      </c>
      <c r="D5121" s="60"/>
      <c r="E5121" s="60"/>
      <c r="F5121" s="60"/>
      <c r="G5121" s="61"/>
      <c r="H5121" s="71" t="s">
        <v>2543</v>
      </c>
      <c r="I5121" s="62" t="s">
        <v>35</v>
      </c>
      <c r="J5121" s="62">
        <v>0</v>
      </c>
      <c r="K5121" s="44"/>
      <c r="L5121" s="63">
        <v>556.48</v>
      </c>
      <c r="M5121" s="70"/>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x14ac:dyDescent="0.2">
      <c r="A5122" s="15"/>
      <c r="B5122" s="15">
        <v>68</v>
      </c>
      <c r="C5122" s="59" t="s">
        <v>2489</v>
      </c>
      <c r="D5122" s="60"/>
      <c r="E5122" s="60"/>
      <c r="F5122" s="60"/>
      <c r="G5122" s="61"/>
      <c r="H5122" s="71" t="s">
        <v>2544</v>
      </c>
      <c r="I5122" s="62" t="s">
        <v>35</v>
      </c>
      <c r="J5122" s="62">
        <v>0</v>
      </c>
      <c r="K5122" s="44"/>
      <c r="L5122" s="63">
        <v>753.88</v>
      </c>
      <c r="M5122" s="70"/>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x14ac:dyDescent="0.2">
      <c r="A5123" s="15"/>
      <c r="B5123" s="15">
        <v>69</v>
      </c>
      <c r="C5123" s="59" t="s">
        <v>2490</v>
      </c>
      <c r="D5123" s="60"/>
      <c r="E5123" s="60"/>
      <c r="F5123" s="60"/>
      <c r="G5123" s="61"/>
      <c r="H5123" s="71" t="s">
        <v>2545</v>
      </c>
      <c r="I5123" s="62" t="s">
        <v>35</v>
      </c>
      <c r="J5123" s="62">
        <v>0</v>
      </c>
      <c r="K5123" s="44"/>
      <c r="L5123" s="63">
        <v>731.59</v>
      </c>
      <c r="M5123" s="70"/>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x14ac:dyDescent="0.2">
      <c r="A5124" s="15"/>
      <c r="B5124" s="15">
        <v>70</v>
      </c>
      <c r="C5124" s="59" t="s">
        <v>2491</v>
      </c>
      <c r="D5124" s="60"/>
      <c r="E5124" s="60"/>
      <c r="F5124" s="60"/>
      <c r="G5124" s="61"/>
      <c r="H5124" s="71" t="s">
        <v>2546</v>
      </c>
      <c r="I5124" s="62" t="s">
        <v>35</v>
      </c>
      <c r="J5124" s="62">
        <v>0</v>
      </c>
      <c r="K5124" s="44"/>
      <c r="L5124" s="63">
        <v>928.08</v>
      </c>
      <c r="M5124" s="70"/>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x14ac:dyDescent="0.2">
      <c r="A5125" s="15"/>
      <c r="B5125" s="15">
        <v>71</v>
      </c>
      <c r="C5125" s="59" t="s">
        <v>2492</v>
      </c>
      <c r="D5125" s="60"/>
      <c r="E5125" s="60"/>
      <c r="F5125" s="60"/>
      <c r="G5125" s="61"/>
      <c r="H5125" s="71" t="s">
        <v>2547</v>
      </c>
      <c r="I5125" s="62" t="s">
        <v>35</v>
      </c>
      <c r="J5125" s="62">
        <v>0</v>
      </c>
      <c r="K5125" s="44"/>
      <c r="L5125" s="63">
        <v>1560.36</v>
      </c>
      <c r="M5125" s="70"/>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x14ac:dyDescent="0.2">
      <c r="A5126" s="15"/>
      <c r="B5126" s="15">
        <v>72</v>
      </c>
      <c r="C5126" s="59" t="s">
        <v>2493</v>
      </c>
      <c r="D5126" s="60"/>
      <c r="E5126" s="60"/>
      <c r="F5126" s="60"/>
      <c r="G5126" s="61"/>
      <c r="H5126" s="71" t="s">
        <v>2548</v>
      </c>
      <c r="I5126" s="62" t="s">
        <v>35</v>
      </c>
      <c r="J5126" s="62">
        <v>0</v>
      </c>
      <c r="K5126" s="44"/>
      <c r="L5126" s="63">
        <v>321.7</v>
      </c>
      <c r="M5126" s="70"/>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x14ac:dyDescent="0.2">
      <c r="A5127" s="15"/>
      <c r="B5127" s="15">
        <v>73</v>
      </c>
      <c r="C5127" s="59">
        <v>0</v>
      </c>
      <c r="D5127" s="60"/>
      <c r="E5127" s="60"/>
      <c r="F5127" s="60"/>
      <c r="G5127" s="61"/>
      <c r="H5127" s="71">
        <v>0</v>
      </c>
      <c r="I5127" s="62"/>
      <c r="J5127" s="62">
        <v>0</v>
      </c>
      <c r="K5127" s="44"/>
      <c r="L5127" s="63"/>
      <c r="M5127" s="70"/>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v>74</v>
      </c>
      <c r="C5128" s="59">
        <v>0</v>
      </c>
      <c r="D5128" s="60"/>
      <c r="E5128" s="60"/>
      <c r="F5128" s="60"/>
      <c r="G5128" s="61"/>
      <c r="H5128" s="71">
        <v>0</v>
      </c>
      <c r="I5128" s="62" t="s">
        <v>35</v>
      </c>
      <c r="J5128" s="62">
        <v>0</v>
      </c>
      <c r="K5128" s="44"/>
      <c r="L5128" s="63">
        <v>0</v>
      </c>
      <c r="M5128" s="70"/>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v>75</v>
      </c>
      <c r="C5129" s="59">
        <v>0</v>
      </c>
      <c r="D5129" s="60"/>
      <c r="E5129" s="60"/>
      <c r="F5129" s="60"/>
      <c r="G5129" s="61"/>
      <c r="H5129" s="71">
        <v>0</v>
      </c>
      <c r="I5129" s="62" t="s">
        <v>35</v>
      </c>
      <c r="J5129" s="62">
        <v>0</v>
      </c>
      <c r="K5129" s="44"/>
      <c r="L5129" s="63">
        <v>0</v>
      </c>
      <c r="M5129" s="70"/>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v>76</v>
      </c>
      <c r="C5130" s="59">
        <v>0</v>
      </c>
      <c r="D5130" s="60"/>
      <c r="E5130" s="60"/>
      <c r="F5130" s="60"/>
      <c r="G5130" s="61"/>
      <c r="H5130" s="71">
        <v>0</v>
      </c>
      <c r="I5130" s="62" t="s">
        <v>35</v>
      </c>
      <c r="J5130" s="62">
        <v>0</v>
      </c>
      <c r="K5130" s="44"/>
      <c r="L5130" s="63">
        <v>0</v>
      </c>
      <c r="M5130" s="70"/>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v>77</v>
      </c>
      <c r="C5131" s="59">
        <v>0</v>
      </c>
      <c r="D5131" s="60"/>
      <c r="E5131" s="60"/>
      <c r="F5131" s="60"/>
      <c r="G5131" s="61"/>
      <c r="H5131" s="71">
        <v>0</v>
      </c>
      <c r="I5131" s="62" t="s">
        <v>35</v>
      </c>
      <c r="J5131" s="62">
        <v>0</v>
      </c>
      <c r="K5131" s="44"/>
      <c r="L5131" s="63">
        <v>0</v>
      </c>
      <c r="M5131" s="70"/>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v>78</v>
      </c>
      <c r="C5132" s="59">
        <v>0</v>
      </c>
      <c r="D5132" s="60"/>
      <c r="E5132" s="60"/>
      <c r="F5132" s="60"/>
      <c r="G5132" s="61"/>
      <c r="H5132" s="71">
        <v>0</v>
      </c>
      <c r="I5132" s="62" t="s">
        <v>35</v>
      </c>
      <c r="J5132" s="62">
        <v>0</v>
      </c>
      <c r="K5132" s="44"/>
      <c r="L5132" s="63">
        <v>0</v>
      </c>
      <c r="M5132" s="70"/>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v>79</v>
      </c>
      <c r="C5133" s="59">
        <v>0</v>
      </c>
      <c r="D5133" s="60"/>
      <c r="E5133" s="60"/>
      <c r="F5133" s="60"/>
      <c r="G5133" s="61"/>
      <c r="H5133" s="71">
        <v>0</v>
      </c>
      <c r="I5133" s="62" t="s">
        <v>35</v>
      </c>
      <c r="J5133" s="62">
        <v>0</v>
      </c>
      <c r="K5133" s="44"/>
      <c r="L5133" s="63">
        <v>0</v>
      </c>
      <c r="M5133" s="70"/>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v>80</v>
      </c>
      <c r="C5134" s="59">
        <v>0</v>
      </c>
      <c r="D5134" s="60"/>
      <c r="E5134" s="60"/>
      <c r="F5134" s="60"/>
      <c r="G5134" s="61"/>
      <c r="H5134" s="71">
        <v>0</v>
      </c>
      <c r="I5134" s="62" t="s">
        <v>35</v>
      </c>
      <c r="J5134" s="62">
        <v>0</v>
      </c>
      <c r="K5134" s="44"/>
      <c r="L5134" s="63">
        <v>0</v>
      </c>
      <c r="M5134" s="70"/>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v>81</v>
      </c>
      <c r="C5135" s="59">
        <v>0</v>
      </c>
      <c r="D5135" s="60"/>
      <c r="E5135" s="60"/>
      <c r="F5135" s="60"/>
      <c r="G5135" s="61"/>
      <c r="H5135" s="71">
        <v>0</v>
      </c>
      <c r="I5135" s="62" t="s">
        <v>35</v>
      </c>
      <c r="J5135" s="62">
        <v>0</v>
      </c>
      <c r="K5135" s="44"/>
      <c r="L5135" s="63">
        <v>0</v>
      </c>
      <c r="M5135" s="70"/>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v>82</v>
      </c>
      <c r="C5136" s="59">
        <v>0</v>
      </c>
      <c r="D5136" s="60"/>
      <c r="E5136" s="60"/>
      <c r="F5136" s="60"/>
      <c r="G5136" s="61"/>
      <c r="H5136" s="71">
        <v>0</v>
      </c>
      <c r="I5136" s="62" t="s">
        <v>35</v>
      </c>
      <c r="J5136" s="62">
        <v>0</v>
      </c>
      <c r="K5136" s="44"/>
      <c r="L5136" s="63">
        <v>0</v>
      </c>
      <c r="M5136" s="70"/>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v>83</v>
      </c>
      <c r="C5137" s="59">
        <v>0</v>
      </c>
      <c r="D5137" s="60"/>
      <c r="E5137" s="60"/>
      <c r="F5137" s="60"/>
      <c r="G5137" s="61"/>
      <c r="H5137" s="71">
        <v>0</v>
      </c>
      <c r="I5137" s="62" t="s">
        <v>35</v>
      </c>
      <c r="J5137" s="62">
        <v>0</v>
      </c>
      <c r="K5137" s="44"/>
      <c r="L5137" s="63">
        <v>0</v>
      </c>
      <c r="M5137" s="70"/>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v>84</v>
      </c>
      <c r="C5138" s="59">
        <v>0</v>
      </c>
      <c r="D5138" s="60"/>
      <c r="E5138" s="60"/>
      <c r="F5138" s="60"/>
      <c r="G5138" s="61"/>
      <c r="H5138" s="71">
        <v>0</v>
      </c>
      <c r="I5138" s="62" t="s">
        <v>35</v>
      </c>
      <c r="J5138" s="62">
        <v>0</v>
      </c>
      <c r="K5138" s="44"/>
      <c r="L5138" s="63">
        <v>0</v>
      </c>
      <c r="M5138" s="70"/>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v>85</v>
      </c>
      <c r="C5139" s="59">
        <v>0</v>
      </c>
      <c r="D5139" s="60"/>
      <c r="E5139" s="60"/>
      <c r="F5139" s="60"/>
      <c r="G5139" s="61"/>
      <c r="H5139" s="71">
        <v>0</v>
      </c>
      <c r="I5139" s="62" t="s">
        <v>35</v>
      </c>
      <c r="J5139" s="62">
        <v>0</v>
      </c>
      <c r="K5139" s="44"/>
      <c r="L5139" s="63">
        <v>0</v>
      </c>
      <c r="M5139" s="70"/>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v>86</v>
      </c>
      <c r="C5140" s="59">
        <v>0</v>
      </c>
      <c r="D5140" s="60"/>
      <c r="E5140" s="60"/>
      <c r="F5140" s="60"/>
      <c r="G5140" s="61"/>
      <c r="H5140" s="71">
        <v>0</v>
      </c>
      <c r="I5140" s="62" t="s">
        <v>35</v>
      </c>
      <c r="J5140" s="62">
        <v>0</v>
      </c>
      <c r="K5140" s="44"/>
      <c r="L5140" s="63">
        <v>0</v>
      </c>
      <c r="M5140" s="70"/>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v>87</v>
      </c>
      <c r="C5141" s="59">
        <v>0</v>
      </c>
      <c r="D5141" s="60"/>
      <c r="E5141" s="60"/>
      <c r="F5141" s="60"/>
      <c r="G5141" s="61"/>
      <c r="H5141" s="71">
        <v>0</v>
      </c>
      <c r="I5141" s="62" t="s">
        <v>35</v>
      </c>
      <c r="J5141" s="62">
        <v>0</v>
      </c>
      <c r="K5141" s="44"/>
      <c r="L5141" s="63">
        <v>0</v>
      </c>
      <c r="M5141" s="70"/>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v>88</v>
      </c>
      <c r="C5142" s="59">
        <v>0</v>
      </c>
      <c r="D5142" s="60"/>
      <c r="E5142" s="60"/>
      <c r="F5142" s="60"/>
      <c r="G5142" s="61"/>
      <c r="H5142" s="71">
        <v>0</v>
      </c>
      <c r="I5142" s="62" t="s">
        <v>35</v>
      </c>
      <c r="J5142" s="62">
        <v>0</v>
      </c>
      <c r="K5142" s="44"/>
      <c r="L5142" s="63">
        <v>0</v>
      </c>
      <c r="M5142" s="70"/>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v>89</v>
      </c>
      <c r="C5143" s="59">
        <v>0</v>
      </c>
      <c r="D5143" s="60"/>
      <c r="E5143" s="60"/>
      <c r="F5143" s="60"/>
      <c r="G5143" s="61"/>
      <c r="H5143" s="71">
        <v>0</v>
      </c>
      <c r="I5143" s="62" t="s">
        <v>35</v>
      </c>
      <c r="J5143" s="62">
        <v>0</v>
      </c>
      <c r="K5143" s="44"/>
      <c r="L5143" s="63">
        <v>0</v>
      </c>
      <c r="M5143" s="70"/>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v>90</v>
      </c>
      <c r="C5144" s="59">
        <v>0</v>
      </c>
      <c r="D5144" s="60"/>
      <c r="E5144" s="60"/>
      <c r="F5144" s="60"/>
      <c r="G5144" s="61"/>
      <c r="H5144" s="71">
        <v>0</v>
      </c>
      <c r="I5144" s="62" t="s">
        <v>35</v>
      </c>
      <c r="J5144" s="62">
        <v>0</v>
      </c>
      <c r="K5144" s="44"/>
      <c r="L5144" s="63">
        <v>0</v>
      </c>
      <c r="M5144" s="70"/>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v>91</v>
      </c>
      <c r="C5145" s="59">
        <v>0</v>
      </c>
      <c r="D5145" s="60"/>
      <c r="E5145" s="60"/>
      <c r="F5145" s="60"/>
      <c r="G5145" s="61"/>
      <c r="H5145" s="71">
        <v>0</v>
      </c>
      <c r="I5145" s="62" t="s">
        <v>35</v>
      </c>
      <c r="J5145" s="62">
        <v>0</v>
      </c>
      <c r="K5145" s="44"/>
      <c r="L5145" s="63">
        <v>0</v>
      </c>
      <c r="M5145" s="70"/>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v>92</v>
      </c>
      <c r="C5146" s="59">
        <v>0</v>
      </c>
      <c r="D5146" s="60"/>
      <c r="E5146" s="60"/>
      <c r="F5146" s="60"/>
      <c r="G5146" s="61"/>
      <c r="H5146" s="71">
        <v>0</v>
      </c>
      <c r="I5146" s="62" t="s">
        <v>35</v>
      </c>
      <c r="J5146" s="62">
        <v>0</v>
      </c>
      <c r="K5146" s="44"/>
      <c r="L5146" s="63">
        <v>0</v>
      </c>
      <c r="M5146" s="70"/>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v>93</v>
      </c>
      <c r="C5147" s="59">
        <v>0</v>
      </c>
      <c r="D5147" s="60"/>
      <c r="E5147" s="60"/>
      <c r="F5147" s="60"/>
      <c r="G5147" s="61"/>
      <c r="H5147" s="71">
        <v>0</v>
      </c>
      <c r="I5147" s="62" t="s">
        <v>35</v>
      </c>
      <c r="J5147" s="62">
        <v>0</v>
      </c>
      <c r="K5147" s="44"/>
      <c r="L5147" s="63">
        <v>0</v>
      </c>
      <c r="M5147" s="70"/>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v>94</v>
      </c>
      <c r="C5148" s="59">
        <v>0</v>
      </c>
      <c r="D5148" s="60"/>
      <c r="E5148" s="60"/>
      <c r="F5148" s="60"/>
      <c r="G5148" s="61"/>
      <c r="H5148" s="71">
        <v>0</v>
      </c>
      <c r="I5148" s="62" t="s">
        <v>35</v>
      </c>
      <c r="J5148" s="62">
        <v>0</v>
      </c>
      <c r="K5148" s="44"/>
      <c r="L5148" s="63">
        <v>0</v>
      </c>
      <c r="M5148" s="70"/>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v>95</v>
      </c>
      <c r="C5149" s="59">
        <v>0</v>
      </c>
      <c r="D5149" s="60"/>
      <c r="E5149" s="60"/>
      <c r="F5149" s="60"/>
      <c r="G5149" s="61"/>
      <c r="H5149" s="71">
        <v>0</v>
      </c>
      <c r="I5149" s="62" t="s">
        <v>35</v>
      </c>
      <c r="J5149" s="62">
        <v>0</v>
      </c>
      <c r="K5149" s="44"/>
      <c r="L5149" s="63">
        <v>0</v>
      </c>
      <c r="M5149" s="70"/>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v>96</v>
      </c>
      <c r="C5150" s="59">
        <v>0</v>
      </c>
      <c r="D5150" s="60"/>
      <c r="E5150" s="60"/>
      <c r="F5150" s="60"/>
      <c r="G5150" s="61"/>
      <c r="H5150" s="71">
        <v>0</v>
      </c>
      <c r="I5150" s="62" t="s">
        <v>35</v>
      </c>
      <c r="J5150" s="62">
        <v>0</v>
      </c>
      <c r="K5150" s="44"/>
      <c r="L5150" s="63">
        <v>0</v>
      </c>
      <c r="M5150" s="70"/>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v>97</v>
      </c>
      <c r="C5151" s="59">
        <v>0</v>
      </c>
      <c r="D5151" s="60"/>
      <c r="E5151" s="60"/>
      <c r="F5151" s="60"/>
      <c r="G5151" s="61"/>
      <c r="H5151" s="71">
        <v>0</v>
      </c>
      <c r="I5151" s="62" t="s">
        <v>35</v>
      </c>
      <c r="J5151" s="62">
        <v>0</v>
      </c>
      <c r="K5151" s="44"/>
      <c r="L5151" s="63">
        <v>0</v>
      </c>
      <c r="M5151" s="70"/>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v>98</v>
      </c>
      <c r="C5152" s="59">
        <v>0</v>
      </c>
      <c r="D5152" s="60"/>
      <c r="E5152" s="60"/>
      <c r="F5152" s="60"/>
      <c r="G5152" s="61"/>
      <c r="H5152" s="71">
        <v>0</v>
      </c>
      <c r="I5152" s="62" t="s">
        <v>35</v>
      </c>
      <c r="J5152" s="62">
        <v>0</v>
      </c>
      <c r="K5152" s="44"/>
      <c r="L5152" s="63">
        <v>0</v>
      </c>
      <c r="M5152" s="70"/>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v>99</v>
      </c>
      <c r="C5153" s="59">
        <v>0</v>
      </c>
      <c r="D5153" s="60"/>
      <c r="E5153" s="60"/>
      <c r="F5153" s="60"/>
      <c r="G5153" s="61"/>
      <c r="H5153" s="71">
        <v>0</v>
      </c>
      <c r="I5153" s="62" t="s">
        <v>35</v>
      </c>
      <c r="J5153" s="62">
        <v>0</v>
      </c>
      <c r="K5153" s="44"/>
      <c r="L5153" s="63">
        <v>0</v>
      </c>
      <c r="M5153" s="70"/>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v>100</v>
      </c>
      <c r="C5154" s="59">
        <v>0</v>
      </c>
      <c r="D5154" s="60"/>
      <c r="E5154" s="60"/>
      <c r="F5154" s="60"/>
      <c r="G5154" s="61"/>
      <c r="H5154" s="71">
        <v>0</v>
      </c>
      <c r="I5154" s="62" t="s">
        <v>35</v>
      </c>
      <c r="J5154" s="62">
        <v>0</v>
      </c>
      <c r="K5154" s="44"/>
      <c r="L5154" s="63">
        <v>0</v>
      </c>
      <c r="M5154" s="70"/>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v>101</v>
      </c>
      <c r="C5155" s="59">
        <v>0</v>
      </c>
      <c r="D5155" s="60"/>
      <c r="E5155" s="60"/>
      <c r="F5155" s="60"/>
      <c r="G5155" s="61"/>
      <c r="H5155" s="71">
        <v>0</v>
      </c>
      <c r="I5155" s="62" t="s">
        <v>35</v>
      </c>
      <c r="J5155" s="62">
        <v>0</v>
      </c>
      <c r="K5155" s="44"/>
      <c r="L5155" s="63">
        <v>0</v>
      </c>
      <c r="M5155" s="70"/>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v>102</v>
      </c>
      <c r="C5156" s="59">
        <v>0</v>
      </c>
      <c r="D5156" s="60"/>
      <c r="E5156" s="60"/>
      <c r="F5156" s="60"/>
      <c r="G5156" s="61"/>
      <c r="H5156" s="71">
        <v>0</v>
      </c>
      <c r="I5156" s="62" t="s">
        <v>35</v>
      </c>
      <c r="J5156" s="62">
        <v>0</v>
      </c>
      <c r="K5156" s="44"/>
      <c r="L5156" s="63">
        <v>0</v>
      </c>
      <c r="M5156" s="70"/>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v>103</v>
      </c>
      <c r="C5157" s="59">
        <v>0</v>
      </c>
      <c r="D5157" s="60"/>
      <c r="E5157" s="60"/>
      <c r="F5157" s="60"/>
      <c r="G5157" s="61"/>
      <c r="H5157" s="71">
        <v>0</v>
      </c>
      <c r="I5157" s="62" t="s">
        <v>35</v>
      </c>
      <c r="J5157" s="62">
        <v>0</v>
      </c>
      <c r="K5157" s="44"/>
      <c r="L5157" s="63">
        <v>0</v>
      </c>
      <c r="M5157" s="70"/>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v>104</v>
      </c>
      <c r="C5158" s="59">
        <v>0</v>
      </c>
      <c r="D5158" s="60"/>
      <c r="E5158" s="60"/>
      <c r="F5158" s="60"/>
      <c r="G5158" s="61"/>
      <c r="H5158" s="71">
        <v>0</v>
      </c>
      <c r="I5158" s="62" t="s">
        <v>35</v>
      </c>
      <c r="J5158" s="62">
        <v>0</v>
      </c>
      <c r="K5158" s="44"/>
      <c r="L5158" s="63">
        <v>0</v>
      </c>
      <c r="M5158" s="70"/>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v>105</v>
      </c>
      <c r="C5159" s="59">
        <v>0</v>
      </c>
      <c r="D5159" s="60"/>
      <c r="E5159" s="60"/>
      <c r="F5159" s="60"/>
      <c r="G5159" s="61"/>
      <c r="H5159" s="71">
        <v>0</v>
      </c>
      <c r="I5159" s="62" t="s">
        <v>35</v>
      </c>
      <c r="J5159" s="62">
        <v>0</v>
      </c>
      <c r="K5159" s="44"/>
      <c r="L5159" s="63">
        <v>0</v>
      </c>
      <c r="M5159" s="70"/>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v>106</v>
      </c>
      <c r="C5160" s="59">
        <v>0</v>
      </c>
      <c r="D5160" s="60"/>
      <c r="E5160" s="60"/>
      <c r="F5160" s="60"/>
      <c r="G5160" s="61"/>
      <c r="H5160" s="71">
        <v>0</v>
      </c>
      <c r="I5160" s="62" t="s">
        <v>35</v>
      </c>
      <c r="J5160" s="62">
        <v>0</v>
      </c>
      <c r="K5160" s="44"/>
      <c r="L5160" s="63">
        <v>0</v>
      </c>
      <c r="M5160" s="70"/>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v>107</v>
      </c>
      <c r="C5161" s="59">
        <v>0</v>
      </c>
      <c r="D5161" s="60"/>
      <c r="E5161" s="60"/>
      <c r="F5161" s="60"/>
      <c r="G5161" s="61"/>
      <c r="H5161" s="71">
        <v>0</v>
      </c>
      <c r="I5161" s="62" t="s">
        <v>35</v>
      </c>
      <c r="J5161" s="62">
        <v>0</v>
      </c>
      <c r="K5161" s="44"/>
      <c r="L5161" s="63">
        <v>0</v>
      </c>
      <c r="M5161" s="70"/>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v>108</v>
      </c>
      <c r="C5162" s="59">
        <v>0</v>
      </c>
      <c r="D5162" s="60"/>
      <c r="E5162" s="60"/>
      <c r="F5162" s="60"/>
      <c r="G5162" s="61"/>
      <c r="H5162" s="71">
        <v>0</v>
      </c>
      <c r="I5162" s="62" t="s">
        <v>35</v>
      </c>
      <c r="J5162" s="62">
        <v>0</v>
      </c>
      <c r="K5162" s="44"/>
      <c r="L5162" s="63">
        <v>0</v>
      </c>
      <c r="M5162" s="70"/>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v>109</v>
      </c>
      <c r="C5163" s="59">
        <v>0</v>
      </c>
      <c r="D5163" s="60"/>
      <c r="E5163" s="60"/>
      <c r="F5163" s="60"/>
      <c r="G5163" s="61"/>
      <c r="H5163" s="71">
        <v>0</v>
      </c>
      <c r="I5163" s="62" t="s">
        <v>35</v>
      </c>
      <c r="J5163" s="62">
        <v>0</v>
      </c>
      <c r="K5163" s="44"/>
      <c r="L5163" s="63">
        <v>0</v>
      </c>
      <c r="M5163" s="70"/>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v>110</v>
      </c>
      <c r="C5164" s="59">
        <v>0</v>
      </c>
      <c r="D5164" s="60"/>
      <c r="E5164" s="60"/>
      <c r="F5164" s="60"/>
      <c r="G5164" s="61"/>
      <c r="H5164" s="71">
        <v>0</v>
      </c>
      <c r="I5164" s="62" t="s">
        <v>35</v>
      </c>
      <c r="J5164" s="62">
        <v>0</v>
      </c>
      <c r="K5164" s="44"/>
      <c r="L5164" s="63">
        <v>0</v>
      </c>
      <c r="M5164" s="70"/>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v>111</v>
      </c>
      <c r="C5165" s="59">
        <v>0</v>
      </c>
      <c r="D5165" s="60"/>
      <c r="E5165" s="60"/>
      <c r="F5165" s="60"/>
      <c r="G5165" s="61"/>
      <c r="H5165" s="71">
        <v>0</v>
      </c>
      <c r="I5165" s="62" t="s">
        <v>35</v>
      </c>
      <c r="J5165" s="62">
        <v>0</v>
      </c>
      <c r="K5165" s="44"/>
      <c r="L5165" s="63">
        <v>0</v>
      </c>
      <c r="M5165" s="70"/>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v>112</v>
      </c>
      <c r="C5166" s="59">
        <v>0</v>
      </c>
      <c r="D5166" s="60"/>
      <c r="E5166" s="60"/>
      <c r="F5166" s="60"/>
      <c r="G5166" s="61"/>
      <c r="H5166" s="71">
        <v>0</v>
      </c>
      <c r="I5166" s="62" t="s">
        <v>35</v>
      </c>
      <c r="J5166" s="62">
        <v>0</v>
      </c>
      <c r="K5166" s="44"/>
      <c r="L5166" s="63">
        <v>0</v>
      </c>
      <c r="M5166" s="70"/>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v>113</v>
      </c>
      <c r="C5167" s="59">
        <v>0</v>
      </c>
      <c r="D5167" s="60"/>
      <c r="E5167" s="60"/>
      <c r="F5167" s="60"/>
      <c r="G5167" s="61"/>
      <c r="H5167" s="71">
        <v>0</v>
      </c>
      <c r="I5167" s="62" t="s">
        <v>35</v>
      </c>
      <c r="J5167" s="62">
        <v>0</v>
      </c>
      <c r="K5167" s="44"/>
      <c r="L5167" s="63">
        <v>0</v>
      </c>
      <c r="M5167" s="70"/>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v>114</v>
      </c>
      <c r="C5168" s="59">
        <v>0</v>
      </c>
      <c r="D5168" s="60"/>
      <c r="E5168" s="60"/>
      <c r="F5168" s="60"/>
      <c r="G5168" s="61"/>
      <c r="H5168" s="71">
        <v>0</v>
      </c>
      <c r="I5168" s="62" t="s">
        <v>35</v>
      </c>
      <c r="J5168" s="62">
        <v>0</v>
      </c>
      <c r="K5168" s="44"/>
      <c r="L5168" s="63">
        <v>0</v>
      </c>
      <c r="M5168" s="70"/>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v>115</v>
      </c>
      <c r="C5169" s="59">
        <v>0</v>
      </c>
      <c r="D5169" s="60"/>
      <c r="E5169" s="60"/>
      <c r="F5169" s="60"/>
      <c r="G5169" s="61"/>
      <c r="H5169" s="71">
        <v>0</v>
      </c>
      <c r="I5169" s="62" t="s">
        <v>35</v>
      </c>
      <c r="J5169" s="62">
        <v>0</v>
      </c>
      <c r="K5169" s="44"/>
      <c r="L5169" s="63">
        <v>0</v>
      </c>
      <c r="M5169" s="70"/>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v>116</v>
      </c>
      <c r="C5170" s="59">
        <v>0</v>
      </c>
      <c r="D5170" s="60"/>
      <c r="E5170" s="60"/>
      <c r="F5170" s="60"/>
      <c r="G5170" s="61"/>
      <c r="H5170" s="71">
        <v>0</v>
      </c>
      <c r="I5170" s="62" t="s">
        <v>35</v>
      </c>
      <c r="J5170" s="62">
        <v>0</v>
      </c>
      <c r="K5170" s="44"/>
      <c r="L5170" s="63">
        <v>0</v>
      </c>
      <c r="M5170" s="70"/>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v>117</v>
      </c>
      <c r="C5171" s="59">
        <v>0</v>
      </c>
      <c r="D5171" s="60"/>
      <c r="E5171" s="60"/>
      <c r="F5171" s="60"/>
      <c r="G5171" s="61"/>
      <c r="H5171" s="71">
        <v>0</v>
      </c>
      <c r="I5171" s="62" t="s">
        <v>35</v>
      </c>
      <c r="J5171" s="62">
        <v>0</v>
      </c>
      <c r="K5171" s="44"/>
      <c r="L5171" s="63">
        <v>0</v>
      </c>
      <c r="M5171" s="70"/>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v>118</v>
      </c>
      <c r="C5172" s="59">
        <v>0</v>
      </c>
      <c r="D5172" s="60"/>
      <c r="E5172" s="60"/>
      <c r="F5172" s="60"/>
      <c r="G5172" s="61"/>
      <c r="H5172" s="71">
        <v>0</v>
      </c>
      <c r="I5172" s="62" t="s">
        <v>35</v>
      </c>
      <c r="J5172" s="62">
        <v>0</v>
      </c>
      <c r="K5172" s="44"/>
      <c r="L5172" s="63">
        <v>0</v>
      </c>
      <c r="M5172" s="70"/>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v>119</v>
      </c>
      <c r="C5173" s="59">
        <v>0</v>
      </c>
      <c r="D5173" s="60"/>
      <c r="E5173" s="60"/>
      <c r="F5173" s="60"/>
      <c r="G5173" s="61"/>
      <c r="H5173" s="71">
        <v>0</v>
      </c>
      <c r="I5173" s="62" t="s">
        <v>35</v>
      </c>
      <c r="J5173" s="62">
        <v>0</v>
      </c>
      <c r="K5173" s="44"/>
      <c r="L5173" s="63">
        <v>0</v>
      </c>
      <c r="M5173" s="70"/>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v>120</v>
      </c>
      <c r="C5174" s="59">
        <v>0</v>
      </c>
      <c r="D5174" s="60"/>
      <c r="E5174" s="60"/>
      <c r="F5174" s="60"/>
      <c r="G5174" s="61"/>
      <c r="H5174" s="71">
        <v>0</v>
      </c>
      <c r="I5174" s="62" t="s">
        <v>35</v>
      </c>
      <c r="J5174" s="62">
        <v>0</v>
      </c>
      <c r="K5174" s="44"/>
      <c r="L5174" s="63">
        <v>0</v>
      </c>
      <c r="M5174" s="70"/>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v>121</v>
      </c>
      <c r="C5175" s="59">
        <v>0</v>
      </c>
      <c r="D5175" s="60"/>
      <c r="E5175" s="60"/>
      <c r="F5175" s="60"/>
      <c r="G5175" s="61"/>
      <c r="H5175" s="71">
        <v>0</v>
      </c>
      <c r="I5175" s="62" t="s">
        <v>35</v>
      </c>
      <c r="J5175" s="62">
        <v>0</v>
      </c>
      <c r="K5175" s="44"/>
      <c r="L5175" s="63">
        <v>0</v>
      </c>
      <c r="M5175" s="70"/>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v>122</v>
      </c>
      <c r="C5176" s="59">
        <v>0</v>
      </c>
      <c r="D5176" s="60"/>
      <c r="E5176" s="60"/>
      <c r="F5176" s="60"/>
      <c r="G5176" s="61"/>
      <c r="H5176" s="71">
        <v>0</v>
      </c>
      <c r="I5176" s="62" t="s">
        <v>35</v>
      </c>
      <c r="J5176" s="62">
        <v>0</v>
      </c>
      <c r="K5176" s="44"/>
      <c r="L5176" s="63">
        <v>0</v>
      </c>
      <c r="M5176" s="70"/>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v>123</v>
      </c>
      <c r="C5177" s="59">
        <v>0</v>
      </c>
      <c r="D5177" s="60"/>
      <c r="E5177" s="60"/>
      <c r="F5177" s="60"/>
      <c r="G5177" s="61"/>
      <c r="H5177" s="71">
        <v>0</v>
      </c>
      <c r="I5177" s="62" t="s">
        <v>35</v>
      </c>
      <c r="J5177" s="62">
        <v>0</v>
      </c>
      <c r="K5177" s="44"/>
      <c r="L5177" s="63">
        <v>0</v>
      </c>
      <c r="M5177" s="70"/>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v>124</v>
      </c>
      <c r="C5178" s="59">
        <v>0</v>
      </c>
      <c r="D5178" s="60"/>
      <c r="E5178" s="60"/>
      <c r="F5178" s="60"/>
      <c r="G5178" s="61"/>
      <c r="H5178" s="71">
        <v>0</v>
      </c>
      <c r="I5178" s="62" t="s">
        <v>35</v>
      </c>
      <c r="J5178" s="62">
        <v>0</v>
      </c>
      <c r="K5178" s="44"/>
      <c r="L5178" s="63">
        <v>0</v>
      </c>
      <c r="M5178" s="70"/>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v>125</v>
      </c>
      <c r="C5179" s="59">
        <v>0</v>
      </c>
      <c r="D5179" s="60"/>
      <c r="E5179" s="60"/>
      <c r="F5179" s="60"/>
      <c r="G5179" s="61"/>
      <c r="H5179" s="71">
        <v>0</v>
      </c>
      <c r="I5179" s="62" t="s">
        <v>35</v>
      </c>
      <c r="J5179" s="62">
        <v>0</v>
      </c>
      <c r="K5179" s="44"/>
      <c r="L5179" s="63">
        <v>0</v>
      </c>
      <c r="M5179" s="70"/>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v>126</v>
      </c>
      <c r="C5180" s="59">
        <v>0</v>
      </c>
      <c r="D5180" s="60"/>
      <c r="E5180" s="60"/>
      <c r="F5180" s="60"/>
      <c r="G5180" s="61"/>
      <c r="H5180" s="71">
        <v>0</v>
      </c>
      <c r="I5180" s="62" t="s">
        <v>35</v>
      </c>
      <c r="J5180" s="62">
        <v>0</v>
      </c>
      <c r="K5180" s="44"/>
      <c r="L5180" s="63">
        <v>0</v>
      </c>
      <c r="M5180" s="70"/>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v>127</v>
      </c>
      <c r="C5181" s="59">
        <v>0</v>
      </c>
      <c r="D5181" s="60"/>
      <c r="E5181" s="60"/>
      <c r="F5181" s="60"/>
      <c r="G5181" s="61"/>
      <c r="H5181" s="71">
        <v>0</v>
      </c>
      <c r="I5181" s="62" t="s">
        <v>35</v>
      </c>
      <c r="J5181" s="62">
        <v>0</v>
      </c>
      <c r="K5181" s="44"/>
      <c r="L5181" s="63">
        <v>0</v>
      </c>
      <c r="M5181" s="70"/>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v>128</v>
      </c>
      <c r="C5182" s="59">
        <v>0</v>
      </c>
      <c r="D5182" s="60"/>
      <c r="E5182" s="60"/>
      <c r="F5182" s="60"/>
      <c r="G5182" s="61"/>
      <c r="H5182" s="71">
        <v>0</v>
      </c>
      <c r="I5182" s="62" t="s">
        <v>35</v>
      </c>
      <c r="J5182" s="62">
        <v>0</v>
      </c>
      <c r="K5182" s="44"/>
      <c r="L5182" s="63">
        <v>0</v>
      </c>
      <c r="M5182" s="70"/>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v>129</v>
      </c>
      <c r="C5183" s="59">
        <v>0</v>
      </c>
      <c r="D5183" s="60"/>
      <c r="E5183" s="60"/>
      <c r="F5183" s="60"/>
      <c r="G5183" s="61"/>
      <c r="H5183" s="71">
        <v>0</v>
      </c>
      <c r="I5183" s="62" t="s">
        <v>35</v>
      </c>
      <c r="J5183" s="62">
        <v>0</v>
      </c>
      <c r="K5183" s="44"/>
      <c r="L5183" s="63">
        <v>0</v>
      </c>
      <c r="M5183" s="70"/>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v>130</v>
      </c>
      <c r="C5184" s="59">
        <v>0</v>
      </c>
      <c r="D5184" s="60"/>
      <c r="E5184" s="60"/>
      <c r="F5184" s="60"/>
      <c r="G5184" s="61"/>
      <c r="H5184" s="71">
        <v>0</v>
      </c>
      <c r="I5184" s="62" t="s">
        <v>35</v>
      </c>
      <c r="J5184" s="62">
        <v>0</v>
      </c>
      <c r="K5184" s="44"/>
      <c r="L5184" s="63">
        <v>0</v>
      </c>
      <c r="M5184" s="70"/>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v>131</v>
      </c>
      <c r="C5185" s="59">
        <v>0</v>
      </c>
      <c r="D5185" s="60"/>
      <c r="E5185" s="60"/>
      <c r="F5185" s="60"/>
      <c r="G5185" s="61"/>
      <c r="H5185" s="71">
        <v>0</v>
      </c>
      <c r="I5185" s="62" t="s">
        <v>35</v>
      </c>
      <c r="J5185" s="62">
        <v>0</v>
      </c>
      <c r="K5185" s="44"/>
      <c r="L5185" s="63">
        <v>0</v>
      </c>
      <c r="M5185" s="70"/>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v>132</v>
      </c>
      <c r="C5186" s="59">
        <v>0</v>
      </c>
      <c r="D5186" s="60"/>
      <c r="E5186" s="60"/>
      <c r="F5186" s="60"/>
      <c r="G5186" s="61"/>
      <c r="H5186" s="71">
        <v>0</v>
      </c>
      <c r="I5186" s="62" t="s">
        <v>35</v>
      </c>
      <c r="J5186" s="62">
        <v>0</v>
      </c>
      <c r="K5186" s="44"/>
      <c r="L5186" s="63">
        <v>0</v>
      </c>
      <c r="M5186" s="70"/>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v>133</v>
      </c>
      <c r="C5187" s="59">
        <v>0</v>
      </c>
      <c r="D5187" s="60"/>
      <c r="E5187" s="60"/>
      <c r="F5187" s="60"/>
      <c r="G5187" s="61"/>
      <c r="H5187" s="71">
        <v>0</v>
      </c>
      <c r="I5187" s="62" t="s">
        <v>35</v>
      </c>
      <c r="J5187" s="62">
        <v>0</v>
      </c>
      <c r="K5187" s="44"/>
      <c r="L5187" s="63">
        <v>0</v>
      </c>
      <c r="M5187" s="70"/>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v>134</v>
      </c>
      <c r="C5188" s="59">
        <v>0</v>
      </c>
      <c r="D5188" s="60"/>
      <c r="E5188" s="60"/>
      <c r="F5188" s="60"/>
      <c r="G5188" s="61"/>
      <c r="H5188" s="71">
        <v>0</v>
      </c>
      <c r="I5188" s="62" t="s">
        <v>35</v>
      </c>
      <c r="J5188" s="62">
        <v>0</v>
      </c>
      <c r="K5188" s="44"/>
      <c r="L5188" s="63">
        <v>0</v>
      </c>
      <c r="M5188" s="70"/>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v>135</v>
      </c>
      <c r="C5189" s="59">
        <v>0</v>
      </c>
      <c r="D5189" s="60"/>
      <c r="E5189" s="60"/>
      <c r="F5189" s="60"/>
      <c r="G5189" s="61"/>
      <c r="H5189" s="71">
        <v>0</v>
      </c>
      <c r="I5189" s="62" t="s">
        <v>35</v>
      </c>
      <c r="J5189" s="62">
        <v>0</v>
      </c>
      <c r="K5189" s="44"/>
      <c r="L5189" s="63">
        <v>0</v>
      </c>
      <c r="M5189" s="70"/>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v>136</v>
      </c>
      <c r="C5190" s="59">
        <v>0</v>
      </c>
      <c r="D5190" s="60"/>
      <c r="E5190" s="60"/>
      <c r="F5190" s="60"/>
      <c r="G5190" s="61"/>
      <c r="H5190" s="71">
        <v>0</v>
      </c>
      <c r="I5190" s="62" t="s">
        <v>35</v>
      </c>
      <c r="J5190" s="62">
        <v>0</v>
      </c>
      <c r="K5190" s="44"/>
      <c r="L5190" s="63">
        <v>0</v>
      </c>
      <c r="M5190" s="70"/>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v>137</v>
      </c>
      <c r="C5191" s="59">
        <v>0</v>
      </c>
      <c r="D5191" s="60"/>
      <c r="E5191" s="60"/>
      <c r="F5191" s="60"/>
      <c r="G5191" s="61"/>
      <c r="H5191" s="71">
        <v>0</v>
      </c>
      <c r="I5191" s="62" t="s">
        <v>35</v>
      </c>
      <c r="J5191" s="62">
        <v>0</v>
      </c>
      <c r="K5191" s="44"/>
      <c r="L5191" s="63">
        <v>0</v>
      </c>
      <c r="M5191" s="70"/>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v>138</v>
      </c>
      <c r="C5192" s="59">
        <v>0</v>
      </c>
      <c r="D5192" s="60"/>
      <c r="E5192" s="60"/>
      <c r="F5192" s="60"/>
      <c r="G5192" s="61"/>
      <c r="H5192" s="71">
        <v>0</v>
      </c>
      <c r="I5192" s="62" t="s">
        <v>35</v>
      </c>
      <c r="J5192" s="62">
        <v>0</v>
      </c>
      <c r="K5192" s="44"/>
      <c r="L5192" s="63">
        <v>0</v>
      </c>
      <c r="M5192" s="70"/>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v>139</v>
      </c>
      <c r="C5193" s="59">
        <v>0</v>
      </c>
      <c r="D5193" s="60"/>
      <c r="E5193" s="60"/>
      <c r="F5193" s="60"/>
      <c r="G5193" s="61"/>
      <c r="H5193" s="71">
        <v>0</v>
      </c>
      <c r="I5193" s="62" t="s">
        <v>35</v>
      </c>
      <c r="J5193" s="62">
        <v>0</v>
      </c>
      <c r="K5193" s="44"/>
      <c r="L5193" s="63">
        <v>0</v>
      </c>
      <c r="M5193" s="70"/>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v>140</v>
      </c>
      <c r="C5194" s="59">
        <v>0</v>
      </c>
      <c r="D5194" s="60"/>
      <c r="E5194" s="60"/>
      <c r="F5194" s="60"/>
      <c r="G5194" s="61"/>
      <c r="H5194" s="71">
        <v>0</v>
      </c>
      <c r="I5194" s="62" t="s">
        <v>35</v>
      </c>
      <c r="J5194" s="62">
        <v>0</v>
      </c>
      <c r="K5194" s="44"/>
      <c r="L5194" s="63">
        <v>0</v>
      </c>
      <c r="M5194" s="70"/>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v>141</v>
      </c>
      <c r="C5195" s="59">
        <v>0</v>
      </c>
      <c r="D5195" s="60"/>
      <c r="E5195" s="60"/>
      <c r="F5195" s="60"/>
      <c r="G5195" s="61"/>
      <c r="H5195" s="71">
        <v>0</v>
      </c>
      <c r="I5195" s="62" t="s">
        <v>35</v>
      </c>
      <c r="J5195" s="62">
        <v>0</v>
      </c>
      <c r="K5195" s="44"/>
      <c r="L5195" s="63">
        <v>0</v>
      </c>
      <c r="M5195" s="70"/>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v>142</v>
      </c>
      <c r="C5196" s="59">
        <v>0</v>
      </c>
      <c r="D5196" s="60"/>
      <c r="E5196" s="60"/>
      <c r="F5196" s="60"/>
      <c r="G5196" s="61"/>
      <c r="H5196" s="71">
        <v>0</v>
      </c>
      <c r="I5196" s="62" t="s">
        <v>35</v>
      </c>
      <c r="J5196" s="62">
        <v>0</v>
      </c>
      <c r="K5196" s="44"/>
      <c r="L5196" s="63">
        <v>0</v>
      </c>
      <c r="M5196" s="70"/>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v>143</v>
      </c>
      <c r="C5197" s="59">
        <v>0</v>
      </c>
      <c r="D5197" s="60"/>
      <c r="E5197" s="60"/>
      <c r="F5197" s="60"/>
      <c r="G5197" s="61"/>
      <c r="H5197" s="71">
        <v>0</v>
      </c>
      <c r="I5197" s="62" t="s">
        <v>35</v>
      </c>
      <c r="J5197" s="62">
        <v>0</v>
      </c>
      <c r="K5197" s="44"/>
      <c r="L5197" s="63">
        <v>0</v>
      </c>
      <c r="M5197" s="70"/>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v>144</v>
      </c>
      <c r="C5198" s="59">
        <v>0</v>
      </c>
      <c r="D5198" s="60"/>
      <c r="E5198" s="60"/>
      <c r="F5198" s="60"/>
      <c r="G5198" s="61"/>
      <c r="H5198" s="71">
        <v>0</v>
      </c>
      <c r="I5198" s="62" t="s">
        <v>35</v>
      </c>
      <c r="J5198" s="62">
        <v>0</v>
      </c>
      <c r="K5198" s="44"/>
      <c r="L5198" s="63">
        <v>0</v>
      </c>
      <c r="M5198" s="70"/>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v>145</v>
      </c>
      <c r="C5199" s="59">
        <v>0</v>
      </c>
      <c r="D5199" s="60"/>
      <c r="E5199" s="60"/>
      <c r="F5199" s="60"/>
      <c r="G5199" s="61"/>
      <c r="H5199" s="71">
        <v>0</v>
      </c>
      <c r="I5199" s="62" t="s">
        <v>35</v>
      </c>
      <c r="J5199" s="62">
        <v>0</v>
      </c>
      <c r="K5199" s="44"/>
      <c r="L5199" s="63">
        <v>0</v>
      </c>
      <c r="M5199" s="70"/>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v>146</v>
      </c>
      <c r="C5200" s="59">
        <v>0</v>
      </c>
      <c r="D5200" s="60"/>
      <c r="E5200" s="60"/>
      <c r="F5200" s="60"/>
      <c r="G5200" s="61"/>
      <c r="H5200" s="71">
        <v>0</v>
      </c>
      <c r="I5200" s="62" t="s">
        <v>35</v>
      </c>
      <c r="J5200" s="62">
        <v>0</v>
      </c>
      <c r="K5200" s="44"/>
      <c r="L5200" s="63">
        <v>0</v>
      </c>
      <c r="M5200" s="70"/>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v>147</v>
      </c>
      <c r="C5201" s="59">
        <v>0</v>
      </c>
      <c r="D5201" s="60"/>
      <c r="E5201" s="60"/>
      <c r="F5201" s="60"/>
      <c r="G5201" s="61"/>
      <c r="H5201" s="71">
        <v>0</v>
      </c>
      <c r="I5201" s="62" t="s">
        <v>35</v>
      </c>
      <c r="J5201" s="62">
        <v>0</v>
      </c>
      <c r="K5201" s="44"/>
      <c r="L5201" s="63">
        <v>0</v>
      </c>
      <c r="M5201" s="70"/>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v>148</v>
      </c>
      <c r="C5202" s="59">
        <v>0</v>
      </c>
      <c r="D5202" s="60"/>
      <c r="E5202" s="60"/>
      <c r="F5202" s="60"/>
      <c r="G5202" s="61"/>
      <c r="H5202" s="71">
        <v>0</v>
      </c>
      <c r="I5202" s="62" t="s">
        <v>35</v>
      </c>
      <c r="J5202" s="62">
        <v>0</v>
      </c>
      <c r="K5202" s="44"/>
      <c r="L5202" s="63">
        <v>0</v>
      </c>
      <c r="M5202" s="70"/>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v>149</v>
      </c>
      <c r="C5203" s="59">
        <v>0</v>
      </c>
      <c r="D5203" s="60"/>
      <c r="E5203" s="60"/>
      <c r="F5203" s="60"/>
      <c r="G5203" s="61"/>
      <c r="H5203" s="71">
        <v>0</v>
      </c>
      <c r="I5203" s="62" t="s">
        <v>35</v>
      </c>
      <c r="J5203" s="62">
        <v>0</v>
      </c>
      <c r="K5203" s="44"/>
      <c r="L5203" s="63">
        <v>0</v>
      </c>
      <c r="M5203" s="70"/>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v>150</v>
      </c>
      <c r="C5204" s="59">
        <v>0</v>
      </c>
      <c r="D5204" s="60"/>
      <c r="E5204" s="60"/>
      <c r="F5204" s="60"/>
      <c r="G5204" s="61"/>
      <c r="H5204" s="71">
        <v>0</v>
      </c>
      <c r="I5204" s="62" t="s">
        <v>35</v>
      </c>
      <c r="J5204" s="62">
        <v>0</v>
      </c>
      <c r="K5204" s="44"/>
      <c r="L5204" s="63">
        <v>0</v>
      </c>
      <c r="M5204" s="70"/>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v>151</v>
      </c>
      <c r="C5205" s="59">
        <v>0</v>
      </c>
      <c r="D5205" s="60"/>
      <c r="E5205" s="60"/>
      <c r="F5205" s="60"/>
      <c r="G5205" s="61"/>
      <c r="H5205" s="71">
        <v>0</v>
      </c>
      <c r="I5205" s="62" t="s">
        <v>35</v>
      </c>
      <c r="J5205" s="62">
        <v>0</v>
      </c>
      <c r="K5205" s="44"/>
      <c r="L5205" s="63">
        <v>0</v>
      </c>
      <c r="M5205" s="70"/>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v>152</v>
      </c>
      <c r="C5206" s="59">
        <v>0</v>
      </c>
      <c r="D5206" s="60"/>
      <c r="E5206" s="60"/>
      <c r="F5206" s="60"/>
      <c r="G5206" s="61"/>
      <c r="H5206" s="71">
        <v>0</v>
      </c>
      <c r="I5206" s="62" t="s">
        <v>35</v>
      </c>
      <c r="J5206" s="62">
        <v>0</v>
      </c>
      <c r="K5206" s="44"/>
      <c r="L5206" s="63">
        <v>0</v>
      </c>
      <c r="M5206" s="70"/>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v>153</v>
      </c>
      <c r="C5207" s="59">
        <v>0</v>
      </c>
      <c r="D5207" s="60"/>
      <c r="E5207" s="60"/>
      <c r="F5207" s="60"/>
      <c r="G5207" s="61"/>
      <c r="H5207" s="71">
        <v>0</v>
      </c>
      <c r="I5207" s="62" t="s">
        <v>35</v>
      </c>
      <c r="J5207" s="62">
        <v>0</v>
      </c>
      <c r="K5207" s="44"/>
      <c r="L5207" s="63">
        <v>0</v>
      </c>
      <c r="M5207" s="70"/>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v>154</v>
      </c>
      <c r="C5208" s="59">
        <v>0</v>
      </c>
      <c r="D5208" s="60"/>
      <c r="E5208" s="60"/>
      <c r="F5208" s="60"/>
      <c r="G5208" s="61"/>
      <c r="H5208" s="71">
        <v>0</v>
      </c>
      <c r="I5208" s="62" t="s">
        <v>35</v>
      </c>
      <c r="J5208" s="62">
        <v>0</v>
      </c>
      <c r="K5208" s="44"/>
      <c r="L5208" s="63">
        <v>0</v>
      </c>
      <c r="M5208" s="70"/>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v>155</v>
      </c>
      <c r="C5209" s="59">
        <v>0</v>
      </c>
      <c r="D5209" s="60"/>
      <c r="E5209" s="60"/>
      <c r="F5209" s="60"/>
      <c r="G5209" s="61"/>
      <c r="H5209" s="71">
        <v>0</v>
      </c>
      <c r="I5209" s="62" t="s">
        <v>35</v>
      </c>
      <c r="J5209" s="62">
        <v>0</v>
      </c>
      <c r="K5209" s="44"/>
      <c r="L5209" s="63">
        <v>0</v>
      </c>
      <c r="M5209" s="70"/>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v>156</v>
      </c>
      <c r="C5210" s="59">
        <v>0</v>
      </c>
      <c r="D5210" s="60"/>
      <c r="E5210" s="60"/>
      <c r="F5210" s="60"/>
      <c r="G5210" s="61"/>
      <c r="H5210" s="71">
        <v>0</v>
      </c>
      <c r="I5210" s="62" t="s">
        <v>35</v>
      </c>
      <c r="J5210" s="62">
        <v>0</v>
      </c>
      <c r="K5210" s="44"/>
      <c r="L5210" s="63">
        <v>0</v>
      </c>
      <c r="M5210" s="70"/>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v>157</v>
      </c>
      <c r="C5211" s="59">
        <v>0</v>
      </c>
      <c r="D5211" s="60"/>
      <c r="E5211" s="60"/>
      <c r="F5211" s="60"/>
      <c r="G5211" s="61"/>
      <c r="H5211" s="71">
        <v>0</v>
      </c>
      <c r="I5211" s="62" t="s">
        <v>35</v>
      </c>
      <c r="J5211" s="62">
        <v>0</v>
      </c>
      <c r="K5211" s="44"/>
      <c r="L5211" s="63">
        <v>0</v>
      </c>
      <c r="M5211" s="70"/>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v>158</v>
      </c>
      <c r="C5212" s="59">
        <v>0</v>
      </c>
      <c r="D5212" s="60"/>
      <c r="E5212" s="60"/>
      <c r="F5212" s="60"/>
      <c r="G5212" s="61"/>
      <c r="H5212" s="71">
        <v>0</v>
      </c>
      <c r="I5212" s="62" t="s">
        <v>35</v>
      </c>
      <c r="J5212" s="62">
        <v>0</v>
      </c>
      <c r="K5212" s="44"/>
      <c r="L5212" s="63">
        <v>0</v>
      </c>
      <c r="M5212" s="70"/>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v>159</v>
      </c>
      <c r="C5213" s="59">
        <v>0</v>
      </c>
      <c r="D5213" s="60"/>
      <c r="E5213" s="60"/>
      <c r="F5213" s="60"/>
      <c r="G5213" s="61"/>
      <c r="H5213" s="71">
        <v>0</v>
      </c>
      <c r="I5213" s="62" t="s">
        <v>35</v>
      </c>
      <c r="J5213" s="62">
        <v>0</v>
      </c>
      <c r="K5213" s="44"/>
      <c r="L5213" s="63">
        <v>0</v>
      </c>
      <c r="M5213" s="70"/>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v>160</v>
      </c>
      <c r="C5214" s="59">
        <v>0</v>
      </c>
      <c r="D5214" s="60"/>
      <c r="E5214" s="60"/>
      <c r="F5214" s="60"/>
      <c r="G5214" s="61"/>
      <c r="H5214" s="71">
        <v>0</v>
      </c>
      <c r="I5214" s="62" t="s">
        <v>35</v>
      </c>
      <c r="J5214" s="62">
        <v>0</v>
      </c>
      <c r="K5214" s="44"/>
      <c r="L5214" s="63">
        <v>0</v>
      </c>
      <c r="M5214" s="70"/>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v>161</v>
      </c>
      <c r="C5215" s="59">
        <v>0</v>
      </c>
      <c r="D5215" s="60"/>
      <c r="E5215" s="60"/>
      <c r="F5215" s="60"/>
      <c r="G5215" s="61"/>
      <c r="H5215" s="71">
        <v>0</v>
      </c>
      <c r="I5215" s="62" t="s">
        <v>35</v>
      </c>
      <c r="J5215" s="62">
        <v>0</v>
      </c>
      <c r="K5215" s="44"/>
      <c r="L5215" s="63">
        <v>0</v>
      </c>
      <c r="M5215" s="70"/>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v>162</v>
      </c>
      <c r="C5216" s="59">
        <v>0</v>
      </c>
      <c r="D5216" s="60"/>
      <c r="E5216" s="60"/>
      <c r="F5216" s="60"/>
      <c r="G5216" s="61"/>
      <c r="H5216" s="71">
        <v>0</v>
      </c>
      <c r="I5216" s="62" t="s">
        <v>35</v>
      </c>
      <c r="J5216" s="62">
        <v>0</v>
      </c>
      <c r="K5216" s="44"/>
      <c r="L5216" s="63">
        <v>0</v>
      </c>
      <c r="M5216" s="70"/>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v>163</v>
      </c>
      <c r="C5217" s="59">
        <v>0</v>
      </c>
      <c r="D5217" s="60"/>
      <c r="E5217" s="60"/>
      <c r="F5217" s="60"/>
      <c r="G5217" s="61"/>
      <c r="H5217" s="71">
        <v>0</v>
      </c>
      <c r="I5217" s="62" t="s">
        <v>35</v>
      </c>
      <c r="J5217" s="62">
        <v>0</v>
      </c>
      <c r="K5217" s="44"/>
      <c r="L5217" s="63">
        <v>0</v>
      </c>
      <c r="M5217" s="70"/>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v>164</v>
      </c>
      <c r="C5218" s="59">
        <v>0</v>
      </c>
      <c r="D5218" s="60"/>
      <c r="E5218" s="60"/>
      <c r="F5218" s="60"/>
      <c r="G5218" s="61"/>
      <c r="H5218" s="71">
        <v>0</v>
      </c>
      <c r="I5218" s="62" t="s">
        <v>35</v>
      </c>
      <c r="J5218" s="62">
        <v>0</v>
      </c>
      <c r="K5218" s="44"/>
      <c r="L5218" s="63">
        <v>0</v>
      </c>
      <c r="M5218" s="70"/>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v>165</v>
      </c>
      <c r="C5219" s="59">
        <v>0</v>
      </c>
      <c r="D5219" s="60"/>
      <c r="E5219" s="60"/>
      <c r="F5219" s="60"/>
      <c r="G5219" s="61"/>
      <c r="H5219" s="71">
        <v>0</v>
      </c>
      <c r="I5219" s="62" t="s">
        <v>35</v>
      </c>
      <c r="J5219" s="62">
        <v>0</v>
      </c>
      <c r="K5219" s="44"/>
      <c r="L5219" s="63">
        <v>0</v>
      </c>
      <c r="M5219" s="70"/>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v>166</v>
      </c>
      <c r="C5220" s="59">
        <v>0</v>
      </c>
      <c r="D5220" s="60"/>
      <c r="E5220" s="60"/>
      <c r="F5220" s="60"/>
      <c r="G5220" s="61"/>
      <c r="H5220" s="71">
        <v>0</v>
      </c>
      <c r="I5220" s="62" t="s">
        <v>35</v>
      </c>
      <c r="J5220" s="62">
        <v>0</v>
      </c>
      <c r="K5220" s="44"/>
      <c r="L5220" s="63">
        <v>0</v>
      </c>
      <c r="M5220" s="70"/>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v>167</v>
      </c>
      <c r="C5221" s="59">
        <v>0</v>
      </c>
      <c r="D5221" s="60"/>
      <c r="E5221" s="60"/>
      <c r="F5221" s="60"/>
      <c r="G5221" s="61"/>
      <c r="H5221" s="71">
        <v>0</v>
      </c>
      <c r="I5221" s="62" t="s">
        <v>35</v>
      </c>
      <c r="J5221" s="62">
        <v>0</v>
      </c>
      <c r="K5221" s="44"/>
      <c r="L5221" s="63">
        <v>0</v>
      </c>
      <c r="M5221" s="70"/>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v>168</v>
      </c>
      <c r="C5222" s="59">
        <v>0</v>
      </c>
      <c r="D5222" s="60"/>
      <c r="E5222" s="60"/>
      <c r="F5222" s="60"/>
      <c r="G5222" s="61"/>
      <c r="H5222" s="71">
        <v>0</v>
      </c>
      <c r="I5222" s="62" t="s">
        <v>35</v>
      </c>
      <c r="J5222" s="62">
        <v>0</v>
      </c>
      <c r="K5222" s="44"/>
      <c r="L5222" s="63">
        <v>0</v>
      </c>
      <c r="M5222" s="70"/>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v>169</v>
      </c>
      <c r="C5223" s="59">
        <v>0</v>
      </c>
      <c r="D5223" s="60"/>
      <c r="E5223" s="60"/>
      <c r="F5223" s="60"/>
      <c r="G5223" s="61"/>
      <c r="H5223" s="71">
        <v>0</v>
      </c>
      <c r="I5223" s="62" t="s">
        <v>35</v>
      </c>
      <c r="J5223" s="62">
        <v>0</v>
      </c>
      <c r="K5223" s="44"/>
      <c r="L5223" s="63">
        <v>0</v>
      </c>
      <c r="M5223" s="70"/>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v>170</v>
      </c>
      <c r="C5224" s="59">
        <v>0</v>
      </c>
      <c r="D5224" s="60"/>
      <c r="E5224" s="60"/>
      <c r="F5224" s="60"/>
      <c r="G5224" s="61"/>
      <c r="H5224" s="71">
        <v>0</v>
      </c>
      <c r="I5224" s="62" t="s">
        <v>35</v>
      </c>
      <c r="J5224" s="62">
        <v>0</v>
      </c>
      <c r="K5224" s="44"/>
      <c r="L5224" s="63">
        <v>0</v>
      </c>
      <c r="M5224" s="70"/>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v>171</v>
      </c>
      <c r="C5225" s="59">
        <v>0</v>
      </c>
      <c r="D5225" s="60"/>
      <c r="E5225" s="60"/>
      <c r="F5225" s="60"/>
      <c r="G5225" s="61"/>
      <c r="H5225" s="71">
        <v>0</v>
      </c>
      <c r="I5225" s="62" t="s">
        <v>35</v>
      </c>
      <c r="J5225" s="62">
        <v>0</v>
      </c>
      <c r="K5225" s="44"/>
      <c r="L5225" s="63">
        <v>0</v>
      </c>
      <c r="M5225" s="70"/>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v>172</v>
      </c>
      <c r="C5226" s="59">
        <v>0</v>
      </c>
      <c r="D5226" s="60"/>
      <c r="E5226" s="60"/>
      <c r="F5226" s="60"/>
      <c r="G5226" s="61"/>
      <c r="H5226" s="71">
        <v>0</v>
      </c>
      <c r="I5226" s="62" t="s">
        <v>35</v>
      </c>
      <c r="J5226" s="62">
        <v>0</v>
      </c>
      <c r="K5226" s="44"/>
      <c r="L5226" s="63">
        <v>0</v>
      </c>
      <c r="M5226" s="70"/>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v>173</v>
      </c>
      <c r="C5227" s="59">
        <v>0</v>
      </c>
      <c r="D5227" s="60"/>
      <c r="E5227" s="60"/>
      <c r="F5227" s="60"/>
      <c r="G5227" s="61"/>
      <c r="H5227" s="71">
        <v>0</v>
      </c>
      <c r="I5227" s="62" t="s">
        <v>35</v>
      </c>
      <c r="J5227" s="62">
        <v>0</v>
      </c>
      <c r="K5227" s="44"/>
      <c r="L5227" s="63">
        <v>0</v>
      </c>
      <c r="M5227" s="70"/>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v>174</v>
      </c>
      <c r="C5228" s="59">
        <v>0</v>
      </c>
      <c r="D5228" s="60"/>
      <c r="E5228" s="60"/>
      <c r="F5228" s="60"/>
      <c r="G5228" s="61"/>
      <c r="H5228" s="71">
        <v>0</v>
      </c>
      <c r="I5228" s="62" t="s">
        <v>35</v>
      </c>
      <c r="J5228" s="62">
        <v>0</v>
      </c>
      <c r="K5228" s="44"/>
      <c r="L5228" s="63">
        <v>0</v>
      </c>
      <c r="M5228" s="70"/>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v>175</v>
      </c>
      <c r="C5229" s="59">
        <v>0</v>
      </c>
      <c r="D5229" s="60"/>
      <c r="E5229" s="60"/>
      <c r="F5229" s="60"/>
      <c r="G5229" s="61"/>
      <c r="H5229" s="71">
        <v>0</v>
      </c>
      <c r="I5229" s="62" t="s">
        <v>35</v>
      </c>
      <c r="J5229" s="62">
        <v>0</v>
      </c>
      <c r="K5229" s="44"/>
      <c r="L5229" s="63">
        <v>0</v>
      </c>
      <c r="M5229" s="70"/>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v>176</v>
      </c>
      <c r="C5230" s="59">
        <v>0</v>
      </c>
      <c r="D5230" s="60"/>
      <c r="E5230" s="60"/>
      <c r="F5230" s="60"/>
      <c r="G5230" s="61"/>
      <c r="H5230" s="71">
        <v>0</v>
      </c>
      <c r="I5230" s="62" t="s">
        <v>35</v>
      </c>
      <c r="J5230" s="62">
        <v>0</v>
      </c>
      <c r="K5230" s="44"/>
      <c r="L5230" s="63">
        <v>0</v>
      </c>
      <c r="M5230" s="70"/>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v>177</v>
      </c>
      <c r="C5231" s="59">
        <v>0</v>
      </c>
      <c r="D5231" s="60"/>
      <c r="E5231" s="60"/>
      <c r="F5231" s="60"/>
      <c r="G5231" s="61"/>
      <c r="H5231" s="71">
        <v>0</v>
      </c>
      <c r="I5231" s="62" t="s">
        <v>35</v>
      </c>
      <c r="J5231" s="62">
        <v>0</v>
      </c>
      <c r="K5231" s="44"/>
      <c r="L5231" s="63">
        <v>0</v>
      </c>
      <c r="M5231" s="70"/>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v>178</v>
      </c>
      <c r="C5232" s="59">
        <v>0</v>
      </c>
      <c r="D5232" s="60"/>
      <c r="E5232" s="60"/>
      <c r="F5232" s="60"/>
      <c r="G5232" s="61"/>
      <c r="H5232" s="71">
        <v>0</v>
      </c>
      <c r="I5232" s="62" t="s">
        <v>35</v>
      </c>
      <c r="J5232" s="62">
        <v>0</v>
      </c>
      <c r="K5232" s="44"/>
      <c r="L5232" s="63">
        <v>0</v>
      </c>
      <c r="M5232" s="70"/>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v>179</v>
      </c>
      <c r="C5233" s="59">
        <v>0</v>
      </c>
      <c r="D5233" s="60"/>
      <c r="E5233" s="60"/>
      <c r="F5233" s="60"/>
      <c r="G5233" s="61"/>
      <c r="H5233" s="71">
        <v>0</v>
      </c>
      <c r="I5233" s="62" t="s">
        <v>35</v>
      </c>
      <c r="J5233" s="62">
        <v>0</v>
      </c>
      <c r="K5233" s="44"/>
      <c r="L5233" s="63">
        <v>0</v>
      </c>
      <c r="M5233" s="70"/>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v>180</v>
      </c>
      <c r="C5234" s="59">
        <v>0</v>
      </c>
      <c r="D5234" s="60"/>
      <c r="E5234" s="60"/>
      <c r="F5234" s="60"/>
      <c r="G5234" s="61"/>
      <c r="H5234" s="71">
        <v>0</v>
      </c>
      <c r="I5234" s="62" t="s">
        <v>35</v>
      </c>
      <c r="J5234" s="62">
        <v>0</v>
      </c>
      <c r="K5234" s="44"/>
      <c r="L5234" s="63">
        <v>0</v>
      </c>
      <c r="M5234" s="70"/>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v>181</v>
      </c>
      <c r="C5235" s="59">
        <v>0</v>
      </c>
      <c r="D5235" s="60"/>
      <c r="E5235" s="60"/>
      <c r="F5235" s="60"/>
      <c r="G5235" s="61"/>
      <c r="H5235" s="71">
        <v>0</v>
      </c>
      <c r="I5235" s="62" t="s">
        <v>35</v>
      </c>
      <c r="J5235" s="62">
        <v>0</v>
      </c>
      <c r="K5235" s="44"/>
      <c r="L5235" s="63">
        <v>0</v>
      </c>
      <c r="M5235" s="70"/>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v>182</v>
      </c>
      <c r="C5236" s="59">
        <v>0</v>
      </c>
      <c r="D5236" s="60"/>
      <c r="E5236" s="60"/>
      <c r="F5236" s="60"/>
      <c r="G5236" s="61"/>
      <c r="H5236" s="71">
        <v>0</v>
      </c>
      <c r="I5236" s="62" t="s">
        <v>35</v>
      </c>
      <c r="J5236" s="62">
        <v>0</v>
      </c>
      <c r="K5236" s="44"/>
      <c r="L5236" s="63">
        <v>0</v>
      </c>
      <c r="M5236" s="70"/>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v>183</v>
      </c>
      <c r="C5237" s="59">
        <v>0</v>
      </c>
      <c r="D5237" s="60"/>
      <c r="E5237" s="60"/>
      <c r="F5237" s="60"/>
      <c r="G5237" s="61"/>
      <c r="H5237" s="71">
        <v>0</v>
      </c>
      <c r="I5237" s="62" t="s">
        <v>35</v>
      </c>
      <c r="J5237" s="62">
        <v>0</v>
      </c>
      <c r="K5237" s="44"/>
      <c r="L5237" s="63">
        <v>0</v>
      </c>
      <c r="M5237" s="70"/>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x14ac:dyDescent="0.2">
      <c r="A5238" s="15"/>
      <c r="B5238" s="15">
        <v>184</v>
      </c>
      <c r="C5238" s="59">
        <v>0</v>
      </c>
      <c r="D5238" s="60"/>
      <c r="E5238" s="60"/>
      <c r="F5238" s="60"/>
      <c r="G5238" s="61"/>
      <c r="H5238" s="71">
        <v>0</v>
      </c>
      <c r="I5238" s="62" t="s">
        <v>35</v>
      </c>
      <c r="J5238" s="62">
        <v>0</v>
      </c>
      <c r="K5238" s="44"/>
      <c r="L5238" s="63">
        <v>0</v>
      </c>
      <c r="M5238" s="70"/>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x14ac:dyDescent="0.2">
      <c r="A5239" s="15"/>
      <c r="B5239" s="15">
        <v>185</v>
      </c>
      <c r="C5239" s="59">
        <v>0</v>
      </c>
      <c r="D5239" s="60"/>
      <c r="E5239" s="60"/>
      <c r="F5239" s="60"/>
      <c r="G5239" s="61"/>
      <c r="H5239" s="71">
        <v>0</v>
      </c>
      <c r="I5239" s="62" t="s">
        <v>35</v>
      </c>
      <c r="J5239" s="62">
        <v>0</v>
      </c>
      <c r="K5239" s="44"/>
      <c r="L5239" s="63">
        <v>0</v>
      </c>
      <c r="M5239" s="70"/>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x14ac:dyDescent="0.2">
      <c r="A5240" s="15"/>
      <c r="B5240" s="15">
        <v>186</v>
      </c>
      <c r="C5240" s="59">
        <v>0</v>
      </c>
      <c r="D5240" s="60"/>
      <c r="E5240" s="60"/>
      <c r="F5240" s="60"/>
      <c r="G5240" s="61"/>
      <c r="H5240" s="71">
        <v>0</v>
      </c>
      <c r="I5240" s="62" t="s">
        <v>35</v>
      </c>
      <c r="J5240" s="62">
        <v>0</v>
      </c>
      <c r="K5240" s="44"/>
      <c r="L5240" s="63">
        <v>0</v>
      </c>
      <c r="M5240" s="70"/>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x14ac:dyDescent="0.2">
      <c r="A5241" s="15"/>
      <c r="B5241" s="15">
        <v>187</v>
      </c>
      <c r="C5241" s="59">
        <v>0</v>
      </c>
      <c r="D5241" s="60"/>
      <c r="E5241" s="60"/>
      <c r="F5241" s="60"/>
      <c r="G5241" s="61"/>
      <c r="H5241" s="71">
        <v>0</v>
      </c>
      <c r="I5241" s="62" t="s">
        <v>35</v>
      </c>
      <c r="J5241" s="62">
        <v>0</v>
      </c>
      <c r="K5241" s="44"/>
      <c r="L5241" s="63">
        <v>0</v>
      </c>
      <c r="M5241" s="70"/>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v>188</v>
      </c>
      <c r="C5242" s="59">
        <v>0</v>
      </c>
      <c r="D5242" s="60"/>
      <c r="E5242" s="60"/>
      <c r="F5242" s="60"/>
      <c r="G5242" s="61"/>
      <c r="H5242" s="71">
        <v>0</v>
      </c>
      <c r="I5242" s="62" t="s">
        <v>35</v>
      </c>
      <c r="J5242" s="62">
        <v>0</v>
      </c>
      <c r="K5242" s="44"/>
      <c r="L5242" s="63">
        <v>0</v>
      </c>
      <c r="M5242" s="70"/>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v>189</v>
      </c>
      <c r="C5243" s="59">
        <v>0</v>
      </c>
      <c r="D5243" s="60"/>
      <c r="E5243" s="60"/>
      <c r="F5243" s="60"/>
      <c r="G5243" s="61"/>
      <c r="H5243" s="71">
        <v>0</v>
      </c>
      <c r="I5243" s="62" t="s">
        <v>35</v>
      </c>
      <c r="J5243" s="62">
        <v>0</v>
      </c>
      <c r="K5243" s="44"/>
      <c r="L5243" s="63">
        <v>0</v>
      </c>
      <c r="M5243" s="70"/>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v>190</v>
      </c>
      <c r="C5244" s="59">
        <v>0</v>
      </c>
      <c r="D5244" s="60"/>
      <c r="E5244" s="60"/>
      <c r="F5244" s="60"/>
      <c r="G5244" s="61"/>
      <c r="H5244" s="71">
        <v>0</v>
      </c>
      <c r="I5244" s="62" t="s">
        <v>35</v>
      </c>
      <c r="J5244" s="62">
        <v>0</v>
      </c>
      <c r="K5244" s="44"/>
      <c r="L5244" s="63">
        <v>0</v>
      </c>
      <c r="M5244" s="70"/>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v>191</v>
      </c>
      <c r="C5245" s="59">
        <v>0</v>
      </c>
      <c r="D5245" s="60"/>
      <c r="E5245" s="60"/>
      <c r="F5245" s="60"/>
      <c r="G5245" s="61"/>
      <c r="H5245" s="71">
        <v>0</v>
      </c>
      <c r="I5245" s="62" t="s">
        <v>35</v>
      </c>
      <c r="J5245" s="62">
        <v>0</v>
      </c>
      <c r="K5245" s="44"/>
      <c r="L5245" s="63">
        <v>0</v>
      </c>
      <c r="M5245" s="70"/>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v>192</v>
      </c>
      <c r="C5246" s="59">
        <v>0</v>
      </c>
      <c r="D5246" s="60"/>
      <c r="E5246" s="60"/>
      <c r="F5246" s="60"/>
      <c r="G5246" s="61"/>
      <c r="H5246" s="71">
        <v>0</v>
      </c>
      <c r="I5246" s="62" t="s">
        <v>35</v>
      </c>
      <c r="J5246" s="62">
        <v>0</v>
      </c>
      <c r="K5246" s="44"/>
      <c r="L5246" s="63">
        <v>0</v>
      </c>
      <c r="M5246" s="70"/>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v>193</v>
      </c>
      <c r="C5247" s="59">
        <v>0</v>
      </c>
      <c r="D5247" s="60"/>
      <c r="E5247" s="60"/>
      <c r="F5247" s="60"/>
      <c r="G5247" s="61"/>
      <c r="H5247" s="71">
        <v>0</v>
      </c>
      <c r="I5247" s="62" t="s">
        <v>35</v>
      </c>
      <c r="J5247" s="62">
        <v>0</v>
      </c>
      <c r="K5247" s="44"/>
      <c r="L5247" s="63">
        <v>0</v>
      </c>
      <c r="M5247" s="70"/>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v>194</v>
      </c>
      <c r="C5248" s="59">
        <v>0</v>
      </c>
      <c r="D5248" s="60"/>
      <c r="E5248" s="60"/>
      <c r="F5248" s="60"/>
      <c r="G5248" s="61"/>
      <c r="H5248" s="71">
        <v>0</v>
      </c>
      <c r="I5248" s="62" t="s">
        <v>35</v>
      </c>
      <c r="J5248" s="62">
        <v>0</v>
      </c>
      <c r="K5248" s="44"/>
      <c r="L5248" s="63">
        <v>0</v>
      </c>
      <c r="M5248" s="70"/>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v>195</v>
      </c>
      <c r="C5249" s="59">
        <v>0</v>
      </c>
      <c r="D5249" s="60"/>
      <c r="E5249" s="60"/>
      <c r="F5249" s="60"/>
      <c r="G5249" s="61"/>
      <c r="H5249" s="71">
        <v>0</v>
      </c>
      <c r="I5249" s="62" t="s">
        <v>35</v>
      </c>
      <c r="J5249" s="62">
        <v>0</v>
      </c>
      <c r="K5249" s="44"/>
      <c r="L5249" s="63">
        <v>0</v>
      </c>
      <c r="M5249" s="70"/>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v>196</v>
      </c>
      <c r="C5250" s="59">
        <v>0</v>
      </c>
      <c r="D5250" s="60"/>
      <c r="E5250" s="60"/>
      <c r="F5250" s="60"/>
      <c r="G5250" s="61"/>
      <c r="H5250" s="71">
        <v>0</v>
      </c>
      <c r="I5250" s="62" t="s">
        <v>35</v>
      </c>
      <c r="J5250" s="62">
        <v>0</v>
      </c>
      <c r="K5250" s="44"/>
      <c r="L5250" s="63">
        <v>0</v>
      </c>
      <c r="M5250" s="70"/>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v>197</v>
      </c>
      <c r="C5251" s="59">
        <v>0</v>
      </c>
      <c r="D5251" s="60"/>
      <c r="E5251" s="60"/>
      <c r="F5251" s="60"/>
      <c r="G5251" s="61"/>
      <c r="H5251" s="71">
        <v>0</v>
      </c>
      <c r="I5251" s="62" t="s">
        <v>35</v>
      </c>
      <c r="J5251" s="62">
        <v>0</v>
      </c>
      <c r="K5251" s="44"/>
      <c r="L5251" s="63">
        <v>0</v>
      </c>
      <c r="M5251" s="70"/>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v>198</v>
      </c>
      <c r="C5252" s="59">
        <v>0</v>
      </c>
      <c r="D5252" s="60"/>
      <c r="E5252" s="60"/>
      <c r="F5252" s="60"/>
      <c r="G5252" s="61"/>
      <c r="H5252" s="71">
        <v>0</v>
      </c>
      <c r="I5252" s="62" t="s">
        <v>35</v>
      </c>
      <c r="J5252" s="62">
        <v>0</v>
      </c>
      <c r="K5252" s="44"/>
      <c r="L5252" s="63">
        <v>0</v>
      </c>
      <c r="M5252" s="70"/>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v>199</v>
      </c>
      <c r="C5253" s="59">
        <v>0</v>
      </c>
      <c r="D5253" s="60"/>
      <c r="E5253" s="60"/>
      <c r="F5253" s="60"/>
      <c r="G5253" s="61"/>
      <c r="H5253" s="71">
        <v>0</v>
      </c>
      <c r="I5253" s="62" t="s">
        <v>35</v>
      </c>
      <c r="J5253" s="62">
        <v>0</v>
      </c>
      <c r="K5253" s="44"/>
      <c r="L5253" s="63">
        <v>0</v>
      </c>
      <c r="M5253" s="70"/>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v>200</v>
      </c>
      <c r="C5254" s="59">
        <v>0</v>
      </c>
      <c r="D5254" s="60"/>
      <c r="E5254" s="60"/>
      <c r="F5254" s="60"/>
      <c r="G5254" s="61"/>
      <c r="H5254" s="71">
        <v>0</v>
      </c>
      <c r="I5254" s="62" t="s">
        <v>35</v>
      </c>
      <c r="J5254" s="62">
        <v>0</v>
      </c>
      <c r="K5254" s="44"/>
      <c r="L5254" s="63">
        <v>0</v>
      </c>
      <c r="M5254" s="70"/>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v>201</v>
      </c>
      <c r="C5255" s="59">
        <v>0</v>
      </c>
      <c r="D5255" s="60"/>
      <c r="E5255" s="60"/>
      <c r="F5255" s="60"/>
      <c r="G5255" s="61"/>
      <c r="H5255" s="71">
        <v>0</v>
      </c>
      <c r="I5255" s="62" t="s">
        <v>35</v>
      </c>
      <c r="J5255" s="62">
        <v>0</v>
      </c>
      <c r="K5255" s="44"/>
      <c r="L5255" s="63">
        <v>0</v>
      </c>
      <c r="M5255" s="70"/>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v>202</v>
      </c>
      <c r="C5256" s="59">
        <v>0</v>
      </c>
      <c r="D5256" s="60"/>
      <c r="E5256" s="60"/>
      <c r="F5256" s="60"/>
      <c r="G5256" s="61"/>
      <c r="H5256" s="71">
        <v>0</v>
      </c>
      <c r="I5256" s="62" t="s">
        <v>35</v>
      </c>
      <c r="J5256" s="62">
        <v>0</v>
      </c>
      <c r="K5256" s="44"/>
      <c r="L5256" s="63">
        <v>0</v>
      </c>
      <c r="M5256" s="70"/>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v>203</v>
      </c>
      <c r="C5257" s="59">
        <v>0</v>
      </c>
      <c r="D5257" s="60"/>
      <c r="E5257" s="60"/>
      <c r="F5257" s="60"/>
      <c r="G5257" s="61"/>
      <c r="H5257" s="71">
        <v>0</v>
      </c>
      <c r="I5257" s="62" t="s">
        <v>35</v>
      </c>
      <c r="J5257" s="62">
        <v>0</v>
      </c>
      <c r="K5257" s="44"/>
      <c r="L5257" s="63">
        <v>0</v>
      </c>
      <c r="M5257" s="70"/>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v>204</v>
      </c>
      <c r="C5258" s="59">
        <v>0</v>
      </c>
      <c r="D5258" s="60"/>
      <c r="E5258" s="60"/>
      <c r="F5258" s="60"/>
      <c r="G5258" s="61"/>
      <c r="H5258" s="71">
        <v>0</v>
      </c>
      <c r="I5258" s="62" t="s">
        <v>35</v>
      </c>
      <c r="J5258" s="62">
        <v>0</v>
      </c>
      <c r="K5258" s="44"/>
      <c r="L5258" s="63">
        <v>0</v>
      </c>
      <c r="M5258" s="70"/>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v>205</v>
      </c>
      <c r="C5259" s="59">
        <v>0</v>
      </c>
      <c r="D5259" s="60"/>
      <c r="E5259" s="60"/>
      <c r="F5259" s="60"/>
      <c r="G5259" s="61"/>
      <c r="H5259" s="71">
        <v>0</v>
      </c>
      <c r="I5259" s="62" t="s">
        <v>35</v>
      </c>
      <c r="J5259" s="62">
        <v>0</v>
      </c>
      <c r="K5259" s="44"/>
      <c r="L5259" s="63">
        <v>0</v>
      </c>
      <c r="M5259" s="70"/>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v>206</v>
      </c>
      <c r="C5260" s="59">
        <v>0</v>
      </c>
      <c r="D5260" s="60"/>
      <c r="E5260" s="60"/>
      <c r="F5260" s="60"/>
      <c r="G5260" s="61"/>
      <c r="H5260" s="71">
        <v>0</v>
      </c>
      <c r="I5260" s="62" t="s">
        <v>35</v>
      </c>
      <c r="J5260" s="62">
        <v>0</v>
      </c>
      <c r="K5260" s="44"/>
      <c r="L5260" s="63">
        <v>0</v>
      </c>
      <c r="M5260" s="70"/>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v>207</v>
      </c>
      <c r="C5261" s="59">
        <v>0</v>
      </c>
      <c r="D5261" s="60"/>
      <c r="E5261" s="60"/>
      <c r="F5261" s="60"/>
      <c r="G5261" s="61"/>
      <c r="H5261" s="71">
        <v>0</v>
      </c>
      <c r="I5261" s="62" t="s">
        <v>35</v>
      </c>
      <c r="J5261" s="62">
        <v>0</v>
      </c>
      <c r="K5261" s="44"/>
      <c r="L5261" s="63">
        <v>0</v>
      </c>
      <c r="M5261" s="70"/>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v>208</v>
      </c>
      <c r="C5262" s="59">
        <v>0</v>
      </c>
      <c r="D5262" s="60"/>
      <c r="E5262" s="60"/>
      <c r="F5262" s="60"/>
      <c r="G5262" s="61"/>
      <c r="H5262" s="71">
        <v>0</v>
      </c>
      <c r="I5262" s="62" t="s">
        <v>35</v>
      </c>
      <c r="J5262" s="62">
        <v>0</v>
      </c>
      <c r="K5262" s="44"/>
      <c r="L5262" s="63">
        <v>0</v>
      </c>
      <c r="M5262" s="70"/>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v>209</v>
      </c>
      <c r="C5263" s="59">
        <v>0</v>
      </c>
      <c r="D5263" s="60"/>
      <c r="E5263" s="60"/>
      <c r="F5263" s="60"/>
      <c r="G5263" s="61"/>
      <c r="H5263" s="71">
        <v>0</v>
      </c>
      <c r="I5263" s="62" t="s">
        <v>35</v>
      </c>
      <c r="J5263" s="62">
        <v>0</v>
      </c>
      <c r="K5263" s="44"/>
      <c r="L5263" s="63">
        <v>0</v>
      </c>
      <c r="M5263" s="70"/>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v>210</v>
      </c>
      <c r="C5264" s="59">
        <v>0</v>
      </c>
      <c r="D5264" s="60"/>
      <c r="E5264" s="60"/>
      <c r="F5264" s="60"/>
      <c r="G5264" s="61"/>
      <c r="H5264" s="71">
        <v>0</v>
      </c>
      <c r="I5264" s="62" t="s">
        <v>35</v>
      </c>
      <c r="J5264" s="62">
        <v>0</v>
      </c>
      <c r="K5264" s="44"/>
      <c r="L5264" s="63">
        <v>0</v>
      </c>
      <c r="M5264" s="70"/>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v>211</v>
      </c>
      <c r="C5265" s="59">
        <v>0</v>
      </c>
      <c r="D5265" s="60"/>
      <c r="E5265" s="60"/>
      <c r="F5265" s="60"/>
      <c r="G5265" s="61"/>
      <c r="H5265" s="71">
        <v>0</v>
      </c>
      <c r="I5265" s="62" t="s">
        <v>35</v>
      </c>
      <c r="J5265" s="62">
        <v>0</v>
      </c>
      <c r="K5265" s="44"/>
      <c r="L5265" s="63">
        <v>0</v>
      </c>
      <c r="M5265" s="70"/>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v>212</v>
      </c>
      <c r="C5266" s="59">
        <v>0</v>
      </c>
      <c r="D5266" s="60"/>
      <c r="E5266" s="60"/>
      <c r="F5266" s="60"/>
      <c r="G5266" s="61"/>
      <c r="H5266" s="71">
        <v>0</v>
      </c>
      <c r="I5266" s="62" t="s">
        <v>35</v>
      </c>
      <c r="J5266" s="62">
        <v>0</v>
      </c>
      <c r="K5266" s="44"/>
      <c r="L5266" s="63">
        <v>0</v>
      </c>
      <c r="M5266" s="70"/>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v>213</v>
      </c>
      <c r="C5267" s="59">
        <v>0</v>
      </c>
      <c r="D5267" s="60"/>
      <c r="E5267" s="60"/>
      <c r="F5267" s="60"/>
      <c r="G5267" s="61"/>
      <c r="H5267" s="71">
        <v>0</v>
      </c>
      <c r="I5267" s="62" t="s">
        <v>35</v>
      </c>
      <c r="J5267" s="62">
        <v>0</v>
      </c>
      <c r="K5267" s="44"/>
      <c r="L5267" s="63">
        <v>0</v>
      </c>
      <c r="M5267" s="70"/>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v>214</v>
      </c>
      <c r="C5268" s="59">
        <v>0</v>
      </c>
      <c r="D5268" s="60"/>
      <c r="E5268" s="60"/>
      <c r="F5268" s="60"/>
      <c r="G5268" s="61"/>
      <c r="H5268" s="71">
        <v>0</v>
      </c>
      <c r="I5268" s="62" t="s">
        <v>35</v>
      </c>
      <c r="J5268" s="62">
        <v>0</v>
      </c>
      <c r="K5268" s="44"/>
      <c r="L5268" s="63">
        <v>0</v>
      </c>
      <c r="M5268" s="70"/>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v>215</v>
      </c>
      <c r="C5269" s="59">
        <v>0</v>
      </c>
      <c r="D5269" s="60"/>
      <c r="E5269" s="60"/>
      <c r="F5269" s="60"/>
      <c r="G5269" s="61"/>
      <c r="H5269" s="71">
        <v>0</v>
      </c>
      <c r="I5269" s="62" t="s">
        <v>35</v>
      </c>
      <c r="J5269" s="62">
        <v>0</v>
      </c>
      <c r="K5269" s="44"/>
      <c r="L5269" s="63">
        <v>0</v>
      </c>
      <c r="M5269" s="70"/>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v>216</v>
      </c>
      <c r="C5270" s="59">
        <v>0</v>
      </c>
      <c r="D5270" s="60"/>
      <c r="E5270" s="60"/>
      <c r="F5270" s="60"/>
      <c r="G5270" s="61"/>
      <c r="H5270" s="71">
        <v>0</v>
      </c>
      <c r="I5270" s="62" t="s">
        <v>35</v>
      </c>
      <c r="J5270" s="62">
        <v>0</v>
      </c>
      <c r="K5270" s="44"/>
      <c r="L5270" s="63">
        <v>0</v>
      </c>
      <c r="M5270" s="70"/>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v>217</v>
      </c>
      <c r="C5271" s="59">
        <v>0</v>
      </c>
      <c r="D5271" s="60"/>
      <c r="E5271" s="60"/>
      <c r="F5271" s="60"/>
      <c r="G5271" s="61"/>
      <c r="H5271" s="71">
        <v>0</v>
      </c>
      <c r="I5271" s="62" t="s">
        <v>35</v>
      </c>
      <c r="J5271" s="62">
        <v>0</v>
      </c>
      <c r="K5271" s="44"/>
      <c r="L5271" s="63">
        <v>0</v>
      </c>
      <c r="M5271" s="70"/>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v>218</v>
      </c>
      <c r="C5272" s="59">
        <v>0</v>
      </c>
      <c r="D5272" s="60"/>
      <c r="E5272" s="60"/>
      <c r="F5272" s="60"/>
      <c r="G5272" s="61"/>
      <c r="H5272" s="71">
        <v>0</v>
      </c>
      <c r="I5272" s="62" t="s">
        <v>35</v>
      </c>
      <c r="J5272" s="62">
        <v>0</v>
      </c>
      <c r="K5272" s="44"/>
      <c r="L5272" s="63">
        <v>0</v>
      </c>
      <c r="M5272" s="70"/>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v>219</v>
      </c>
      <c r="C5273" s="59">
        <v>0</v>
      </c>
      <c r="D5273" s="60"/>
      <c r="E5273" s="60"/>
      <c r="F5273" s="60"/>
      <c r="G5273" s="61"/>
      <c r="H5273" s="71">
        <v>0</v>
      </c>
      <c r="I5273" s="62" t="s">
        <v>35</v>
      </c>
      <c r="J5273" s="62">
        <v>0</v>
      </c>
      <c r="K5273" s="44"/>
      <c r="L5273" s="63">
        <v>0</v>
      </c>
      <c r="M5273" s="70"/>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v>220</v>
      </c>
      <c r="C5274" s="59">
        <v>0</v>
      </c>
      <c r="D5274" s="60"/>
      <c r="E5274" s="60"/>
      <c r="F5274" s="60"/>
      <c r="G5274" s="61"/>
      <c r="H5274" s="71">
        <v>0</v>
      </c>
      <c r="I5274" s="62" t="s">
        <v>35</v>
      </c>
      <c r="J5274" s="62">
        <v>0</v>
      </c>
      <c r="K5274" s="44"/>
      <c r="L5274" s="63">
        <v>0</v>
      </c>
      <c r="M5274" s="70"/>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v>221</v>
      </c>
      <c r="C5275" s="59">
        <v>0</v>
      </c>
      <c r="D5275" s="60"/>
      <c r="E5275" s="60"/>
      <c r="F5275" s="60"/>
      <c r="G5275" s="61"/>
      <c r="H5275" s="71">
        <v>0</v>
      </c>
      <c r="I5275" s="62" t="s">
        <v>35</v>
      </c>
      <c r="J5275" s="62">
        <v>0</v>
      </c>
      <c r="K5275" s="44"/>
      <c r="L5275" s="63">
        <v>0</v>
      </c>
      <c r="M5275" s="70"/>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v>222</v>
      </c>
      <c r="C5276" s="59">
        <v>0</v>
      </c>
      <c r="D5276" s="60"/>
      <c r="E5276" s="60"/>
      <c r="F5276" s="60"/>
      <c r="G5276" s="61"/>
      <c r="H5276" s="71">
        <v>0</v>
      </c>
      <c r="I5276" s="62" t="s">
        <v>35</v>
      </c>
      <c r="J5276" s="62">
        <v>0</v>
      </c>
      <c r="K5276" s="44"/>
      <c r="L5276" s="63">
        <v>0</v>
      </c>
      <c r="M5276" s="70"/>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v>223</v>
      </c>
      <c r="C5277" s="59">
        <v>0</v>
      </c>
      <c r="D5277" s="60"/>
      <c r="E5277" s="60"/>
      <c r="F5277" s="60"/>
      <c r="G5277" s="61"/>
      <c r="H5277" s="71">
        <v>0</v>
      </c>
      <c r="I5277" s="62" t="s">
        <v>35</v>
      </c>
      <c r="J5277" s="62">
        <v>0</v>
      </c>
      <c r="K5277" s="44"/>
      <c r="L5277" s="63">
        <v>0</v>
      </c>
      <c r="M5277" s="70"/>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v>224</v>
      </c>
      <c r="C5278" s="59">
        <v>0</v>
      </c>
      <c r="D5278" s="60"/>
      <c r="E5278" s="60"/>
      <c r="F5278" s="60"/>
      <c r="G5278" s="61"/>
      <c r="H5278" s="71">
        <v>0</v>
      </c>
      <c r="I5278" s="62" t="s">
        <v>35</v>
      </c>
      <c r="J5278" s="62">
        <v>0</v>
      </c>
      <c r="K5278" s="44"/>
      <c r="L5278" s="63">
        <v>0</v>
      </c>
      <c r="M5278" s="70"/>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v>225</v>
      </c>
      <c r="C5279" s="59">
        <v>0</v>
      </c>
      <c r="D5279" s="60"/>
      <c r="E5279" s="60"/>
      <c r="F5279" s="60"/>
      <c r="G5279" s="61"/>
      <c r="H5279" s="71">
        <v>0</v>
      </c>
      <c r="I5279" s="62" t="s">
        <v>35</v>
      </c>
      <c r="J5279" s="62">
        <v>0</v>
      </c>
      <c r="K5279" s="44"/>
      <c r="L5279" s="63">
        <v>0</v>
      </c>
      <c r="M5279" s="70"/>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v>226</v>
      </c>
      <c r="C5280" s="59">
        <v>0</v>
      </c>
      <c r="D5280" s="60"/>
      <c r="E5280" s="60"/>
      <c r="F5280" s="60"/>
      <c r="G5280" s="61"/>
      <c r="H5280" s="71">
        <v>0</v>
      </c>
      <c r="I5280" s="62" t="s">
        <v>35</v>
      </c>
      <c r="J5280" s="62">
        <v>0</v>
      </c>
      <c r="K5280" s="44"/>
      <c r="L5280" s="63">
        <v>0</v>
      </c>
      <c r="M5280" s="70"/>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v>227</v>
      </c>
      <c r="C5281" s="59">
        <v>0</v>
      </c>
      <c r="D5281" s="60"/>
      <c r="E5281" s="60"/>
      <c r="F5281" s="60"/>
      <c r="G5281" s="61"/>
      <c r="H5281" s="71">
        <v>0</v>
      </c>
      <c r="I5281" s="62" t="s">
        <v>35</v>
      </c>
      <c r="J5281" s="62">
        <v>0</v>
      </c>
      <c r="K5281" s="44"/>
      <c r="L5281" s="63">
        <v>0</v>
      </c>
      <c r="M5281" s="70"/>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v>228</v>
      </c>
      <c r="C5282" s="59">
        <v>0</v>
      </c>
      <c r="D5282" s="60"/>
      <c r="E5282" s="60"/>
      <c r="F5282" s="60"/>
      <c r="G5282" s="61"/>
      <c r="H5282" s="71">
        <v>0</v>
      </c>
      <c r="I5282" s="62" t="s">
        <v>35</v>
      </c>
      <c r="J5282" s="62">
        <v>0</v>
      </c>
      <c r="K5282" s="44"/>
      <c r="L5282" s="63">
        <v>0</v>
      </c>
      <c r="M5282" s="70"/>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v>229</v>
      </c>
      <c r="C5283" s="59">
        <v>0</v>
      </c>
      <c r="D5283" s="60"/>
      <c r="E5283" s="60"/>
      <c r="F5283" s="60"/>
      <c r="G5283" s="61"/>
      <c r="H5283" s="71">
        <v>0</v>
      </c>
      <c r="I5283" s="62" t="s">
        <v>35</v>
      </c>
      <c r="J5283" s="62">
        <v>0</v>
      </c>
      <c r="K5283" s="44"/>
      <c r="L5283" s="63">
        <v>0</v>
      </c>
      <c r="M5283" s="70"/>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v>230</v>
      </c>
      <c r="C5284" s="59">
        <v>0</v>
      </c>
      <c r="D5284" s="60"/>
      <c r="E5284" s="60"/>
      <c r="F5284" s="60"/>
      <c r="G5284" s="61"/>
      <c r="H5284" s="71">
        <v>0</v>
      </c>
      <c r="I5284" s="62" t="s">
        <v>35</v>
      </c>
      <c r="J5284" s="62">
        <v>0</v>
      </c>
      <c r="K5284" s="44"/>
      <c r="L5284" s="63">
        <v>0</v>
      </c>
      <c r="M5284" s="70"/>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v>231</v>
      </c>
      <c r="C5285" s="59">
        <v>0</v>
      </c>
      <c r="D5285" s="60"/>
      <c r="E5285" s="60"/>
      <c r="F5285" s="60"/>
      <c r="G5285" s="61"/>
      <c r="H5285" s="71">
        <v>0</v>
      </c>
      <c r="I5285" s="62" t="s">
        <v>35</v>
      </c>
      <c r="J5285" s="62">
        <v>0</v>
      </c>
      <c r="K5285" s="44"/>
      <c r="L5285" s="63">
        <v>0</v>
      </c>
      <c r="M5285" s="70"/>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v>232</v>
      </c>
      <c r="C5286" s="59">
        <v>0</v>
      </c>
      <c r="D5286" s="60"/>
      <c r="E5286" s="60"/>
      <c r="F5286" s="60"/>
      <c r="G5286" s="61"/>
      <c r="H5286" s="71">
        <v>0</v>
      </c>
      <c r="I5286" s="62" t="s">
        <v>35</v>
      </c>
      <c r="J5286" s="62">
        <v>0</v>
      </c>
      <c r="K5286" s="44"/>
      <c r="L5286" s="63">
        <v>0</v>
      </c>
      <c r="M5286" s="70"/>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v>233</v>
      </c>
      <c r="C5287" s="59">
        <v>0</v>
      </c>
      <c r="D5287" s="60"/>
      <c r="E5287" s="60"/>
      <c r="F5287" s="60"/>
      <c r="G5287" s="61"/>
      <c r="H5287" s="71">
        <v>0</v>
      </c>
      <c r="I5287" s="62" t="s">
        <v>35</v>
      </c>
      <c r="J5287" s="62">
        <v>0</v>
      </c>
      <c r="K5287" s="44"/>
      <c r="L5287" s="63">
        <v>0</v>
      </c>
      <c r="M5287" s="70"/>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v>234</v>
      </c>
      <c r="C5288" s="59">
        <v>0</v>
      </c>
      <c r="D5288" s="60"/>
      <c r="E5288" s="60"/>
      <c r="F5288" s="60"/>
      <c r="G5288" s="61"/>
      <c r="H5288" s="71">
        <v>0</v>
      </c>
      <c r="I5288" s="62" t="s">
        <v>35</v>
      </c>
      <c r="J5288" s="62">
        <v>0</v>
      </c>
      <c r="K5288" s="44"/>
      <c r="L5288" s="63">
        <v>0</v>
      </c>
      <c r="M5288" s="70"/>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v>235</v>
      </c>
      <c r="C5289" s="59">
        <v>0</v>
      </c>
      <c r="D5289" s="60"/>
      <c r="E5289" s="60"/>
      <c r="F5289" s="60"/>
      <c r="G5289" s="61"/>
      <c r="H5289" s="71">
        <v>0</v>
      </c>
      <c r="I5289" s="62" t="s">
        <v>35</v>
      </c>
      <c r="J5289" s="62">
        <v>0</v>
      </c>
      <c r="K5289" s="44"/>
      <c r="L5289" s="63">
        <v>0</v>
      </c>
      <c r="M5289" s="70"/>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v>236</v>
      </c>
      <c r="C5290" s="59">
        <v>0</v>
      </c>
      <c r="D5290" s="60"/>
      <c r="E5290" s="60"/>
      <c r="F5290" s="60"/>
      <c r="G5290" s="61"/>
      <c r="H5290" s="71">
        <v>0</v>
      </c>
      <c r="I5290" s="62" t="s">
        <v>35</v>
      </c>
      <c r="J5290" s="62">
        <v>0</v>
      </c>
      <c r="K5290" s="44"/>
      <c r="L5290" s="63">
        <v>0</v>
      </c>
      <c r="M5290" s="70"/>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v>237</v>
      </c>
      <c r="C5291" s="59">
        <v>0</v>
      </c>
      <c r="D5291" s="60"/>
      <c r="E5291" s="60"/>
      <c r="F5291" s="60"/>
      <c r="G5291" s="61"/>
      <c r="H5291" s="71">
        <v>0</v>
      </c>
      <c r="I5291" s="62" t="s">
        <v>35</v>
      </c>
      <c r="J5291" s="62">
        <v>0</v>
      </c>
      <c r="K5291" s="44"/>
      <c r="L5291" s="63">
        <v>0</v>
      </c>
      <c r="M5291" s="70"/>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v>238</v>
      </c>
      <c r="C5292" s="59">
        <v>0</v>
      </c>
      <c r="D5292" s="60"/>
      <c r="E5292" s="60"/>
      <c r="F5292" s="60"/>
      <c r="G5292" s="61"/>
      <c r="H5292" s="71">
        <v>0</v>
      </c>
      <c r="I5292" s="62" t="s">
        <v>35</v>
      </c>
      <c r="J5292" s="62">
        <v>0</v>
      </c>
      <c r="K5292" s="44"/>
      <c r="L5292" s="63">
        <v>0</v>
      </c>
      <c r="M5292" s="70"/>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v>239</v>
      </c>
      <c r="C5293" s="59">
        <v>0</v>
      </c>
      <c r="D5293" s="60"/>
      <c r="E5293" s="60"/>
      <c r="F5293" s="60"/>
      <c r="G5293" s="61"/>
      <c r="H5293" s="71">
        <v>0</v>
      </c>
      <c r="I5293" s="62" t="s">
        <v>35</v>
      </c>
      <c r="J5293" s="62">
        <v>0</v>
      </c>
      <c r="K5293" s="44"/>
      <c r="L5293" s="63">
        <v>0</v>
      </c>
      <c r="M5293" s="70"/>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v>240</v>
      </c>
      <c r="C5294" s="59">
        <v>0</v>
      </c>
      <c r="D5294" s="60"/>
      <c r="E5294" s="60"/>
      <c r="F5294" s="60"/>
      <c r="G5294" s="61"/>
      <c r="H5294" s="71">
        <v>0</v>
      </c>
      <c r="I5294" s="62" t="s">
        <v>35</v>
      </c>
      <c r="J5294" s="62">
        <v>0</v>
      </c>
      <c r="K5294" s="44"/>
      <c r="L5294" s="63">
        <v>0</v>
      </c>
      <c r="M5294" s="70"/>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v>241</v>
      </c>
      <c r="C5295" s="59">
        <v>0</v>
      </c>
      <c r="D5295" s="60"/>
      <c r="E5295" s="60"/>
      <c r="F5295" s="60"/>
      <c r="G5295" s="61"/>
      <c r="H5295" s="71">
        <v>0</v>
      </c>
      <c r="I5295" s="62" t="s">
        <v>35</v>
      </c>
      <c r="J5295" s="62">
        <v>0</v>
      </c>
      <c r="K5295" s="44"/>
      <c r="L5295" s="63">
        <v>0</v>
      </c>
      <c r="M5295" s="70"/>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v>242</v>
      </c>
      <c r="C5296" s="59">
        <v>0</v>
      </c>
      <c r="D5296" s="60"/>
      <c r="E5296" s="60"/>
      <c r="F5296" s="60"/>
      <c r="G5296" s="61"/>
      <c r="H5296" s="71">
        <v>0</v>
      </c>
      <c r="I5296" s="62" t="s">
        <v>35</v>
      </c>
      <c r="J5296" s="62">
        <v>0</v>
      </c>
      <c r="K5296" s="44"/>
      <c r="L5296" s="63">
        <v>0</v>
      </c>
      <c r="M5296" s="70"/>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v>243</v>
      </c>
      <c r="C5297" s="59">
        <v>0</v>
      </c>
      <c r="D5297" s="60"/>
      <c r="E5297" s="60"/>
      <c r="F5297" s="60"/>
      <c r="G5297" s="61"/>
      <c r="H5297" s="71">
        <v>0</v>
      </c>
      <c r="I5297" s="62" t="s">
        <v>35</v>
      </c>
      <c r="J5297" s="62">
        <v>0</v>
      </c>
      <c r="K5297" s="44"/>
      <c r="L5297" s="63">
        <v>0</v>
      </c>
      <c r="M5297" s="70"/>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v>244</v>
      </c>
      <c r="C5298" s="59">
        <v>0</v>
      </c>
      <c r="D5298" s="60"/>
      <c r="E5298" s="60"/>
      <c r="F5298" s="60"/>
      <c r="G5298" s="61"/>
      <c r="H5298" s="71">
        <v>0</v>
      </c>
      <c r="I5298" s="62" t="s">
        <v>35</v>
      </c>
      <c r="J5298" s="62">
        <v>0</v>
      </c>
      <c r="K5298" s="44"/>
      <c r="L5298" s="63">
        <v>0</v>
      </c>
      <c r="M5298" s="70"/>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v>245</v>
      </c>
      <c r="C5299" s="59">
        <v>0</v>
      </c>
      <c r="D5299" s="60"/>
      <c r="E5299" s="60"/>
      <c r="F5299" s="60"/>
      <c r="G5299" s="61"/>
      <c r="H5299" s="71">
        <v>0</v>
      </c>
      <c r="I5299" s="62" t="s">
        <v>35</v>
      </c>
      <c r="J5299" s="62">
        <v>0</v>
      </c>
      <c r="K5299" s="44"/>
      <c r="L5299" s="63">
        <v>0</v>
      </c>
      <c r="M5299" s="70"/>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v>246</v>
      </c>
      <c r="C5300" s="59">
        <v>0</v>
      </c>
      <c r="D5300" s="60"/>
      <c r="E5300" s="60"/>
      <c r="F5300" s="60"/>
      <c r="G5300" s="61"/>
      <c r="H5300" s="71">
        <v>0</v>
      </c>
      <c r="I5300" s="62" t="s">
        <v>35</v>
      </c>
      <c r="J5300" s="62">
        <v>0</v>
      </c>
      <c r="K5300" s="44"/>
      <c r="L5300" s="63">
        <v>0</v>
      </c>
      <c r="M5300" s="70"/>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v>247</v>
      </c>
      <c r="C5301" s="59">
        <v>0</v>
      </c>
      <c r="D5301" s="60"/>
      <c r="E5301" s="60"/>
      <c r="F5301" s="60"/>
      <c r="G5301" s="61"/>
      <c r="H5301" s="71">
        <v>0</v>
      </c>
      <c r="I5301" s="62" t="s">
        <v>35</v>
      </c>
      <c r="J5301" s="62">
        <v>0</v>
      </c>
      <c r="K5301" s="44"/>
      <c r="L5301" s="63">
        <v>0</v>
      </c>
      <c r="M5301" s="70"/>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v>248</v>
      </c>
      <c r="C5302" s="59">
        <v>0</v>
      </c>
      <c r="D5302" s="60"/>
      <c r="E5302" s="60"/>
      <c r="F5302" s="60"/>
      <c r="G5302" s="61"/>
      <c r="H5302" s="71">
        <v>0</v>
      </c>
      <c r="I5302" s="62" t="s">
        <v>35</v>
      </c>
      <c r="J5302" s="62">
        <v>0</v>
      </c>
      <c r="K5302" s="44"/>
      <c r="L5302" s="63">
        <v>0</v>
      </c>
      <c r="M5302" s="70"/>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v>249</v>
      </c>
      <c r="C5303" s="59">
        <v>0</v>
      </c>
      <c r="D5303" s="60"/>
      <c r="E5303" s="60"/>
      <c r="F5303" s="60"/>
      <c r="G5303" s="61"/>
      <c r="H5303" s="71">
        <v>0</v>
      </c>
      <c r="I5303" s="62" t="s">
        <v>35</v>
      </c>
      <c r="J5303" s="62">
        <v>0</v>
      </c>
      <c r="K5303" s="44"/>
      <c r="L5303" s="63">
        <v>0</v>
      </c>
      <c r="M5303" s="70"/>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v>250</v>
      </c>
      <c r="C5304" s="59">
        <v>0</v>
      </c>
      <c r="D5304" s="60"/>
      <c r="E5304" s="60"/>
      <c r="F5304" s="60"/>
      <c r="G5304" s="61"/>
      <c r="H5304" s="71">
        <v>0</v>
      </c>
      <c r="I5304" s="62" t="s">
        <v>35</v>
      </c>
      <c r="J5304" s="62">
        <v>0</v>
      </c>
      <c r="K5304" s="44"/>
      <c r="L5304" s="63">
        <v>0</v>
      </c>
      <c r="M5304" s="70"/>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v>251</v>
      </c>
      <c r="C5305" s="59">
        <v>0</v>
      </c>
      <c r="D5305" s="60"/>
      <c r="E5305" s="60"/>
      <c r="F5305" s="60"/>
      <c r="G5305" s="61"/>
      <c r="H5305" s="71">
        <v>0</v>
      </c>
      <c r="I5305" s="62" t="s">
        <v>35</v>
      </c>
      <c r="J5305" s="62">
        <v>0</v>
      </c>
      <c r="K5305" s="44"/>
      <c r="L5305" s="63">
        <v>0</v>
      </c>
      <c r="M5305" s="70"/>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v>252</v>
      </c>
      <c r="C5306" s="59">
        <v>0</v>
      </c>
      <c r="D5306" s="60"/>
      <c r="E5306" s="60"/>
      <c r="F5306" s="60"/>
      <c r="G5306" s="61"/>
      <c r="H5306" s="71">
        <v>0</v>
      </c>
      <c r="I5306" s="62" t="s">
        <v>35</v>
      </c>
      <c r="J5306" s="62">
        <v>0</v>
      </c>
      <c r="K5306" s="44"/>
      <c r="L5306" s="63">
        <v>0</v>
      </c>
      <c r="M5306" s="70"/>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v>253</v>
      </c>
      <c r="C5307" s="59">
        <v>0</v>
      </c>
      <c r="D5307" s="60"/>
      <c r="E5307" s="60"/>
      <c r="F5307" s="60"/>
      <c r="G5307" s="61"/>
      <c r="H5307" s="71">
        <v>0</v>
      </c>
      <c r="I5307" s="62" t="s">
        <v>35</v>
      </c>
      <c r="J5307" s="62">
        <v>0</v>
      </c>
      <c r="K5307" s="44"/>
      <c r="L5307" s="63">
        <v>0</v>
      </c>
      <c r="M5307" s="70"/>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v>254</v>
      </c>
      <c r="C5308" s="59">
        <v>0</v>
      </c>
      <c r="D5308" s="60"/>
      <c r="E5308" s="60"/>
      <c r="F5308" s="60"/>
      <c r="G5308" s="61"/>
      <c r="H5308" s="71">
        <v>0</v>
      </c>
      <c r="I5308" s="62" t="s">
        <v>35</v>
      </c>
      <c r="J5308" s="62">
        <v>0</v>
      </c>
      <c r="K5308" s="44"/>
      <c r="L5308" s="63">
        <v>0</v>
      </c>
      <c r="M5308" s="70"/>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v>255</v>
      </c>
      <c r="C5309" s="59">
        <v>0</v>
      </c>
      <c r="D5309" s="60"/>
      <c r="E5309" s="60"/>
      <c r="F5309" s="60"/>
      <c r="G5309" s="61"/>
      <c r="H5309" s="71">
        <v>0</v>
      </c>
      <c r="I5309" s="62" t="s">
        <v>35</v>
      </c>
      <c r="J5309" s="62">
        <v>0</v>
      </c>
      <c r="K5309" s="44"/>
      <c r="L5309" s="63">
        <v>0</v>
      </c>
      <c r="M5309" s="70"/>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v>256</v>
      </c>
      <c r="C5310" s="59">
        <v>0</v>
      </c>
      <c r="D5310" s="60"/>
      <c r="E5310" s="60"/>
      <c r="F5310" s="60"/>
      <c r="G5310" s="61"/>
      <c r="H5310" s="71">
        <v>0</v>
      </c>
      <c r="I5310" s="62" t="s">
        <v>35</v>
      </c>
      <c r="J5310" s="62">
        <v>0</v>
      </c>
      <c r="K5310" s="44"/>
      <c r="L5310" s="63">
        <v>0</v>
      </c>
      <c r="M5310" s="70"/>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v>257</v>
      </c>
      <c r="C5311" s="59">
        <v>0</v>
      </c>
      <c r="D5311" s="60"/>
      <c r="E5311" s="60"/>
      <c r="F5311" s="60"/>
      <c r="G5311" s="61"/>
      <c r="H5311" s="71">
        <v>0</v>
      </c>
      <c r="I5311" s="62" t="s">
        <v>35</v>
      </c>
      <c r="J5311" s="62">
        <v>0</v>
      </c>
      <c r="K5311" s="44"/>
      <c r="L5311" s="63">
        <v>0</v>
      </c>
      <c r="M5311" s="70"/>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v>258</v>
      </c>
      <c r="C5312" s="59">
        <v>0</v>
      </c>
      <c r="D5312" s="60"/>
      <c r="E5312" s="60"/>
      <c r="F5312" s="60"/>
      <c r="G5312" s="61"/>
      <c r="H5312" s="71">
        <v>0</v>
      </c>
      <c r="I5312" s="62" t="s">
        <v>35</v>
      </c>
      <c r="J5312" s="62">
        <v>0</v>
      </c>
      <c r="K5312" s="44"/>
      <c r="L5312" s="63">
        <v>0</v>
      </c>
      <c r="M5312" s="70"/>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v>259</v>
      </c>
      <c r="C5313" s="59">
        <v>0</v>
      </c>
      <c r="D5313" s="60"/>
      <c r="E5313" s="60"/>
      <c r="F5313" s="60"/>
      <c r="G5313" s="61"/>
      <c r="H5313" s="71">
        <v>0</v>
      </c>
      <c r="I5313" s="62" t="s">
        <v>35</v>
      </c>
      <c r="J5313" s="62">
        <v>0</v>
      </c>
      <c r="K5313" s="44"/>
      <c r="L5313" s="63">
        <v>0</v>
      </c>
      <c r="M5313" s="70"/>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v>260</v>
      </c>
      <c r="C5314" s="59">
        <v>0</v>
      </c>
      <c r="D5314" s="60"/>
      <c r="E5314" s="60"/>
      <c r="F5314" s="60"/>
      <c r="G5314" s="61"/>
      <c r="H5314" s="71">
        <v>0</v>
      </c>
      <c r="I5314" s="62" t="s">
        <v>35</v>
      </c>
      <c r="J5314" s="62">
        <v>0</v>
      </c>
      <c r="K5314" s="44"/>
      <c r="L5314" s="63">
        <v>0</v>
      </c>
      <c r="M5314" s="70"/>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v>261</v>
      </c>
      <c r="C5315" s="59">
        <v>0</v>
      </c>
      <c r="D5315" s="60"/>
      <c r="E5315" s="60"/>
      <c r="F5315" s="60"/>
      <c r="G5315" s="61"/>
      <c r="H5315" s="71">
        <v>0</v>
      </c>
      <c r="I5315" s="62" t="s">
        <v>35</v>
      </c>
      <c r="J5315" s="62">
        <v>0</v>
      </c>
      <c r="K5315" s="44"/>
      <c r="L5315" s="63">
        <v>0</v>
      </c>
      <c r="M5315" s="70"/>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v>262</v>
      </c>
      <c r="C5316" s="59">
        <v>0</v>
      </c>
      <c r="D5316" s="60"/>
      <c r="E5316" s="60"/>
      <c r="F5316" s="60"/>
      <c r="G5316" s="61"/>
      <c r="H5316" s="71">
        <v>0</v>
      </c>
      <c r="I5316" s="62" t="s">
        <v>35</v>
      </c>
      <c r="J5316" s="62">
        <v>0</v>
      </c>
      <c r="K5316" s="44"/>
      <c r="L5316" s="63">
        <v>0</v>
      </c>
      <c r="M5316" s="70"/>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v>263</v>
      </c>
      <c r="C5317" s="59">
        <v>0</v>
      </c>
      <c r="D5317" s="60"/>
      <c r="E5317" s="60"/>
      <c r="F5317" s="60"/>
      <c r="G5317" s="61"/>
      <c r="H5317" s="71">
        <v>0</v>
      </c>
      <c r="I5317" s="62" t="s">
        <v>35</v>
      </c>
      <c r="J5317" s="62">
        <v>0</v>
      </c>
      <c r="K5317" s="44"/>
      <c r="L5317" s="63">
        <v>0</v>
      </c>
      <c r="M5317" s="70"/>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v>264</v>
      </c>
      <c r="C5318" s="59">
        <v>0</v>
      </c>
      <c r="D5318" s="60"/>
      <c r="E5318" s="60"/>
      <c r="F5318" s="60"/>
      <c r="G5318" s="61"/>
      <c r="H5318" s="71">
        <v>0</v>
      </c>
      <c r="I5318" s="62" t="s">
        <v>35</v>
      </c>
      <c r="J5318" s="62">
        <v>0</v>
      </c>
      <c r="K5318" s="44"/>
      <c r="L5318" s="63">
        <v>0</v>
      </c>
      <c r="M5318" s="70"/>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v>265</v>
      </c>
      <c r="C5319" s="59">
        <v>0</v>
      </c>
      <c r="D5319" s="60"/>
      <c r="E5319" s="60"/>
      <c r="F5319" s="60"/>
      <c r="G5319" s="61"/>
      <c r="H5319" s="71">
        <v>0</v>
      </c>
      <c r="I5319" s="62" t="s">
        <v>35</v>
      </c>
      <c r="J5319" s="62">
        <v>0</v>
      </c>
      <c r="K5319" s="44"/>
      <c r="L5319" s="63">
        <v>0</v>
      </c>
      <c r="M5319" s="70"/>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v>266</v>
      </c>
      <c r="C5320" s="59">
        <v>0</v>
      </c>
      <c r="D5320" s="60"/>
      <c r="E5320" s="60"/>
      <c r="F5320" s="60"/>
      <c r="G5320" s="61"/>
      <c r="H5320" s="71">
        <v>0</v>
      </c>
      <c r="I5320" s="62" t="s">
        <v>35</v>
      </c>
      <c r="J5320" s="62">
        <v>0</v>
      </c>
      <c r="K5320" s="44"/>
      <c r="L5320" s="63">
        <v>0</v>
      </c>
      <c r="M5320" s="70"/>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v>267</v>
      </c>
      <c r="C5321" s="59">
        <v>0</v>
      </c>
      <c r="D5321" s="60"/>
      <c r="E5321" s="60"/>
      <c r="F5321" s="60"/>
      <c r="G5321" s="61"/>
      <c r="H5321" s="71">
        <v>0</v>
      </c>
      <c r="I5321" s="62" t="s">
        <v>35</v>
      </c>
      <c r="J5321" s="62">
        <v>0</v>
      </c>
      <c r="K5321" s="44"/>
      <c r="L5321" s="63">
        <v>0</v>
      </c>
      <c r="M5321" s="70"/>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v>268</v>
      </c>
      <c r="C5322" s="59">
        <v>0</v>
      </c>
      <c r="D5322" s="60"/>
      <c r="E5322" s="60"/>
      <c r="F5322" s="60"/>
      <c r="G5322" s="61"/>
      <c r="H5322" s="71">
        <v>0</v>
      </c>
      <c r="I5322" s="62" t="s">
        <v>35</v>
      </c>
      <c r="J5322" s="62">
        <v>0</v>
      </c>
      <c r="K5322" s="44"/>
      <c r="L5322" s="63">
        <v>0</v>
      </c>
      <c r="M5322" s="70"/>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v>269</v>
      </c>
      <c r="C5323" s="59">
        <v>0</v>
      </c>
      <c r="D5323" s="60"/>
      <c r="E5323" s="60"/>
      <c r="F5323" s="60"/>
      <c r="G5323" s="61"/>
      <c r="H5323" s="71">
        <v>0</v>
      </c>
      <c r="I5323" s="62" t="s">
        <v>35</v>
      </c>
      <c r="J5323" s="62">
        <v>0</v>
      </c>
      <c r="K5323" s="44"/>
      <c r="L5323" s="63">
        <v>0</v>
      </c>
      <c r="M5323" s="70"/>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v>270</v>
      </c>
      <c r="C5324" s="59">
        <v>0</v>
      </c>
      <c r="D5324" s="60"/>
      <c r="E5324" s="60"/>
      <c r="F5324" s="60"/>
      <c r="G5324" s="61"/>
      <c r="H5324" s="71">
        <v>0</v>
      </c>
      <c r="I5324" s="62" t="s">
        <v>35</v>
      </c>
      <c r="J5324" s="62">
        <v>0</v>
      </c>
      <c r="K5324" s="44"/>
      <c r="L5324" s="63">
        <v>0</v>
      </c>
      <c r="M5324" s="70"/>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v>271</v>
      </c>
      <c r="C5325" s="59">
        <v>0</v>
      </c>
      <c r="D5325" s="60"/>
      <c r="E5325" s="60"/>
      <c r="F5325" s="60"/>
      <c r="G5325" s="61"/>
      <c r="H5325" s="71">
        <v>0</v>
      </c>
      <c r="I5325" s="62" t="s">
        <v>35</v>
      </c>
      <c r="J5325" s="62">
        <v>0</v>
      </c>
      <c r="K5325" s="44"/>
      <c r="L5325" s="63">
        <v>0</v>
      </c>
      <c r="M5325" s="70"/>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v>272</v>
      </c>
      <c r="C5326" s="59">
        <v>0</v>
      </c>
      <c r="D5326" s="60"/>
      <c r="E5326" s="60"/>
      <c r="F5326" s="60"/>
      <c r="G5326" s="61"/>
      <c r="H5326" s="71">
        <v>0</v>
      </c>
      <c r="I5326" s="62" t="s">
        <v>35</v>
      </c>
      <c r="J5326" s="62">
        <v>0</v>
      </c>
      <c r="K5326" s="44"/>
      <c r="L5326" s="63">
        <v>0</v>
      </c>
      <c r="M5326" s="70"/>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v>273</v>
      </c>
      <c r="C5327" s="59">
        <v>0</v>
      </c>
      <c r="D5327" s="60"/>
      <c r="E5327" s="60"/>
      <c r="F5327" s="60"/>
      <c r="G5327" s="61"/>
      <c r="H5327" s="71">
        <v>0</v>
      </c>
      <c r="I5327" s="62" t="s">
        <v>35</v>
      </c>
      <c r="J5327" s="62">
        <v>0</v>
      </c>
      <c r="K5327" s="44"/>
      <c r="L5327" s="63">
        <v>0</v>
      </c>
      <c r="M5327" s="70"/>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v>274</v>
      </c>
      <c r="C5328" s="59">
        <v>0</v>
      </c>
      <c r="D5328" s="60"/>
      <c r="E5328" s="60"/>
      <c r="F5328" s="60"/>
      <c r="G5328" s="61"/>
      <c r="H5328" s="71">
        <v>0</v>
      </c>
      <c r="I5328" s="62" t="s">
        <v>35</v>
      </c>
      <c r="J5328" s="62">
        <v>0</v>
      </c>
      <c r="K5328" s="44"/>
      <c r="L5328" s="63">
        <v>0</v>
      </c>
      <c r="M5328" s="70"/>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v>275</v>
      </c>
      <c r="C5329" s="59">
        <v>0</v>
      </c>
      <c r="D5329" s="60"/>
      <c r="E5329" s="60"/>
      <c r="F5329" s="60"/>
      <c r="G5329" s="61"/>
      <c r="H5329" s="71">
        <v>0</v>
      </c>
      <c r="I5329" s="62" t="s">
        <v>35</v>
      </c>
      <c r="J5329" s="62">
        <v>0</v>
      </c>
      <c r="K5329" s="44"/>
      <c r="L5329" s="63">
        <v>0</v>
      </c>
      <c r="M5329" s="70"/>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v>276</v>
      </c>
      <c r="C5330" s="59">
        <v>0</v>
      </c>
      <c r="D5330" s="60"/>
      <c r="E5330" s="60"/>
      <c r="F5330" s="60"/>
      <c r="G5330" s="61"/>
      <c r="H5330" s="71">
        <v>0</v>
      </c>
      <c r="I5330" s="62" t="s">
        <v>35</v>
      </c>
      <c r="J5330" s="62">
        <v>0</v>
      </c>
      <c r="K5330" s="44"/>
      <c r="L5330" s="63">
        <v>0</v>
      </c>
      <c r="M5330" s="70"/>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v>277</v>
      </c>
      <c r="C5331" s="59">
        <v>0</v>
      </c>
      <c r="D5331" s="60"/>
      <c r="E5331" s="60"/>
      <c r="F5331" s="60"/>
      <c r="G5331" s="61"/>
      <c r="H5331" s="71">
        <v>0</v>
      </c>
      <c r="I5331" s="62" t="s">
        <v>35</v>
      </c>
      <c r="J5331" s="62">
        <v>0</v>
      </c>
      <c r="K5331" s="44"/>
      <c r="L5331" s="63">
        <v>0</v>
      </c>
      <c r="M5331" s="70"/>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v>278</v>
      </c>
      <c r="C5332" s="59">
        <v>0</v>
      </c>
      <c r="D5332" s="60"/>
      <c r="E5332" s="60"/>
      <c r="F5332" s="60"/>
      <c r="G5332" s="61"/>
      <c r="H5332" s="71">
        <v>0</v>
      </c>
      <c r="I5332" s="62" t="s">
        <v>35</v>
      </c>
      <c r="J5332" s="62">
        <v>0</v>
      </c>
      <c r="K5332" s="44"/>
      <c r="L5332" s="63">
        <v>0</v>
      </c>
      <c r="M5332" s="70"/>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v>279</v>
      </c>
      <c r="C5333" s="59">
        <v>0</v>
      </c>
      <c r="D5333" s="60"/>
      <c r="E5333" s="60"/>
      <c r="F5333" s="60"/>
      <c r="G5333" s="61"/>
      <c r="H5333" s="71">
        <v>0</v>
      </c>
      <c r="I5333" s="62" t="s">
        <v>35</v>
      </c>
      <c r="J5333" s="62">
        <v>0</v>
      </c>
      <c r="K5333" s="44"/>
      <c r="L5333" s="63">
        <v>0</v>
      </c>
      <c r="M5333" s="70"/>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v>280</v>
      </c>
      <c r="C5334" s="59">
        <v>0</v>
      </c>
      <c r="D5334" s="60"/>
      <c r="E5334" s="60"/>
      <c r="F5334" s="60"/>
      <c r="G5334" s="61"/>
      <c r="H5334" s="71">
        <v>0</v>
      </c>
      <c r="I5334" s="62" t="s">
        <v>35</v>
      </c>
      <c r="J5334" s="62">
        <v>0</v>
      </c>
      <c r="K5334" s="44"/>
      <c r="L5334" s="63">
        <v>0</v>
      </c>
      <c r="M5334" s="70"/>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v>281</v>
      </c>
      <c r="C5335" s="59">
        <v>0</v>
      </c>
      <c r="D5335" s="60"/>
      <c r="E5335" s="60"/>
      <c r="F5335" s="60"/>
      <c r="G5335" s="61"/>
      <c r="H5335" s="71">
        <v>0</v>
      </c>
      <c r="I5335" s="62" t="s">
        <v>35</v>
      </c>
      <c r="J5335" s="62">
        <v>0</v>
      </c>
      <c r="K5335" s="44"/>
      <c r="L5335" s="63">
        <v>0</v>
      </c>
      <c r="M5335" s="70"/>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v>282</v>
      </c>
      <c r="C5336" s="59">
        <v>0</v>
      </c>
      <c r="D5336" s="60"/>
      <c r="E5336" s="60"/>
      <c r="F5336" s="60"/>
      <c r="G5336" s="61"/>
      <c r="H5336" s="71">
        <v>0</v>
      </c>
      <c r="I5336" s="62" t="s">
        <v>35</v>
      </c>
      <c r="J5336" s="62">
        <v>0</v>
      </c>
      <c r="K5336" s="44"/>
      <c r="L5336" s="63">
        <v>0</v>
      </c>
      <c r="M5336" s="70"/>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v>283</v>
      </c>
      <c r="C5337" s="59">
        <v>0</v>
      </c>
      <c r="D5337" s="60"/>
      <c r="E5337" s="60"/>
      <c r="F5337" s="60"/>
      <c r="G5337" s="61"/>
      <c r="H5337" s="71">
        <v>0</v>
      </c>
      <c r="I5337" s="62" t="s">
        <v>35</v>
      </c>
      <c r="J5337" s="62">
        <v>0</v>
      </c>
      <c r="K5337" s="44"/>
      <c r="L5337" s="63">
        <v>0</v>
      </c>
      <c r="M5337" s="70"/>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v>284</v>
      </c>
      <c r="C5338" s="59">
        <v>0</v>
      </c>
      <c r="D5338" s="60"/>
      <c r="E5338" s="60"/>
      <c r="F5338" s="60"/>
      <c r="G5338" s="61"/>
      <c r="H5338" s="71">
        <v>0</v>
      </c>
      <c r="I5338" s="62" t="s">
        <v>35</v>
      </c>
      <c r="J5338" s="62">
        <v>0</v>
      </c>
      <c r="K5338" s="44"/>
      <c r="L5338" s="63">
        <v>0</v>
      </c>
      <c r="M5338" s="70"/>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v>285</v>
      </c>
      <c r="C5339" s="59">
        <v>0</v>
      </c>
      <c r="D5339" s="60"/>
      <c r="E5339" s="60"/>
      <c r="F5339" s="60"/>
      <c r="G5339" s="61"/>
      <c r="H5339" s="71">
        <v>0</v>
      </c>
      <c r="I5339" s="62" t="s">
        <v>35</v>
      </c>
      <c r="J5339" s="62">
        <v>0</v>
      </c>
      <c r="K5339" s="44"/>
      <c r="L5339" s="63">
        <v>0</v>
      </c>
      <c r="M5339" s="70"/>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v>286</v>
      </c>
      <c r="C5340" s="59">
        <v>0</v>
      </c>
      <c r="D5340" s="60"/>
      <c r="E5340" s="60"/>
      <c r="F5340" s="60"/>
      <c r="G5340" s="61"/>
      <c r="H5340" s="71">
        <v>0</v>
      </c>
      <c r="I5340" s="62" t="s">
        <v>35</v>
      </c>
      <c r="J5340" s="62">
        <v>0</v>
      </c>
      <c r="K5340" s="44"/>
      <c r="L5340" s="63">
        <v>0</v>
      </c>
      <c r="M5340" s="70"/>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v>287</v>
      </c>
      <c r="C5341" s="59">
        <v>0</v>
      </c>
      <c r="D5341" s="60"/>
      <c r="E5341" s="60"/>
      <c r="F5341" s="60"/>
      <c r="G5341" s="61"/>
      <c r="H5341" s="71">
        <v>0</v>
      </c>
      <c r="I5341" s="62" t="s">
        <v>35</v>
      </c>
      <c r="J5341" s="62">
        <v>0</v>
      </c>
      <c r="K5341" s="44"/>
      <c r="L5341" s="63">
        <v>0</v>
      </c>
      <c r="M5341" s="70"/>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v>288</v>
      </c>
      <c r="C5342" s="59">
        <v>0</v>
      </c>
      <c r="D5342" s="60"/>
      <c r="E5342" s="60"/>
      <c r="F5342" s="60"/>
      <c r="G5342" s="61"/>
      <c r="H5342" s="71">
        <v>0</v>
      </c>
      <c r="I5342" s="62" t="s">
        <v>35</v>
      </c>
      <c r="J5342" s="62">
        <v>0</v>
      </c>
      <c r="K5342" s="44"/>
      <c r="L5342" s="63">
        <v>0</v>
      </c>
      <c r="M5342" s="70"/>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v>289</v>
      </c>
      <c r="C5343" s="59">
        <v>0</v>
      </c>
      <c r="D5343" s="60"/>
      <c r="E5343" s="60"/>
      <c r="F5343" s="60"/>
      <c r="G5343" s="61"/>
      <c r="H5343" s="71">
        <v>0</v>
      </c>
      <c r="I5343" s="62" t="s">
        <v>35</v>
      </c>
      <c r="J5343" s="62">
        <v>0</v>
      </c>
      <c r="K5343" s="44"/>
      <c r="L5343" s="63">
        <v>0</v>
      </c>
      <c r="M5343" s="70"/>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v>290</v>
      </c>
      <c r="C5344" s="59">
        <v>0</v>
      </c>
      <c r="D5344" s="60"/>
      <c r="E5344" s="60"/>
      <c r="F5344" s="60"/>
      <c r="G5344" s="61"/>
      <c r="H5344" s="71">
        <v>0</v>
      </c>
      <c r="I5344" s="62" t="s">
        <v>35</v>
      </c>
      <c r="J5344" s="62">
        <v>0</v>
      </c>
      <c r="K5344" s="44"/>
      <c r="L5344" s="63">
        <v>0</v>
      </c>
      <c r="M5344" s="70"/>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v>291</v>
      </c>
      <c r="C5345" s="59">
        <v>0</v>
      </c>
      <c r="D5345" s="60"/>
      <c r="E5345" s="60"/>
      <c r="F5345" s="60"/>
      <c r="G5345" s="61"/>
      <c r="H5345" s="71">
        <v>0</v>
      </c>
      <c r="I5345" s="62" t="s">
        <v>35</v>
      </c>
      <c r="J5345" s="62">
        <v>0</v>
      </c>
      <c r="K5345" s="44"/>
      <c r="L5345" s="63">
        <v>0</v>
      </c>
      <c r="M5345" s="70"/>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v>292</v>
      </c>
      <c r="C5346" s="59">
        <v>0</v>
      </c>
      <c r="D5346" s="60"/>
      <c r="E5346" s="60"/>
      <c r="F5346" s="60"/>
      <c r="G5346" s="61"/>
      <c r="H5346" s="71">
        <v>0</v>
      </c>
      <c r="I5346" s="62" t="s">
        <v>35</v>
      </c>
      <c r="J5346" s="62">
        <v>0</v>
      </c>
      <c r="K5346" s="44"/>
      <c r="L5346" s="63">
        <v>0</v>
      </c>
      <c r="M5346" s="70"/>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v>293</v>
      </c>
      <c r="C5347" s="59">
        <v>0</v>
      </c>
      <c r="D5347" s="60"/>
      <c r="E5347" s="60"/>
      <c r="F5347" s="60"/>
      <c r="G5347" s="61"/>
      <c r="H5347" s="71">
        <v>0</v>
      </c>
      <c r="I5347" s="62" t="s">
        <v>35</v>
      </c>
      <c r="J5347" s="62">
        <v>0</v>
      </c>
      <c r="K5347" s="44"/>
      <c r="L5347" s="63">
        <v>0</v>
      </c>
      <c r="M5347" s="70"/>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v>294</v>
      </c>
      <c r="C5348" s="59">
        <v>0</v>
      </c>
      <c r="D5348" s="60"/>
      <c r="E5348" s="60"/>
      <c r="F5348" s="60"/>
      <c r="G5348" s="61"/>
      <c r="H5348" s="71">
        <v>0</v>
      </c>
      <c r="I5348" s="62" t="s">
        <v>35</v>
      </c>
      <c r="J5348" s="62">
        <v>0</v>
      </c>
      <c r="K5348" s="44"/>
      <c r="L5348" s="63">
        <v>0</v>
      </c>
      <c r="M5348" s="70"/>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v>295</v>
      </c>
      <c r="C5349" s="59">
        <v>0</v>
      </c>
      <c r="D5349" s="60"/>
      <c r="E5349" s="60"/>
      <c r="F5349" s="60"/>
      <c r="G5349" s="61"/>
      <c r="H5349" s="71">
        <v>0</v>
      </c>
      <c r="I5349" s="62" t="s">
        <v>35</v>
      </c>
      <c r="J5349" s="62">
        <v>0</v>
      </c>
      <c r="K5349" s="44"/>
      <c r="L5349" s="63">
        <v>0</v>
      </c>
      <c r="M5349" s="70"/>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v>296</v>
      </c>
      <c r="C5350" s="59">
        <v>0</v>
      </c>
      <c r="D5350" s="60"/>
      <c r="E5350" s="60"/>
      <c r="F5350" s="60"/>
      <c r="G5350" s="61"/>
      <c r="H5350" s="71">
        <v>0</v>
      </c>
      <c r="I5350" s="62" t="s">
        <v>35</v>
      </c>
      <c r="J5350" s="62">
        <v>0</v>
      </c>
      <c r="K5350" s="44"/>
      <c r="L5350" s="63">
        <v>0</v>
      </c>
      <c r="M5350" s="70"/>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v>297</v>
      </c>
      <c r="C5351" s="59">
        <v>0</v>
      </c>
      <c r="D5351" s="60"/>
      <c r="E5351" s="60"/>
      <c r="F5351" s="60"/>
      <c r="G5351" s="61"/>
      <c r="H5351" s="71">
        <v>0</v>
      </c>
      <c r="I5351" s="62" t="s">
        <v>35</v>
      </c>
      <c r="J5351" s="62">
        <v>0</v>
      </c>
      <c r="K5351" s="44"/>
      <c r="L5351" s="63">
        <v>0</v>
      </c>
      <c r="M5351" s="70"/>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v>298</v>
      </c>
      <c r="C5352" s="59">
        <v>0</v>
      </c>
      <c r="D5352" s="60"/>
      <c r="E5352" s="60"/>
      <c r="F5352" s="60"/>
      <c r="G5352" s="61"/>
      <c r="H5352" s="71">
        <v>0</v>
      </c>
      <c r="I5352" s="62" t="s">
        <v>35</v>
      </c>
      <c r="J5352" s="62">
        <v>0</v>
      </c>
      <c r="K5352" s="44"/>
      <c r="L5352" s="63">
        <v>0</v>
      </c>
      <c r="M5352" s="70"/>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v>299</v>
      </c>
      <c r="C5353" s="59">
        <v>0</v>
      </c>
      <c r="D5353" s="60"/>
      <c r="E5353" s="60"/>
      <c r="F5353" s="60"/>
      <c r="G5353" s="61"/>
      <c r="H5353" s="71">
        <v>0</v>
      </c>
      <c r="I5353" s="62" t="s">
        <v>35</v>
      </c>
      <c r="J5353" s="62">
        <v>0</v>
      </c>
      <c r="K5353" s="44"/>
      <c r="L5353" s="63">
        <v>0</v>
      </c>
      <c r="M5353" s="70"/>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v>300</v>
      </c>
      <c r="C5354" s="59">
        <v>0</v>
      </c>
      <c r="D5354" s="60"/>
      <c r="E5354" s="60"/>
      <c r="F5354" s="60"/>
      <c r="G5354" s="61"/>
      <c r="H5354" s="71">
        <v>0</v>
      </c>
      <c r="I5354" s="62" t="s">
        <v>35</v>
      </c>
      <c r="J5354" s="62">
        <v>0</v>
      </c>
      <c r="K5354" s="44"/>
      <c r="L5354" s="63">
        <v>0</v>
      </c>
      <c r="M5354" s="70"/>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v>301</v>
      </c>
      <c r="C5355" s="59">
        <v>0</v>
      </c>
      <c r="D5355" s="60"/>
      <c r="E5355" s="60"/>
      <c r="F5355" s="60"/>
      <c r="G5355" s="61"/>
      <c r="H5355" s="71">
        <v>0</v>
      </c>
      <c r="I5355" s="62" t="s">
        <v>35</v>
      </c>
      <c r="J5355" s="62">
        <v>0</v>
      </c>
      <c r="K5355" s="44"/>
      <c r="L5355" s="63">
        <v>0</v>
      </c>
      <c r="M5355" s="70"/>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v>302</v>
      </c>
      <c r="C5356" s="59">
        <v>0</v>
      </c>
      <c r="D5356" s="60"/>
      <c r="E5356" s="60"/>
      <c r="F5356" s="60"/>
      <c r="G5356" s="61"/>
      <c r="H5356" s="71">
        <v>0</v>
      </c>
      <c r="I5356" s="62" t="s">
        <v>35</v>
      </c>
      <c r="J5356" s="62">
        <v>0</v>
      </c>
      <c r="K5356" s="44"/>
      <c r="L5356" s="63">
        <v>0</v>
      </c>
      <c r="M5356" s="70"/>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v>303</v>
      </c>
      <c r="C5357" s="59">
        <v>0</v>
      </c>
      <c r="D5357" s="60"/>
      <c r="E5357" s="60"/>
      <c r="F5357" s="60"/>
      <c r="G5357" s="61"/>
      <c r="H5357" s="71">
        <v>0</v>
      </c>
      <c r="I5357" s="62" t="s">
        <v>35</v>
      </c>
      <c r="J5357" s="62">
        <v>0</v>
      </c>
      <c r="K5357" s="44"/>
      <c r="L5357" s="63">
        <v>0</v>
      </c>
      <c r="M5357" s="70"/>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v>304</v>
      </c>
      <c r="C5358" s="59">
        <v>0</v>
      </c>
      <c r="D5358" s="60"/>
      <c r="E5358" s="60"/>
      <c r="F5358" s="60"/>
      <c r="G5358" s="61"/>
      <c r="H5358" s="71">
        <v>0</v>
      </c>
      <c r="I5358" s="62" t="s">
        <v>35</v>
      </c>
      <c r="J5358" s="62">
        <v>0</v>
      </c>
      <c r="K5358" s="44"/>
      <c r="L5358" s="63">
        <v>0</v>
      </c>
      <c r="M5358" s="70"/>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v>305</v>
      </c>
      <c r="C5359" s="59">
        <v>0</v>
      </c>
      <c r="D5359" s="60"/>
      <c r="E5359" s="60"/>
      <c r="F5359" s="60"/>
      <c r="G5359" s="61"/>
      <c r="H5359" s="71">
        <v>0</v>
      </c>
      <c r="I5359" s="62" t="s">
        <v>35</v>
      </c>
      <c r="J5359" s="62">
        <v>0</v>
      </c>
      <c r="K5359" s="44"/>
      <c r="L5359" s="63">
        <v>0</v>
      </c>
      <c r="M5359" s="70"/>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v>306</v>
      </c>
      <c r="C5360" s="59">
        <v>0</v>
      </c>
      <c r="D5360" s="60"/>
      <c r="E5360" s="60"/>
      <c r="F5360" s="60"/>
      <c r="G5360" s="61"/>
      <c r="H5360" s="71">
        <v>0</v>
      </c>
      <c r="I5360" s="62" t="s">
        <v>35</v>
      </c>
      <c r="J5360" s="62">
        <v>0</v>
      </c>
      <c r="K5360" s="44"/>
      <c r="L5360" s="63">
        <v>0</v>
      </c>
      <c r="M5360" s="70"/>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v>307</v>
      </c>
      <c r="C5361" s="59">
        <v>0</v>
      </c>
      <c r="D5361" s="60"/>
      <c r="E5361" s="60"/>
      <c r="F5361" s="60"/>
      <c r="G5361" s="61"/>
      <c r="H5361" s="71">
        <v>0</v>
      </c>
      <c r="I5361" s="62" t="s">
        <v>35</v>
      </c>
      <c r="J5361" s="62">
        <v>0</v>
      </c>
      <c r="K5361" s="44"/>
      <c r="L5361" s="63">
        <v>0</v>
      </c>
      <c r="M5361" s="70"/>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v>308</v>
      </c>
      <c r="C5362" s="59">
        <v>0</v>
      </c>
      <c r="D5362" s="60"/>
      <c r="E5362" s="60"/>
      <c r="F5362" s="60"/>
      <c r="G5362" s="61"/>
      <c r="H5362" s="71">
        <v>0</v>
      </c>
      <c r="I5362" s="62" t="s">
        <v>35</v>
      </c>
      <c r="J5362" s="62">
        <v>0</v>
      </c>
      <c r="K5362" s="44"/>
      <c r="L5362" s="63">
        <v>0</v>
      </c>
      <c r="M5362" s="70"/>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v>309</v>
      </c>
      <c r="C5363" s="59">
        <v>0</v>
      </c>
      <c r="D5363" s="60"/>
      <c r="E5363" s="60"/>
      <c r="F5363" s="60"/>
      <c r="G5363" s="61"/>
      <c r="H5363" s="71">
        <v>0</v>
      </c>
      <c r="I5363" s="62" t="s">
        <v>35</v>
      </c>
      <c r="J5363" s="62">
        <v>0</v>
      </c>
      <c r="K5363" s="44"/>
      <c r="L5363" s="63">
        <v>0</v>
      </c>
      <c r="M5363" s="70"/>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v>310</v>
      </c>
      <c r="C5364" s="59">
        <v>0</v>
      </c>
      <c r="D5364" s="60"/>
      <c r="E5364" s="60"/>
      <c r="F5364" s="60"/>
      <c r="G5364" s="61"/>
      <c r="H5364" s="71">
        <v>0</v>
      </c>
      <c r="I5364" s="62" t="s">
        <v>35</v>
      </c>
      <c r="J5364" s="62">
        <v>0</v>
      </c>
      <c r="K5364" s="44"/>
      <c r="L5364" s="63">
        <v>0</v>
      </c>
      <c r="M5364" s="70"/>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v>311</v>
      </c>
      <c r="C5365" s="59">
        <v>0</v>
      </c>
      <c r="D5365" s="60"/>
      <c r="E5365" s="60"/>
      <c r="F5365" s="60"/>
      <c r="G5365" s="61"/>
      <c r="H5365" s="71">
        <v>0</v>
      </c>
      <c r="I5365" s="62" t="s">
        <v>35</v>
      </c>
      <c r="J5365" s="62">
        <v>0</v>
      </c>
      <c r="K5365" s="44"/>
      <c r="L5365" s="63">
        <v>0</v>
      </c>
      <c r="M5365" s="70"/>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v>312</v>
      </c>
      <c r="C5366" s="59">
        <v>0</v>
      </c>
      <c r="D5366" s="60"/>
      <c r="E5366" s="60"/>
      <c r="F5366" s="60"/>
      <c r="G5366" s="61"/>
      <c r="H5366" s="71">
        <v>0</v>
      </c>
      <c r="I5366" s="62" t="s">
        <v>35</v>
      </c>
      <c r="J5366" s="62">
        <v>0</v>
      </c>
      <c r="K5366" s="44"/>
      <c r="L5366" s="63">
        <v>0</v>
      </c>
      <c r="M5366" s="70"/>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v>313</v>
      </c>
      <c r="C5367" s="59">
        <v>0</v>
      </c>
      <c r="D5367" s="60"/>
      <c r="E5367" s="60"/>
      <c r="F5367" s="60"/>
      <c r="G5367" s="61"/>
      <c r="H5367" s="71">
        <v>0</v>
      </c>
      <c r="I5367" s="62" t="s">
        <v>35</v>
      </c>
      <c r="J5367" s="62">
        <v>0</v>
      </c>
      <c r="K5367" s="44"/>
      <c r="L5367" s="63">
        <v>0</v>
      </c>
      <c r="M5367" s="70"/>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v>314</v>
      </c>
      <c r="C5368" s="59">
        <v>0</v>
      </c>
      <c r="D5368" s="60"/>
      <c r="E5368" s="60"/>
      <c r="F5368" s="60"/>
      <c r="G5368" s="61"/>
      <c r="H5368" s="71">
        <v>0</v>
      </c>
      <c r="I5368" s="62" t="s">
        <v>35</v>
      </c>
      <c r="J5368" s="62">
        <v>0</v>
      </c>
      <c r="K5368" s="44"/>
      <c r="L5368" s="63">
        <v>0</v>
      </c>
      <c r="M5368" s="70"/>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v>315</v>
      </c>
      <c r="C5369" s="59">
        <v>0</v>
      </c>
      <c r="D5369" s="60"/>
      <c r="E5369" s="60"/>
      <c r="F5369" s="60"/>
      <c r="G5369" s="61"/>
      <c r="H5369" s="71">
        <v>0</v>
      </c>
      <c r="I5369" s="62" t="s">
        <v>35</v>
      </c>
      <c r="J5369" s="62">
        <v>0</v>
      </c>
      <c r="K5369" s="44"/>
      <c r="L5369" s="63">
        <v>0</v>
      </c>
      <c r="M5369" s="70"/>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v>316</v>
      </c>
      <c r="C5370" s="59">
        <v>0</v>
      </c>
      <c r="D5370" s="60"/>
      <c r="E5370" s="60"/>
      <c r="F5370" s="60"/>
      <c r="G5370" s="61"/>
      <c r="H5370" s="71">
        <v>0</v>
      </c>
      <c r="I5370" s="62" t="s">
        <v>35</v>
      </c>
      <c r="J5370" s="62">
        <v>0</v>
      </c>
      <c r="K5370" s="44"/>
      <c r="L5370" s="63">
        <v>0</v>
      </c>
      <c r="M5370" s="70"/>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v>317</v>
      </c>
      <c r="C5371" s="59">
        <v>0</v>
      </c>
      <c r="D5371" s="60"/>
      <c r="E5371" s="60"/>
      <c r="F5371" s="60"/>
      <c r="G5371" s="61"/>
      <c r="H5371" s="71">
        <v>0</v>
      </c>
      <c r="I5371" s="62" t="s">
        <v>35</v>
      </c>
      <c r="J5371" s="62">
        <v>0</v>
      </c>
      <c r="K5371" s="44"/>
      <c r="L5371" s="63">
        <v>0</v>
      </c>
      <c r="M5371" s="70"/>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v>318</v>
      </c>
      <c r="C5372" s="59">
        <v>0</v>
      </c>
      <c r="D5372" s="60"/>
      <c r="E5372" s="60"/>
      <c r="F5372" s="60"/>
      <c r="G5372" s="61"/>
      <c r="H5372" s="71">
        <v>0</v>
      </c>
      <c r="I5372" s="62">
        <v>0</v>
      </c>
      <c r="J5372" s="62">
        <v>0</v>
      </c>
      <c r="K5372" s="44"/>
      <c r="L5372" s="63">
        <v>0</v>
      </c>
      <c r="M5372" s="70"/>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v>319</v>
      </c>
      <c r="C5373" s="59">
        <v>0</v>
      </c>
      <c r="D5373" s="60"/>
      <c r="E5373" s="60"/>
      <c r="F5373" s="60"/>
      <c r="G5373" s="61"/>
      <c r="H5373" s="71">
        <v>0</v>
      </c>
      <c r="I5373" s="62">
        <v>0</v>
      </c>
      <c r="J5373" s="62">
        <v>0</v>
      </c>
      <c r="K5373" s="44"/>
      <c r="L5373" s="63">
        <v>0</v>
      </c>
      <c r="M5373" s="70"/>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v>320</v>
      </c>
      <c r="C5374" s="59">
        <v>0</v>
      </c>
      <c r="D5374" s="60"/>
      <c r="E5374" s="60"/>
      <c r="F5374" s="60"/>
      <c r="G5374" s="61"/>
      <c r="H5374" s="71">
        <v>0</v>
      </c>
      <c r="I5374" s="62">
        <v>0</v>
      </c>
      <c r="J5374" s="62">
        <v>0</v>
      </c>
      <c r="K5374" s="44"/>
      <c r="L5374" s="63">
        <v>0</v>
      </c>
      <c r="M5374" s="70"/>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v>321</v>
      </c>
      <c r="C5375" s="59">
        <v>0</v>
      </c>
      <c r="D5375" s="60"/>
      <c r="E5375" s="60"/>
      <c r="F5375" s="60"/>
      <c r="G5375" s="61"/>
      <c r="H5375" s="71">
        <v>0</v>
      </c>
      <c r="I5375" s="62">
        <v>0</v>
      </c>
      <c r="J5375" s="62">
        <v>0</v>
      </c>
      <c r="K5375" s="44"/>
      <c r="L5375" s="63">
        <v>0</v>
      </c>
      <c r="M5375" s="70"/>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v>322</v>
      </c>
      <c r="C5376" s="59">
        <v>0</v>
      </c>
      <c r="D5376" s="60"/>
      <c r="E5376" s="60"/>
      <c r="F5376" s="60"/>
      <c r="G5376" s="61"/>
      <c r="H5376" s="71">
        <v>0</v>
      </c>
      <c r="I5376" s="62">
        <v>0</v>
      </c>
      <c r="J5376" s="62">
        <v>0</v>
      </c>
      <c r="K5376" s="44"/>
      <c r="L5376" s="63">
        <v>0</v>
      </c>
      <c r="M5376" s="70"/>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v>323</v>
      </c>
      <c r="C5377" s="59">
        <v>0</v>
      </c>
      <c r="D5377" s="60"/>
      <c r="E5377" s="60"/>
      <c r="F5377" s="60"/>
      <c r="G5377" s="61"/>
      <c r="H5377" s="71">
        <v>0</v>
      </c>
      <c r="I5377" s="62">
        <v>0</v>
      </c>
      <c r="J5377" s="62">
        <v>0</v>
      </c>
      <c r="K5377" s="44"/>
      <c r="L5377" s="63">
        <v>0</v>
      </c>
      <c r="M5377" s="70"/>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v>324</v>
      </c>
      <c r="C5378" s="59">
        <v>0</v>
      </c>
      <c r="D5378" s="60"/>
      <c r="E5378" s="60"/>
      <c r="F5378" s="60"/>
      <c r="G5378" s="61"/>
      <c r="H5378" s="71">
        <v>0</v>
      </c>
      <c r="I5378" s="62">
        <v>0</v>
      </c>
      <c r="J5378" s="62">
        <v>0</v>
      </c>
      <c r="K5378" s="44"/>
      <c r="L5378" s="63">
        <v>0</v>
      </c>
      <c r="M5378" s="70"/>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v>325</v>
      </c>
      <c r="C5379" s="59">
        <v>0</v>
      </c>
      <c r="D5379" s="60"/>
      <c r="E5379" s="60"/>
      <c r="F5379" s="60"/>
      <c r="G5379" s="61"/>
      <c r="H5379" s="71">
        <v>0</v>
      </c>
      <c r="I5379" s="62">
        <v>0</v>
      </c>
      <c r="J5379" s="62">
        <v>0</v>
      </c>
      <c r="K5379" s="44"/>
      <c r="L5379" s="63">
        <v>0</v>
      </c>
      <c r="M5379" s="70"/>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v>326</v>
      </c>
      <c r="C5380" s="59">
        <v>0</v>
      </c>
      <c r="D5380" s="60"/>
      <c r="E5380" s="60"/>
      <c r="F5380" s="60"/>
      <c r="G5380" s="61"/>
      <c r="H5380" s="71">
        <v>0</v>
      </c>
      <c r="I5380" s="62">
        <v>0</v>
      </c>
      <c r="J5380" s="62">
        <v>0</v>
      </c>
      <c r="K5380" s="44"/>
      <c r="L5380" s="63">
        <v>0</v>
      </c>
      <c r="M5380" s="70"/>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v>327</v>
      </c>
      <c r="C5381" s="59">
        <v>0</v>
      </c>
      <c r="D5381" s="60"/>
      <c r="E5381" s="60"/>
      <c r="F5381" s="60"/>
      <c r="G5381" s="61"/>
      <c r="H5381" s="71">
        <v>0</v>
      </c>
      <c r="I5381" s="62">
        <v>0</v>
      </c>
      <c r="J5381" s="62">
        <v>0</v>
      </c>
      <c r="K5381" s="44"/>
      <c r="L5381" s="63">
        <v>0</v>
      </c>
      <c r="M5381" s="70"/>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v>328</v>
      </c>
      <c r="C5382" s="59">
        <v>0</v>
      </c>
      <c r="D5382" s="60"/>
      <c r="E5382" s="60"/>
      <c r="F5382" s="60"/>
      <c r="G5382" s="61"/>
      <c r="H5382" s="71">
        <v>0</v>
      </c>
      <c r="I5382" s="62">
        <v>0</v>
      </c>
      <c r="J5382" s="62">
        <v>0</v>
      </c>
      <c r="K5382" s="44"/>
      <c r="L5382" s="63">
        <v>0</v>
      </c>
      <c r="M5382" s="70"/>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v>329</v>
      </c>
      <c r="C5383" s="59">
        <v>0</v>
      </c>
      <c r="D5383" s="60"/>
      <c r="E5383" s="60"/>
      <c r="F5383" s="60"/>
      <c r="G5383" s="61"/>
      <c r="H5383" s="71">
        <v>0</v>
      </c>
      <c r="I5383" s="62">
        <v>0</v>
      </c>
      <c r="J5383" s="62">
        <v>0</v>
      </c>
      <c r="K5383" s="44"/>
      <c r="L5383" s="63">
        <v>0</v>
      </c>
      <c r="M5383" s="70"/>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v>330</v>
      </c>
      <c r="C5384" s="59">
        <v>0</v>
      </c>
      <c r="D5384" s="60"/>
      <c r="E5384" s="60"/>
      <c r="F5384" s="60"/>
      <c r="G5384" s="61"/>
      <c r="H5384" s="71">
        <v>0</v>
      </c>
      <c r="I5384" s="62">
        <v>0</v>
      </c>
      <c r="J5384" s="62">
        <v>0</v>
      </c>
      <c r="K5384" s="44"/>
      <c r="L5384" s="63">
        <v>0</v>
      </c>
      <c r="M5384" s="70"/>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v>331</v>
      </c>
      <c r="C5385" s="59">
        <v>0</v>
      </c>
      <c r="D5385" s="60"/>
      <c r="E5385" s="60"/>
      <c r="F5385" s="60"/>
      <c r="G5385" s="61"/>
      <c r="H5385" s="71">
        <v>0</v>
      </c>
      <c r="I5385" s="62">
        <v>0</v>
      </c>
      <c r="J5385" s="62">
        <v>0</v>
      </c>
      <c r="K5385" s="44"/>
      <c r="L5385" s="63">
        <v>0</v>
      </c>
      <c r="M5385" s="70"/>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v>332</v>
      </c>
      <c r="C5386" s="59">
        <v>0</v>
      </c>
      <c r="D5386" s="60"/>
      <c r="E5386" s="60"/>
      <c r="F5386" s="60"/>
      <c r="G5386" s="61"/>
      <c r="H5386" s="71">
        <v>0</v>
      </c>
      <c r="I5386" s="62">
        <v>0</v>
      </c>
      <c r="J5386" s="62">
        <v>0</v>
      </c>
      <c r="K5386" s="44"/>
      <c r="L5386" s="63">
        <v>0</v>
      </c>
      <c r="M5386" s="70"/>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v>333</v>
      </c>
      <c r="C5387" s="59">
        <v>0</v>
      </c>
      <c r="D5387" s="60"/>
      <c r="E5387" s="60"/>
      <c r="F5387" s="60"/>
      <c r="G5387" s="61"/>
      <c r="H5387" s="71">
        <v>0</v>
      </c>
      <c r="I5387" s="62">
        <v>0</v>
      </c>
      <c r="J5387" s="62">
        <v>0</v>
      </c>
      <c r="K5387" s="44"/>
      <c r="L5387" s="63">
        <v>0</v>
      </c>
      <c r="M5387" s="70"/>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v>334</v>
      </c>
      <c r="C5388" s="59">
        <v>0</v>
      </c>
      <c r="D5388" s="60"/>
      <c r="E5388" s="60"/>
      <c r="F5388" s="60"/>
      <c r="G5388" s="61"/>
      <c r="H5388" s="71">
        <v>0</v>
      </c>
      <c r="I5388" s="62">
        <v>0</v>
      </c>
      <c r="J5388" s="62">
        <v>0</v>
      </c>
      <c r="K5388" s="44"/>
      <c r="L5388" s="63">
        <v>0</v>
      </c>
      <c r="M5388" s="70"/>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v>335</v>
      </c>
      <c r="C5389" s="59">
        <v>0</v>
      </c>
      <c r="D5389" s="60"/>
      <c r="E5389" s="60"/>
      <c r="F5389" s="60"/>
      <c r="G5389" s="61"/>
      <c r="H5389" s="71">
        <v>0</v>
      </c>
      <c r="I5389" s="62">
        <v>0</v>
      </c>
      <c r="J5389" s="62">
        <v>0</v>
      </c>
      <c r="K5389" s="44"/>
      <c r="L5389" s="63">
        <v>0</v>
      </c>
      <c r="M5389" s="70"/>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v>336</v>
      </c>
      <c r="C5390" s="59">
        <v>0</v>
      </c>
      <c r="D5390" s="60"/>
      <c r="E5390" s="60"/>
      <c r="F5390" s="60"/>
      <c r="G5390" s="61"/>
      <c r="H5390" s="71">
        <v>0</v>
      </c>
      <c r="I5390" s="62">
        <v>0</v>
      </c>
      <c r="J5390" s="62">
        <v>0</v>
      </c>
      <c r="K5390" s="44"/>
      <c r="L5390" s="63">
        <v>0</v>
      </c>
      <c r="M5390" s="70"/>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v>337</v>
      </c>
      <c r="C5391" s="59">
        <v>0</v>
      </c>
      <c r="D5391" s="60"/>
      <c r="E5391" s="60"/>
      <c r="F5391" s="60"/>
      <c r="G5391" s="61"/>
      <c r="H5391" s="71">
        <v>0</v>
      </c>
      <c r="I5391" s="62">
        <v>0</v>
      </c>
      <c r="J5391" s="62">
        <v>0</v>
      </c>
      <c r="K5391" s="44"/>
      <c r="L5391" s="63">
        <v>0</v>
      </c>
      <c r="M5391" s="70"/>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v>338</v>
      </c>
      <c r="C5392" s="59">
        <v>0</v>
      </c>
      <c r="D5392" s="60"/>
      <c r="E5392" s="60"/>
      <c r="F5392" s="60"/>
      <c r="G5392" s="61"/>
      <c r="H5392" s="71">
        <v>0</v>
      </c>
      <c r="I5392" s="62">
        <v>0</v>
      </c>
      <c r="J5392" s="62">
        <v>0</v>
      </c>
      <c r="K5392" s="44"/>
      <c r="L5392" s="63">
        <v>0</v>
      </c>
      <c r="M5392" s="70"/>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v>339</v>
      </c>
      <c r="C5393" s="59">
        <v>0</v>
      </c>
      <c r="D5393" s="60"/>
      <c r="E5393" s="60"/>
      <c r="F5393" s="60"/>
      <c r="G5393" s="61"/>
      <c r="H5393" s="71">
        <v>0</v>
      </c>
      <c r="I5393" s="62">
        <v>0</v>
      </c>
      <c r="J5393" s="62">
        <v>0</v>
      </c>
      <c r="K5393" s="44"/>
      <c r="L5393" s="63">
        <v>0</v>
      </c>
      <c r="M5393" s="70"/>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v>340</v>
      </c>
      <c r="C5394" s="59">
        <v>0</v>
      </c>
      <c r="D5394" s="60"/>
      <c r="E5394" s="60"/>
      <c r="F5394" s="60"/>
      <c r="G5394" s="61"/>
      <c r="H5394" s="71">
        <v>0</v>
      </c>
      <c r="I5394" s="62">
        <v>0</v>
      </c>
      <c r="J5394" s="62">
        <v>0</v>
      </c>
      <c r="K5394" s="44"/>
      <c r="L5394" s="63">
        <v>0</v>
      </c>
      <c r="M5394" s="70"/>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v>341</v>
      </c>
      <c r="C5395" s="59">
        <v>0</v>
      </c>
      <c r="D5395" s="60"/>
      <c r="E5395" s="60"/>
      <c r="F5395" s="60"/>
      <c r="G5395" s="61"/>
      <c r="H5395" s="71">
        <v>0</v>
      </c>
      <c r="I5395" s="62">
        <v>0</v>
      </c>
      <c r="J5395" s="62">
        <v>0</v>
      </c>
      <c r="K5395" s="44"/>
      <c r="L5395" s="63">
        <v>0</v>
      </c>
      <c r="M5395" s="70"/>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v>342</v>
      </c>
      <c r="C5396" s="59">
        <v>0</v>
      </c>
      <c r="D5396" s="60"/>
      <c r="E5396" s="60"/>
      <c r="F5396" s="60"/>
      <c r="G5396" s="61"/>
      <c r="H5396" s="71">
        <v>0</v>
      </c>
      <c r="I5396" s="62">
        <v>0</v>
      </c>
      <c r="J5396" s="62">
        <v>0</v>
      </c>
      <c r="K5396" s="44"/>
      <c r="L5396" s="63">
        <v>0</v>
      </c>
      <c r="M5396" s="70"/>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v>343</v>
      </c>
      <c r="C5397" s="59">
        <v>0</v>
      </c>
      <c r="D5397" s="60"/>
      <c r="E5397" s="60"/>
      <c r="F5397" s="60"/>
      <c r="G5397" s="61"/>
      <c r="H5397" s="71">
        <v>0</v>
      </c>
      <c r="I5397" s="62">
        <v>0</v>
      </c>
      <c r="J5397" s="62">
        <v>0</v>
      </c>
      <c r="K5397" s="44"/>
      <c r="L5397" s="63">
        <v>0</v>
      </c>
      <c r="M5397" s="70"/>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v>344</v>
      </c>
      <c r="C5398" s="59">
        <v>0</v>
      </c>
      <c r="D5398" s="60"/>
      <c r="E5398" s="60"/>
      <c r="F5398" s="60"/>
      <c r="G5398" s="61"/>
      <c r="H5398" s="71">
        <v>0</v>
      </c>
      <c r="I5398" s="62">
        <v>0</v>
      </c>
      <c r="J5398" s="62">
        <v>0</v>
      </c>
      <c r="K5398" s="44"/>
      <c r="L5398" s="63">
        <v>0</v>
      </c>
      <c r="M5398" s="70"/>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v>345</v>
      </c>
      <c r="C5399" s="59">
        <v>0</v>
      </c>
      <c r="D5399" s="60"/>
      <c r="E5399" s="60"/>
      <c r="F5399" s="60"/>
      <c r="G5399" s="61"/>
      <c r="H5399" s="71">
        <v>0</v>
      </c>
      <c r="I5399" s="62">
        <v>0</v>
      </c>
      <c r="J5399" s="62">
        <v>0</v>
      </c>
      <c r="K5399" s="44"/>
      <c r="L5399" s="63">
        <v>0</v>
      </c>
      <c r="M5399" s="70"/>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v>346</v>
      </c>
      <c r="C5400" s="59">
        <v>0</v>
      </c>
      <c r="D5400" s="60"/>
      <c r="E5400" s="60"/>
      <c r="F5400" s="60"/>
      <c r="G5400" s="61"/>
      <c r="H5400" s="71">
        <v>0</v>
      </c>
      <c r="I5400" s="62">
        <v>0</v>
      </c>
      <c r="J5400" s="62">
        <v>0</v>
      </c>
      <c r="K5400" s="44"/>
      <c r="L5400" s="63">
        <v>0</v>
      </c>
      <c r="M5400" s="70"/>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v>347</v>
      </c>
      <c r="C5401" s="59">
        <v>0</v>
      </c>
      <c r="D5401" s="60"/>
      <c r="E5401" s="60"/>
      <c r="F5401" s="60"/>
      <c r="G5401" s="61"/>
      <c r="H5401" s="71">
        <v>0</v>
      </c>
      <c r="I5401" s="62">
        <v>0</v>
      </c>
      <c r="J5401" s="62">
        <v>0</v>
      </c>
      <c r="K5401" s="44"/>
      <c r="L5401" s="63">
        <v>0</v>
      </c>
      <c r="M5401" s="70"/>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v>348</v>
      </c>
      <c r="C5402" s="59">
        <v>0</v>
      </c>
      <c r="D5402" s="60"/>
      <c r="E5402" s="60"/>
      <c r="F5402" s="60"/>
      <c r="G5402" s="61"/>
      <c r="H5402" s="71">
        <v>0</v>
      </c>
      <c r="I5402" s="62">
        <v>0</v>
      </c>
      <c r="J5402" s="62">
        <v>0</v>
      </c>
      <c r="K5402" s="44"/>
      <c r="L5402" s="63">
        <v>0</v>
      </c>
      <c r="M5402" s="70"/>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v>349</v>
      </c>
      <c r="C5403" s="59">
        <v>0</v>
      </c>
      <c r="D5403" s="60"/>
      <c r="E5403" s="60"/>
      <c r="F5403" s="60"/>
      <c r="G5403" s="61"/>
      <c r="H5403" s="71">
        <v>0</v>
      </c>
      <c r="I5403" s="62">
        <v>0</v>
      </c>
      <c r="J5403" s="62">
        <v>0</v>
      </c>
      <c r="K5403" s="44"/>
      <c r="L5403" s="63">
        <v>0</v>
      </c>
      <c r="M5403" s="70"/>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v>350</v>
      </c>
      <c r="C5404" s="59">
        <v>0</v>
      </c>
      <c r="D5404" s="60"/>
      <c r="E5404" s="60"/>
      <c r="F5404" s="60"/>
      <c r="G5404" s="61"/>
      <c r="H5404" s="71">
        <v>0</v>
      </c>
      <c r="I5404" s="62">
        <v>0</v>
      </c>
      <c r="J5404" s="62">
        <v>0</v>
      </c>
      <c r="K5404" s="44"/>
      <c r="L5404" s="63">
        <v>0</v>
      </c>
      <c r="M5404" s="70"/>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v>351</v>
      </c>
      <c r="C5405" s="59">
        <v>0</v>
      </c>
      <c r="D5405" s="60"/>
      <c r="E5405" s="60"/>
      <c r="F5405" s="60"/>
      <c r="G5405" s="61"/>
      <c r="H5405" s="71">
        <v>0</v>
      </c>
      <c r="I5405" s="62">
        <v>0</v>
      </c>
      <c r="J5405" s="62">
        <v>0</v>
      </c>
      <c r="K5405" s="44"/>
      <c r="L5405" s="63">
        <v>0</v>
      </c>
      <c r="M5405" s="70"/>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v>352</v>
      </c>
      <c r="C5406" s="59">
        <v>0</v>
      </c>
      <c r="D5406" s="60"/>
      <c r="E5406" s="60"/>
      <c r="F5406" s="60"/>
      <c r="G5406" s="61"/>
      <c r="H5406" s="71">
        <v>0</v>
      </c>
      <c r="I5406" s="62">
        <v>0</v>
      </c>
      <c r="J5406" s="62">
        <v>0</v>
      </c>
      <c r="K5406" s="44"/>
      <c r="L5406" s="63">
        <v>0</v>
      </c>
      <c r="M5406" s="70"/>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v>353</v>
      </c>
      <c r="C5407" s="59">
        <v>0</v>
      </c>
      <c r="D5407" s="60"/>
      <c r="E5407" s="60"/>
      <c r="F5407" s="60"/>
      <c r="G5407" s="61"/>
      <c r="H5407" s="71">
        <v>0</v>
      </c>
      <c r="I5407" s="62">
        <v>0</v>
      </c>
      <c r="J5407" s="62">
        <v>0</v>
      </c>
      <c r="K5407" s="44"/>
      <c r="L5407" s="63">
        <v>0</v>
      </c>
      <c r="M5407" s="70"/>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v>354</v>
      </c>
      <c r="C5408" s="59">
        <v>0</v>
      </c>
      <c r="D5408" s="60"/>
      <c r="E5408" s="60"/>
      <c r="F5408" s="60"/>
      <c r="G5408" s="61"/>
      <c r="H5408" s="71">
        <v>0</v>
      </c>
      <c r="I5408" s="62">
        <v>0</v>
      </c>
      <c r="J5408" s="62">
        <v>0</v>
      </c>
      <c r="K5408" s="44"/>
      <c r="L5408" s="63">
        <v>0</v>
      </c>
      <c r="M5408" s="70"/>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v>355</v>
      </c>
      <c r="C5409" s="59">
        <v>0</v>
      </c>
      <c r="D5409" s="60"/>
      <c r="E5409" s="60"/>
      <c r="F5409" s="60"/>
      <c r="G5409" s="61"/>
      <c r="H5409" s="71">
        <v>0</v>
      </c>
      <c r="I5409" s="62">
        <v>0</v>
      </c>
      <c r="J5409" s="62">
        <v>0</v>
      </c>
      <c r="K5409" s="44"/>
      <c r="L5409" s="63">
        <v>0</v>
      </c>
      <c r="M5409" s="70"/>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v>356</v>
      </c>
      <c r="C5410" s="59">
        <v>0</v>
      </c>
      <c r="D5410" s="60"/>
      <c r="E5410" s="60"/>
      <c r="F5410" s="60"/>
      <c r="G5410" s="61"/>
      <c r="H5410" s="71">
        <v>0</v>
      </c>
      <c r="I5410" s="62">
        <v>0</v>
      </c>
      <c r="J5410" s="62">
        <v>0</v>
      </c>
      <c r="K5410" s="44"/>
      <c r="L5410" s="63">
        <v>0</v>
      </c>
      <c r="M5410" s="70"/>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v>357</v>
      </c>
      <c r="C5411" s="59">
        <v>0</v>
      </c>
      <c r="D5411" s="60"/>
      <c r="E5411" s="60"/>
      <c r="F5411" s="60"/>
      <c r="G5411" s="61"/>
      <c r="H5411" s="71">
        <v>0</v>
      </c>
      <c r="I5411" s="62">
        <v>0</v>
      </c>
      <c r="J5411" s="62">
        <v>0</v>
      </c>
      <c r="K5411" s="44"/>
      <c r="L5411" s="63">
        <v>0</v>
      </c>
      <c r="M5411" s="70"/>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v>358</v>
      </c>
      <c r="C5412" s="59">
        <v>0</v>
      </c>
      <c r="D5412" s="60"/>
      <c r="E5412" s="60"/>
      <c r="F5412" s="60"/>
      <c r="G5412" s="61"/>
      <c r="H5412" s="71">
        <v>0</v>
      </c>
      <c r="I5412" s="62">
        <v>0</v>
      </c>
      <c r="J5412" s="62">
        <v>0</v>
      </c>
      <c r="K5412" s="44"/>
      <c r="L5412" s="63">
        <v>0</v>
      </c>
      <c r="M5412" s="70"/>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v>359</v>
      </c>
      <c r="C5413" s="59">
        <v>0</v>
      </c>
      <c r="D5413" s="60"/>
      <c r="E5413" s="60"/>
      <c r="F5413" s="60"/>
      <c r="G5413" s="61"/>
      <c r="H5413" s="71">
        <v>0</v>
      </c>
      <c r="I5413" s="62">
        <v>0</v>
      </c>
      <c r="J5413" s="62">
        <v>0</v>
      </c>
      <c r="K5413" s="44"/>
      <c r="L5413" s="63">
        <v>0</v>
      </c>
      <c r="M5413" s="70"/>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v>360</v>
      </c>
      <c r="C5414" s="59">
        <v>0</v>
      </c>
      <c r="D5414" s="60"/>
      <c r="E5414" s="60"/>
      <c r="F5414" s="60"/>
      <c r="G5414" s="61"/>
      <c r="H5414" s="71">
        <v>0</v>
      </c>
      <c r="I5414" s="62">
        <v>0</v>
      </c>
      <c r="J5414" s="62">
        <v>0</v>
      </c>
      <c r="K5414" s="44"/>
      <c r="L5414" s="63">
        <v>0</v>
      </c>
      <c r="M5414" s="70"/>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v>361</v>
      </c>
      <c r="C5415" s="59">
        <v>0</v>
      </c>
      <c r="D5415" s="60"/>
      <c r="E5415" s="60"/>
      <c r="F5415" s="60"/>
      <c r="G5415" s="61"/>
      <c r="H5415" s="71">
        <v>0</v>
      </c>
      <c r="I5415" s="62">
        <v>0</v>
      </c>
      <c r="J5415" s="62">
        <v>0</v>
      </c>
      <c r="K5415" s="44"/>
      <c r="L5415" s="63">
        <v>0</v>
      </c>
      <c r="M5415" s="70"/>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v>362</v>
      </c>
      <c r="C5416" s="59">
        <v>0</v>
      </c>
      <c r="D5416" s="60"/>
      <c r="E5416" s="60"/>
      <c r="F5416" s="60"/>
      <c r="G5416" s="61"/>
      <c r="H5416" s="71">
        <v>0</v>
      </c>
      <c r="I5416" s="62">
        <v>0</v>
      </c>
      <c r="J5416" s="62">
        <v>0</v>
      </c>
      <c r="K5416" s="44"/>
      <c r="L5416" s="63">
        <v>0</v>
      </c>
      <c r="M5416" s="70"/>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v>363</v>
      </c>
      <c r="C5417" s="59">
        <v>0</v>
      </c>
      <c r="D5417" s="60"/>
      <c r="E5417" s="60"/>
      <c r="F5417" s="60"/>
      <c r="G5417" s="61"/>
      <c r="H5417" s="71">
        <v>0</v>
      </c>
      <c r="I5417" s="62">
        <v>0</v>
      </c>
      <c r="J5417" s="62">
        <v>0</v>
      </c>
      <c r="K5417" s="44"/>
      <c r="L5417" s="63">
        <v>0</v>
      </c>
      <c r="M5417" s="70"/>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v>364</v>
      </c>
      <c r="C5418" s="59">
        <v>0</v>
      </c>
      <c r="D5418" s="60"/>
      <c r="E5418" s="60"/>
      <c r="F5418" s="60"/>
      <c r="G5418" s="61"/>
      <c r="H5418" s="71">
        <v>0</v>
      </c>
      <c r="I5418" s="62">
        <v>0</v>
      </c>
      <c r="J5418" s="62">
        <v>0</v>
      </c>
      <c r="K5418" s="44"/>
      <c r="L5418" s="63">
        <v>0</v>
      </c>
      <c r="M5418" s="70"/>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v>365</v>
      </c>
      <c r="C5419" s="59">
        <v>0</v>
      </c>
      <c r="D5419" s="60"/>
      <c r="E5419" s="60"/>
      <c r="F5419" s="60"/>
      <c r="G5419" s="61"/>
      <c r="H5419" s="71">
        <v>0</v>
      </c>
      <c r="I5419" s="62">
        <v>0</v>
      </c>
      <c r="J5419" s="62">
        <v>0</v>
      </c>
      <c r="K5419" s="44"/>
      <c r="L5419" s="63">
        <v>0</v>
      </c>
      <c r="M5419" s="70"/>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v>366</v>
      </c>
      <c r="C5420" s="59">
        <v>0</v>
      </c>
      <c r="D5420" s="60"/>
      <c r="E5420" s="60"/>
      <c r="F5420" s="60"/>
      <c r="G5420" s="61"/>
      <c r="H5420" s="71">
        <v>0</v>
      </c>
      <c r="I5420" s="62">
        <v>0</v>
      </c>
      <c r="J5420" s="62">
        <v>0</v>
      </c>
      <c r="K5420" s="44"/>
      <c r="L5420" s="63">
        <v>0</v>
      </c>
      <c r="M5420" s="70"/>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v>367</v>
      </c>
      <c r="C5421" s="59">
        <v>0</v>
      </c>
      <c r="D5421" s="60"/>
      <c r="E5421" s="60"/>
      <c r="F5421" s="60"/>
      <c r="G5421" s="61"/>
      <c r="H5421" s="71">
        <v>0</v>
      </c>
      <c r="I5421" s="62">
        <v>0</v>
      </c>
      <c r="J5421" s="62">
        <v>0</v>
      </c>
      <c r="K5421" s="44"/>
      <c r="L5421" s="63">
        <v>0</v>
      </c>
      <c r="M5421" s="70"/>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v>368</v>
      </c>
      <c r="C5422" s="59">
        <v>0</v>
      </c>
      <c r="D5422" s="60"/>
      <c r="E5422" s="60"/>
      <c r="F5422" s="60"/>
      <c r="G5422" s="61"/>
      <c r="H5422" s="71">
        <v>0</v>
      </c>
      <c r="I5422" s="62">
        <v>0</v>
      </c>
      <c r="J5422" s="62">
        <v>0</v>
      </c>
      <c r="K5422" s="44"/>
      <c r="L5422" s="63">
        <v>0</v>
      </c>
      <c r="M5422" s="70"/>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v>369</v>
      </c>
      <c r="C5423" s="59">
        <v>0</v>
      </c>
      <c r="D5423" s="60"/>
      <c r="E5423" s="60"/>
      <c r="F5423" s="60"/>
      <c r="G5423" s="61"/>
      <c r="H5423" s="71">
        <v>0</v>
      </c>
      <c r="I5423" s="62">
        <v>0</v>
      </c>
      <c r="J5423" s="62">
        <v>0</v>
      </c>
      <c r="K5423" s="44"/>
      <c r="L5423" s="63">
        <v>0</v>
      </c>
      <c r="M5423" s="70"/>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v>370</v>
      </c>
      <c r="C5424" s="59">
        <v>0</v>
      </c>
      <c r="D5424" s="60"/>
      <c r="E5424" s="60"/>
      <c r="F5424" s="60"/>
      <c r="G5424" s="61"/>
      <c r="H5424" s="71">
        <v>0</v>
      </c>
      <c r="I5424" s="62">
        <v>0</v>
      </c>
      <c r="J5424" s="62">
        <v>0</v>
      </c>
      <c r="K5424" s="44"/>
      <c r="L5424" s="63">
        <v>0</v>
      </c>
      <c r="M5424" s="70"/>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v>371</v>
      </c>
      <c r="C5425" s="59">
        <v>0</v>
      </c>
      <c r="D5425" s="60"/>
      <c r="E5425" s="60"/>
      <c r="F5425" s="60"/>
      <c r="G5425" s="61"/>
      <c r="H5425" s="71">
        <v>0</v>
      </c>
      <c r="I5425" s="62">
        <v>0</v>
      </c>
      <c r="J5425" s="62">
        <v>0</v>
      </c>
      <c r="K5425" s="44"/>
      <c r="L5425" s="63">
        <v>0</v>
      </c>
      <c r="M5425" s="70"/>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v>372</v>
      </c>
      <c r="C5426" s="59">
        <v>0</v>
      </c>
      <c r="D5426" s="60"/>
      <c r="E5426" s="60"/>
      <c r="F5426" s="60"/>
      <c r="G5426" s="61"/>
      <c r="H5426" s="71">
        <v>0</v>
      </c>
      <c r="I5426" s="62">
        <v>0</v>
      </c>
      <c r="J5426" s="62">
        <v>0</v>
      </c>
      <c r="K5426" s="44"/>
      <c r="L5426" s="63">
        <v>0</v>
      </c>
      <c r="M5426" s="70"/>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v>373</v>
      </c>
      <c r="C5427" s="59">
        <v>0</v>
      </c>
      <c r="D5427" s="60"/>
      <c r="E5427" s="60"/>
      <c r="F5427" s="60"/>
      <c r="G5427" s="61"/>
      <c r="H5427" s="71">
        <v>0</v>
      </c>
      <c r="I5427" s="62">
        <v>0</v>
      </c>
      <c r="J5427" s="62">
        <v>0</v>
      </c>
      <c r="K5427" s="44"/>
      <c r="L5427" s="63">
        <v>0</v>
      </c>
      <c r="M5427" s="70"/>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v>374</v>
      </c>
      <c r="C5428" s="59">
        <v>0</v>
      </c>
      <c r="D5428" s="60"/>
      <c r="E5428" s="60"/>
      <c r="F5428" s="60"/>
      <c r="G5428" s="61"/>
      <c r="H5428" s="71">
        <v>0</v>
      </c>
      <c r="I5428" s="62">
        <v>0</v>
      </c>
      <c r="J5428" s="62">
        <v>0</v>
      </c>
      <c r="K5428" s="44"/>
      <c r="L5428" s="63">
        <v>0</v>
      </c>
      <c r="M5428" s="70"/>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v>375</v>
      </c>
      <c r="C5429" s="59">
        <v>0</v>
      </c>
      <c r="D5429" s="60"/>
      <c r="E5429" s="60"/>
      <c r="F5429" s="60"/>
      <c r="G5429" s="61"/>
      <c r="H5429" s="71">
        <v>0</v>
      </c>
      <c r="I5429" s="62">
        <v>0</v>
      </c>
      <c r="J5429" s="62">
        <v>0</v>
      </c>
      <c r="K5429" s="44"/>
      <c r="L5429" s="63">
        <v>0</v>
      </c>
      <c r="M5429" s="70"/>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v>376</v>
      </c>
      <c r="C5430" s="59">
        <v>0</v>
      </c>
      <c r="D5430" s="60"/>
      <c r="E5430" s="60"/>
      <c r="F5430" s="60"/>
      <c r="G5430" s="61"/>
      <c r="H5430" s="71">
        <v>0</v>
      </c>
      <c r="I5430" s="62">
        <v>0</v>
      </c>
      <c r="J5430" s="62">
        <v>0</v>
      </c>
      <c r="K5430" s="44"/>
      <c r="L5430" s="63">
        <v>0</v>
      </c>
      <c r="M5430" s="70"/>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v>377</v>
      </c>
      <c r="C5431" s="59">
        <v>0</v>
      </c>
      <c r="D5431" s="60"/>
      <c r="E5431" s="60"/>
      <c r="F5431" s="60"/>
      <c r="G5431" s="61"/>
      <c r="H5431" s="71">
        <v>0</v>
      </c>
      <c r="I5431" s="62">
        <v>0</v>
      </c>
      <c r="J5431" s="62">
        <v>0</v>
      </c>
      <c r="K5431" s="44"/>
      <c r="L5431" s="63">
        <v>0</v>
      </c>
      <c r="M5431" s="70"/>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v>378</v>
      </c>
      <c r="C5432" s="59">
        <v>0</v>
      </c>
      <c r="D5432" s="60"/>
      <c r="E5432" s="60"/>
      <c r="F5432" s="60"/>
      <c r="G5432" s="61"/>
      <c r="H5432" s="71">
        <v>0</v>
      </c>
      <c r="I5432" s="62">
        <v>0</v>
      </c>
      <c r="J5432" s="62">
        <v>0</v>
      </c>
      <c r="K5432" s="44"/>
      <c r="L5432" s="63">
        <v>0</v>
      </c>
      <c r="M5432" s="70"/>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v>379</v>
      </c>
      <c r="C5433" s="59">
        <v>0</v>
      </c>
      <c r="D5433" s="60"/>
      <c r="E5433" s="60"/>
      <c r="F5433" s="60"/>
      <c r="G5433" s="61"/>
      <c r="H5433" s="71">
        <v>0</v>
      </c>
      <c r="I5433" s="62">
        <v>0</v>
      </c>
      <c r="J5433" s="62">
        <v>0</v>
      </c>
      <c r="K5433" s="44"/>
      <c r="L5433" s="63">
        <v>0</v>
      </c>
      <c r="M5433" s="70"/>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v>380</v>
      </c>
      <c r="C5434" s="59">
        <v>0</v>
      </c>
      <c r="D5434" s="60"/>
      <c r="E5434" s="60"/>
      <c r="F5434" s="60"/>
      <c r="G5434" s="61"/>
      <c r="H5434" s="71">
        <v>0</v>
      </c>
      <c r="I5434" s="62">
        <v>0</v>
      </c>
      <c r="J5434" s="62">
        <v>0</v>
      </c>
      <c r="K5434" s="44"/>
      <c r="L5434" s="63">
        <v>0</v>
      </c>
      <c r="M5434" s="70"/>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v>381</v>
      </c>
      <c r="C5435" s="59">
        <v>0</v>
      </c>
      <c r="D5435" s="60"/>
      <c r="E5435" s="60"/>
      <c r="F5435" s="60"/>
      <c r="G5435" s="61"/>
      <c r="H5435" s="71">
        <v>0</v>
      </c>
      <c r="I5435" s="62">
        <v>0</v>
      </c>
      <c r="J5435" s="62">
        <v>0</v>
      </c>
      <c r="K5435" s="44"/>
      <c r="L5435" s="63">
        <v>0</v>
      </c>
      <c r="M5435" s="70"/>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v>382</v>
      </c>
      <c r="C5436" s="59">
        <v>0</v>
      </c>
      <c r="D5436" s="60"/>
      <c r="E5436" s="60"/>
      <c r="F5436" s="60"/>
      <c r="G5436" s="61"/>
      <c r="H5436" s="71">
        <v>0</v>
      </c>
      <c r="I5436" s="62">
        <v>0</v>
      </c>
      <c r="J5436" s="62">
        <v>0</v>
      </c>
      <c r="K5436" s="44"/>
      <c r="L5436" s="63">
        <v>0</v>
      </c>
      <c r="M5436" s="70"/>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v>383</v>
      </c>
      <c r="C5437" s="59">
        <v>0</v>
      </c>
      <c r="D5437" s="60"/>
      <c r="E5437" s="60"/>
      <c r="F5437" s="60"/>
      <c r="G5437" s="61"/>
      <c r="H5437" s="71">
        <v>0</v>
      </c>
      <c r="I5437" s="62">
        <v>0</v>
      </c>
      <c r="J5437" s="62">
        <v>0</v>
      </c>
      <c r="K5437" s="44"/>
      <c r="L5437" s="63">
        <v>0</v>
      </c>
      <c r="M5437" s="70"/>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v>384</v>
      </c>
      <c r="C5438" s="59">
        <v>0</v>
      </c>
      <c r="D5438" s="60"/>
      <c r="E5438" s="60"/>
      <c r="F5438" s="60"/>
      <c r="G5438" s="61"/>
      <c r="H5438" s="71">
        <v>0</v>
      </c>
      <c r="I5438" s="62">
        <v>0</v>
      </c>
      <c r="J5438" s="62">
        <v>0</v>
      </c>
      <c r="K5438" s="44"/>
      <c r="L5438" s="63">
        <v>0</v>
      </c>
      <c r="M5438" s="70"/>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v>385</v>
      </c>
      <c r="C5439" s="59">
        <v>0</v>
      </c>
      <c r="D5439" s="60"/>
      <c r="E5439" s="60"/>
      <c r="F5439" s="60"/>
      <c r="G5439" s="61"/>
      <c r="H5439" s="71">
        <v>0</v>
      </c>
      <c r="I5439" s="62">
        <v>0</v>
      </c>
      <c r="J5439" s="62">
        <v>0</v>
      </c>
      <c r="K5439" s="44"/>
      <c r="L5439" s="63">
        <v>0</v>
      </c>
      <c r="M5439" s="70"/>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v>386</v>
      </c>
      <c r="C5440" s="59">
        <v>0</v>
      </c>
      <c r="D5440" s="60"/>
      <c r="E5440" s="60"/>
      <c r="F5440" s="60"/>
      <c r="G5440" s="61"/>
      <c r="H5440" s="71">
        <v>0</v>
      </c>
      <c r="I5440" s="62">
        <v>0</v>
      </c>
      <c r="J5440" s="62">
        <v>0</v>
      </c>
      <c r="K5440" s="44"/>
      <c r="L5440" s="63">
        <v>0</v>
      </c>
      <c r="M5440" s="70"/>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v>387</v>
      </c>
      <c r="C5441" s="59">
        <v>0</v>
      </c>
      <c r="D5441" s="60"/>
      <c r="E5441" s="60"/>
      <c r="F5441" s="60"/>
      <c r="G5441" s="61"/>
      <c r="H5441" s="71">
        <v>0</v>
      </c>
      <c r="I5441" s="62">
        <v>0</v>
      </c>
      <c r="J5441" s="62">
        <v>0</v>
      </c>
      <c r="K5441" s="44"/>
      <c r="L5441" s="63">
        <v>0</v>
      </c>
      <c r="M5441" s="70"/>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v>388</v>
      </c>
      <c r="C5442" s="59">
        <v>0</v>
      </c>
      <c r="D5442" s="60"/>
      <c r="E5442" s="60"/>
      <c r="F5442" s="60"/>
      <c r="G5442" s="61"/>
      <c r="H5442" s="71">
        <v>0</v>
      </c>
      <c r="I5442" s="62">
        <v>0</v>
      </c>
      <c r="J5442" s="62">
        <v>0</v>
      </c>
      <c r="K5442" s="44"/>
      <c r="L5442" s="63">
        <v>0</v>
      </c>
      <c r="M5442" s="70"/>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v>389</v>
      </c>
      <c r="C5443" s="59">
        <v>0</v>
      </c>
      <c r="D5443" s="60"/>
      <c r="E5443" s="60"/>
      <c r="F5443" s="60"/>
      <c r="G5443" s="61"/>
      <c r="H5443" s="71">
        <v>0</v>
      </c>
      <c r="I5443" s="62">
        <v>0</v>
      </c>
      <c r="J5443" s="62">
        <v>0</v>
      </c>
      <c r="K5443" s="44"/>
      <c r="L5443" s="63">
        <v>0</v>
      </c>
      <c r="M5443" s="70"/>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v>390</v>
      </c>
      <c r="C5444" s="59">
        <v>0</v>
      </c>
      <c r="D5444" s="60"/>
      <c r="E5444" s="60"/>
      <c r="F5444" s="60"/>
      <c r="G5444" s="61"/>
      <c r="H5444" s="71">
        <v>0</v>
      </c>
      <c r="I5444" s="62">
        <v>0</v>
      </c>
      <c r="J5444" s="62">
        <v>0</v>
      </c>
      <c r="K5444" s="44"/>
      <c r="L5444" s="63">
        <v>0</v>
      </c>
      <c r="M5444" s="70"/>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v>391</v>
      </c>
      <c r="C5445" s="59">
        <v>0</v>
      </c>
      <c r="D5445" s="60"/>
      <c r="E5445" s="60"/>
      <c r="F5445" s="60"/>
      <c r="G5445" s="61"/>
      <c r="H5445" s="71">
        <v>0</v>
      </c>
      <c r="I5445" s="62">
        <v>0</v>
      </c>
      <c r="J5445" s="62">
        <v>0</v>
      </c>
      <c r="K5445" s="44"/>
      <c r="L5445" s="63">
        <v>0</v>
      </c>
      <c r="M5445" s="70"/>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v>392</v>
      </c>
      <c r="C5446" s="59">
        <v>0</v>
      </c>
      <c r="D5446" s="60"/>
      <c r="E5446" s="60"/>
      <c r="F5446" s="60"/>
      <c r="G5446" s="61"/>
      <c r="H5446" s="71">
        <v>0</v>
      </c>
      <c r="I5446" s="62">
        <v>0</v>
      </c>
      <c r="J5446" s="62">
        <v>0</v>
      </c>
      <c r="K5446" s="44"/>
      <c r="L5446" s="63">
        <v>0</v>
      </c>
      <c r="M5446" s="70"/>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v>393</v>
      </c>
      <c r="C5447" s="59">
        <v>0</v>
      </c>
      <c r="D5447" s="60"/>
      <c r="E5447" s="60"/>
      <c r="F5447" s="60"/>
      <c r="G5447" s="61"/>
      <c r="H5447" s="71">
        <v>0</v>
      </c>
      <c r="I5447" s="62">
        <v>0</v>
      </c>
      <c r="J5447" s="62">
        <v>0</v>
      </c>
      <c r="K5447" s="44"/>
      <c r="L5447" s="63">
        <v>0</v>
      </c>
      <c r="M5447" s="70"/>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v>394</v>
      </c>
      <c r="C5448" s="59">
        <v>0</v>
      </c>
      <c r="D5448" s="60"/>
      <c r="E5448" s="60"/>
      <c r="F5448" s="60"/>
      <c r="G5448" s="61"/>
      <c r="H5448" s="71">
        <v>0</v>
      </c>
      <c r="I5448" s="62">
        <v>0</v>
      </c>
      <c r="J5448" s="62">
        <v>0</v>
      </c>
      <c r="K5448" s="44"/>
      <c r="L5448" s="63">
        <v>0</v>
      </c>
      <c r="M5448" s="70"/>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v>395</v>
      </c>
      <c r="C5449" s="59">
        <v>0</v>
      </c>
      <c r="D5449" s="60"/>
      <c r="E5449" s="60"/>
      <c r="F5449" s="60"/>
      <c r="G5449" s="61"/>
      <c r="H5449" s="71">
        <v>0</v>
      </c>
      <c r="I5449" s="62">
        <v>0</v>
      </c>
      <c r="J5449" s="62">
        <v>0</v>
      </c>
      <c r="K5449" s="44"/>
      <c r="L5449" s="63">
        <v>0</v>
      </c>
      <c r="M5449" s="70"/>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v>396</v>
      </c>
      <c r="C5450" s="59">
        <v>0</v>
      </c>
      <c r="D5450" s="60"/>
      <c r="E5450" s="60"/>
      <c r="F5450" s="60"/>
      <c r="G5450" s="61"/>
      <c r="H5450" s="71">
        <v>0</v>
      </c>
      <c r="I5450" s="62">
        <v>0</v>
      </c>
      <c r="J5450" s="62">
        <v>0</v>
      </c>
      <c r="K5450" s="44"/>
      <c r="L5450" s="63">
        <v>0</v>
      </c>
      <c r="M5450" s="70"/>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v>397</v>
      </c>
      <c r="C5451" s="59">
        <v>0</v>
      </c>
      <c r="D5451" s="60"/>
      <c r="E5451" s="60"/>
      <c r="F5451" s="60"/>
      <c r="G5451" s="61"/>
      <c r="H5451" s="71">
        <v>0</v>
      </c>
      <c r="I5451" s="62">
        <v>0</v>
      </c>
      <c r="J5451" s="62">
        <v>0</v>
      </c>
      <c r="K5451" s="44"/>
      <c r="L5451" s="63">
        <v>0</v>
      </c>
      <c r="M5451" s="70"/>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v>398</v>
      </c>
      <c r="C5452" s="59">
        <v>0</v>
      </c>
      <c r="D5452" s="60"/>
      <c r="E5452" s="60"/>
      <c r="F5452" s="60"/>
      <c r="G5452" s="61"/>
      <c r="H5452" s="71">
        <v>0</v>
      </c>
      <c r="I5452" s="62">
        <v>0</v>
      </c>
      <c r="J5452" s="62">
        <v>0</v>
      </c>
      <c r="K5452" s="44"/>
      <c r="L5452" s="63">
        <v>0</v>
      </c>
      <c r="M5452" s="70"/>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v>399</v>
      </c>
      <c r="C5453" s="59">
        <v>0</v>
      </c>
      <c r="D5453" s="60"/>
      <c r="E5453" s="60"/>
      <c r="F5453" s="60"/>
      <c r="G5453" s="61"/>
      <c r="H5453" s="71">
        <v>0</v>
      </c>
      <c r="I5453" s="62">
        <v>0</v>
      </c>
      <c r="J5453" s="62">
        <v>0</v>
      </c>
      <c r="K5453" s="44"/>
      <c r="L5453" s="63">
        <v>0</v>
      </c>
      <c r="M5453" s="70"/>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v>400</v>
      </c>
      <c r="C5454" s="59">
        <v>0</v>
      </c>
      <c r="D5454" s="60"/>
      <c r="E5454" s="60"/>
      <c r="F5454" s="60"/>
      <c r="G5454" s="61"/>
      <c r="H5454" s="71">
        <v>0</v>
      </c>
      <c r="I5454" s="62">
        <v>0</v>
      </c>
      <c r="J5454" s="62">
        <v>0</v>
      </c>
      <c r="K5454" s="44"/>
      <c r="L5454" s="63">
        <v>0</v>
      </c>
      <c r="M5454" s="70"/>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v>401</v>
      </c>
      <c r="C5455" s="59">
        <v>0</v>
      </c>
      <c r="D5455" s="60"/>
      <c r="E5455" s="60"/>
      <c r="F5455" s="60"/>
      <c r="G5455" s="61"/>
      <c r="H5455" s="71">
        <v>0</v>
      </c>
      <c r="I5455" s="62">
        <v>0</v>
      </c>
      <c r="J5455" s="62">
        <v>0</v>
      </c>
      <c r="K5455" s="44"/>
      <c r="L5455" s="63">
        <v>0</v>
      </c>
      <c r="M5455" s="70"/>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v>402</v>
      </c>
      <c r="C5456" s="59">
        <v>0</v>
      </c>
      <c r="D5456" s="60"/>
      <c r="E5456" s="60"/>
      <c r="F5456" s="60"/>
      <c r="G5456" s="61"/>
      <c r="H5456" s="71">
        <v>0</v>
      </c>
      <c r="I5456" s="62">
        <v>0</v>
      </c>
      <c r="J5456" s="62">
        <v>0</v>
      </c>
      <c r="K5456" s="44"/>
      <c r="L5456" s="63">
        <v>0</v>
      </c>
      <c r="M5456" s="70"/>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v>403</v>
      </c>
      <c r="C5457" s="59">
        <v>0</v>
      </c>
      <c r="D5457" s="60"/>
      <c r="E5457" s="60"/>
      <c r="F5457" s="60"/>
      <c r="G5457" s="61"/>
      <c r="H5457" s="71">
        <v>0</v>
      </c>
      <c r="I5457" s="62">
        <v>0</v>
      </c>
      <c r="J5457" s="62">
        <v>0</v>
      </c>
      <c r="K5457" s="44"/>
      <c r="L5457" s="63">
        <v>0</v>
      </c>
      <c r="M5457" s="70"/>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v>404</v>
      </c>
      <c r="C5458" s="59">
        <v>0</v>
      </c>
      <c r="D5458" s="60"/>
      <c r="E5458" s="60"/>
      <c r="F5458" s="60"/>
      <c r="G5458" s="61"/>
      <c r="H5458" s="71">
        <v>0</v>
      </c>
      <c r="I5458" s="62">
        <v>0</v>
      </c>
      <c r="J5458" s="62">
        <v>0</v>
      </c>
      <c r="K5458" s="44"/>
      <c r="L5458" s="63">
        <v>0</v>
      </c>
      <c r="M5458" s="70"/>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v>405</v>
      </c>
      <c r="C5459" s="59">
        <v>0</v>
      </c>
      <c r="D5459" s="60"/>
      <c r="E5459" s="60"/>
      <c r="F5459" s="60"/>
      <c r="G5459" s="61"/>
      <c r="H5459" s="71">
        <v>0</v>
      </c>
      <c r="I5459" s="62">
        <v>0</v>
      </c>
      <c r="J5459" s="62">
        <v>0</v>
      </c>
      <c r="K5459" s="44"/>
      <c r="L5459" s="63">
        <v>0</v>
      </c>
      <c r="M5459" s="70"/>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v>406</v>
      </c>
      <c r="C5460" s="59">
        <v>0</v>
      </c>
      <c r="D5460" s="60"/>
      <c r="E5460" s="60"/>
      <c r="F5460" s="60"/>
      <c r="G5460" s="61"/>
      <c r="H5460" s="71">
        <v>0</v>
      </c>
      <c r="I5460" s="62">
        <v>0</v>
      </c>
      <c r="J5460" s="62">
        <v>0</v>
      </c>
      <c r="K5460" s="44"/>
      <c r="L5460" s="63">
        <v>0</v>
      </c>
      <c r="M5460" s="70"/>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v>407</v>
      </c>
      <c r="C5461" s="59">
        <v>0</v>
      </c>
      <c r="D5461" s="60"/>
      <c r="E5461" s="60"/>
      <c r="F5461" s="60"/>
      <c r="G5461" s="61"/>
      <c r="H5461" s="71">
        <v>0</v>
      </c>
      <c r="I5461" s="62">
        <v>0</v>
      </c>
      <c r="J5461" s="62">
        <v>0</v>
      </c>
      <c r="K5461" s="44"/>
      <c r="L5461" s="63">
        <v>0</v>
      </c>
      <c r="M5461" s="70"/>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v>408</v>
      </c>
      <c r="C5462" s="59">
        <v>0</v>
      </c>
      <c r="D5462" s="60"/>
      <c r="E5462" s="60"/>
      <c r="F5462" s="60"/>
      <c r="G5462" s="61"/>
      <c r="H5462" s="71">
        <v>0</v>
      </c>
      <c r="I5462" s="62">
        <v>0</v>
      </c>
      <c r="J5462" s="62">
        <v>0</v>
      </c>
      <c r="K5462" s="44"/>
      <c r="L5462" s="63">
        <v>0</v>
      </c>
      <c r="M5462" s="70"/>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v>409</v>
      </c>
      <c r="C5463" s="59">
        <v>0</v>
      </c>
      <c r="D5463" s="60"/>
      <c r="E5463" s="60"/>
      <c r="F5463" s="60"/>
      <c r="G5463" s="61"/>
      <c r="H5463" s="71">
        <v>0</v>
      </c>
      <c r="I5463" s="62">
        <v>0</v>
      </c>
      <c r="J5463" s="62">
        <v>0</v>
      </c>
      <c r="K5463" s="44"/>
      <c r="L5463" s="63">
        <v>0</v>
      </c>
      <c r="M5463" s="70"/>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v>410</v>
      </c>
      <c r="C5464" s="59">
        <v>0</v>
      </c>
      <c r="D5464" s="60"/>
      <c r="E5464" s="60"/>
      <c r="F5464" s="60"/>
      <c r="G5464" s="61"/>
      <c r="H5464" s="71">
        <v>0</v>
      </c>
      <c r="I5464" s="62">
        <v>0</v>
      </c>
      <c r="J5464" s="62">
        <v>0</v>
      </c>
      <c r="K5464" s="44"/>
      <c r="L5464" s="63">
        <v>0</v>
      </c>
      <c r="M5464" s="70"/>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v>411</v>
      </c>
      <c r="C5465" s="59">
        <v>0</v>
      </c>
      <c r="D5465" s="60"/>
      <c r="E5465" s="60"/>
      <c r="F5465" s="60"/>
      <c r="G5465" s="61"/>
      <c r="H5465" s="71">
        <v>0</v>
      </c>
      <c r="I5465" s="62">
        <v>0</v>
      </c>
      <c r="J5465" s="62">
        <v>0</v>
      </c>
      <c r="K5465" s="44"/>
      <c r="L5465" s="63">
        <v>0</v>
      </c>
      <c r="M5465" s="70"/>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v>412</v>
      </c>
      <c r="C5466" s="59">
        <v>0</v>
      </c>
      <c r="D5466" s="60"/>
      <c r="E5466" s="60"/>
      <c r="F5466" s="60"/>
      <c r="G5466" s="61"/>
      <c r="H5466" s="71">
        <v>0</v>
      </c>
      <c r="I5466" s="62">
        <v>0</v>
      </c>
      <c r="J5466" s="62">
        <v>0</v>
      </c>
      <c r="K5466" s="44"/>
      <c r="L5466" s="63">
        <v>0</v>
      </c>
      <c r="M5466" s="70"/>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v>413</v>
      </c>
      <c r="C5467" s="59">
        <v>0</v>
      </c>
      <c r="D5467" s="60"/>
      <c r="E5467" s="60"/>
      <c r="F5467" s="60"/>
      <c r="G5467" s="61"/>
      <c r="H5467" s="71">
        <v>0</v>
      </c>
      <c r="I5467" s="62">
        <v>0</v>
      </c>
      <c r="J5467" s="62">
        <v>0</v>
      </c>
      <c r="K5467" s="44"/>
      <c r="L5467" s="63">
        <v>0</v>
      </c>
      <c r="M5467" s="70"/>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v>414</v>
      </c>
      <c r="C5468" s="59">
        <v>0</v>
      </c>
      <c r="D5468" s="60"/>
      <c r="E5468" s="60"/>
      <c r="F5468" s="60"/>
      <c r="G5468" s="61"/>
      <c r="H5468" s="71">
        <v>0</v>
      </c>
      <c r="I5468" s="62">
        <v>0</v>
      </c>
      <c r="J5468" s="62">
        <v>0</v>
      </c>
      <c r="K5468" s="44"/>
      <c r="L5468" s="63">
        <v>0</v>
      </c>
      <c r="M5468" s="70"/>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v>415</v>
      </c>
      <c r="C5469" s="59">
        <v>0</v>
      </c>
      <c r="D5469" s="60"/>
      <c r="E5469" s="60"/>
      <c r="F5469" s="60"/>
      <c r="G5469" s="61"/>
      <c r="H5469" s="71">
        <v>0</v>
      </c>
      <c r="I5469" s="62">
        <v>0</v>
      </c>
      <c r="J5469" s="62">
        <v>0</v>
      </c>
      <c r="K5469" s="44"/>
      <c r="L5469" s="63">
        <v>0</v>
      </c>
      <c r="M5469" s="70"/>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v>416</v>
      </c>
      <c r="C5470" s="59">
        <v>0</v>
      </c>
      <c r="D5470" s="60"/>
      <c r="E5470" s="60"/>
      <c r="F5470" s="60"/>
      <c r="G5470" s="61"/>
      <c r="H5470" s="71">
        <v>0</v>
      </c>
      <c r="I5470" s="62">
        <v>0</v>
      </c>
      <c r="J5470" s="62">
        <v>0</v>
      </c>
      <c r="K5470" s="44"/>
      <c r="L5470" s="63">
        <v>0</v>
      </c>
      <c r="M5470" s="70"/>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v>417</v>
      </c>
      <c r="C5471" s="59">
        <v>0</v>
      </c>
      <c r="D5471" s="60"/>
      <c r="E5471" s="60"/>
      <c r="F5471" s="60"/>
      <c r="G5471" s="61"/>
      <c r="H5471" s="71">
        <v>0</v>
      </c>
      <c r="I5471" s="62">
        <v>0</v>
      </c>
      <c r="J5471" s="62">
        <v>0</v>
      </c>
      <c r="K5471" s="44"/>
      <c r="L5471" s="63">
        <v>0</v>
      </c>
      <c r="M5471" s="70"/>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x14ac:dyDescent="0.2">
      <c r="A5472" s="15"/>
      <c r="B5472" s="15"/>
      <c r="C5472" s="58"/>
      <c r="D5472" s="58"/>
      <c r="E5472" s="58"/>
      <c r="F5472" s="58"/>
      <c r="G5472" s="58"/>
      <c r="H5472" s="72"/>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x14ac:dyDescent="0.2">
      <c r="A5473" s="11"/>
      <c r="B5473" s="12" t="str">
        <f>"United Energy "&amp;LEFT($H$3,7)&amp;" Ancillary network services' prices"</f>
        <v>United Energy 2026–27 Ancillary network services' prices</v>
      </c>
      <c r="C5473" s="11"/>
      <c r="D5473" s="11"/>
      <c r="E5473" s="11"/>
      <c r="F5473" s="11"/>
      <c r="G5473" s="11"/>
      <c r="H5473" s="19" t="s">
        <v>20</v>
      </c>
      <c r="I5473" s="19" t="s">
        <v>21</v>
      </c>
      <c r="J5473" s="19" t="s">
        <v>22</v>
      </c>
      <c r="K5473" s="19"/>
      <c r="L5473" s="42" t="s">
        <v>25</v>
      </c>
      <c r="M5473" s="66" t="s">
        <v>30</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hidden="1" outlineLevel="1" x14ac:dyDescent="0.2">
      <c r="A5474" s="15"/>
      <c r="B5474" s="15"/>
      <c r="C5474" s="57"/>
      <c r="D5474" s="57"/>
      <c r="E5474" s="57"/>
      <c r="F5474" s="57"/>
      <c r="G5474" s="57"/>
      <c r="H5474" s="70"/>
      <c r="I5474" s="16"/>
      <c r="J5474" s="16"/>
      <c r="K5474" s="16"/>
      <c r="L5474" s="16"/>
      <c r="M5474" s="70"/>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hidden="1" outlineLevel="1" x14ac:dyDescent="0.2">
      <c r="A5475" s="15"/>
      <c r="B5475" s="15"/>
      <c r="C5475" s="59"/>
      <c r="D5475" s="60"/>
      <c r="E5475" s="60"/>
      <c r="F5475" s="60"/>
      <c r="G5475" s="61"/>
      <c r="H5475" s="71"/>
      <c r="I5475" s="62"/>
      <c r="J5475" s="62"/>
      <c r="K5475" s="44"/>
      <c r="L5475" s="63"/>
      <c r="M5475" s="70"/>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70"/>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70"/>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70"/>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70"/>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70"/>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70"/>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70"/>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70"/>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70"/>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70"/>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70"/>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70"/>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70"/>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70"/>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70"/>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70"/>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70"/>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70"/>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70"/>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70"/>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70"/>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70"/>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70"/>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70"/>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70"/>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70"/>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70"/>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70"/>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70"/>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70"/>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70"/>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70"/>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70"/>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70"/>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70"/>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70"/>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70"/>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70"/>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70"/>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70"/>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70"/>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70"/>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70"/>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70"/>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70"/>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70"/>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70"/>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70"/>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70"/>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70"/>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70"/>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70"/>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70"/>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70"/>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70"/>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70"/>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70"/>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70"/>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70"/>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70"/>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70"/>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70"/>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70"/>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70"/>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70"/>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70"/>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70"/>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70"/>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70"/>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70"/>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70"/>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70"/>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70"/>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70"/>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70"/>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70"/>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70"/>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70"/>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70"/>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70"/>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70"/>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70"/>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70"/>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70"/>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70"/>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70"/>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70"/>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70"/>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70"/>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70"/>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70"/>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70"/>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70"/>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70"/>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70"/>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70"/>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70"/>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70"/>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70"/>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70"/>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70"/>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70"/>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70"/>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70"/>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70"/>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70"/>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70"/>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70"/>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70"/>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70"/>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70"/>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70"/>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70"/>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70"/>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70"/>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70"/>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70"/>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70"/>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70"/>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70"/>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70"/>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70"/>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70"/>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70"/>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70"/>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70"/>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70"/>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70"/>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70"/>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70"/>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70"/>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70"/>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70"/>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70"/>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70"/>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70"/>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70"/>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70"/>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70"/>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70"/>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70"/>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70"/>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70"/>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70"/>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70"/>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70"/>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70"/>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70"/>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70"/>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70"/>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70"/>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70"/>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70"/>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70"/>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70"/>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70"/>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70"/>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70"/>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70"/>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70"/>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70"/>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70"/>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70"/>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70"/>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x14ac:dyDescent="0.2">
      <c r="A5640" s="15"/>
      <c r="B5640" s="15"/>
      <c r="C5640" s="59"/>
      <c r="D5640" s="60"/>
      <c r="E5640" s="60"/>
      <c r="F5640" s="60"/>
      <c r="G5640" s="61"/>
      <c r="H5640" s="71"/>
      <c r="I5640" s="62"/>
      <c r="J5640" s="62"/>
      <c r="K5640" s="44"/>
      <c r="L5640" s="63"/>
      <c r="M5640" s="70"/>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x14ac:dyDescent="0.2">
      <c r="A5641" s="15"/>
      <c r="B5641" s="15"/>
      <c r="C5641" s="59"/>
      <c r="D5641" s="60"/>
      <c r="E5641" s="60"/>
      <c r="F5641" s="60"/>
      <c r="G5641" s="61"/>
      <c r="H5641" s="71"/>
      <c r="I5641" s="62"/>
      <c r="J5641" s="62"/>
      <c r="K5641" s="44"/>
      <c r="L5641" s="63"/>
      <c r="M5641" s="70"/>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x14ac:dyDescent="0.2">
      <c r="A5642" s="15"/>
      <c r="B5642" s="15"/>
      <c r="C5642" s="59"/>
      <c r="D5642" s="60"/>
      <c r="E5642" s="60"/>
      <c r="F5642" s="60"/>
      <c r="G5642" s="61"/>
      <c r="H5642" s="71"/>
      <c r="I5642" s="62"/>
      <c r="J5642" s="62"/>
      <c r="K5642" s="44"/>
      <c r="L5642" s="63"/>
      <c r="M5642" s="70"/>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x14ac:dyDescent="0.2">
      <c r="A5643" s="15"/>
      <c r="B5643" s="15"/>
      <c r="C5643" s="59"/>
      <c r="D5643" s="60"/>
      <c r="E5643" s="60"/>
      <c r="F5643" s="60"/>
      <c r="G5643" s="61"/>
      <c r="H5643" s="71"/>
      <c r="I5643" s="62"/>
      <c r="J5643" s="62"/>
      <c r="K5643" s="44"/>
      <c r="L5643" s="63"/>
      <c r="M5643" s="70"/>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x14ac:dyDescent="0.2">
      <c r="A5644" s="15"/>
      <c r="B5644" s="15"/>
      <c r="C5644" s="59"/>
      <c r="D5644" s="60"/>
      <c r="E5644" s="60"/>
      <c r="F5644" s="60"/>
      <c r="G5644" s="61"/>
      <c r="H5644" s="71"/>
      <c r="I5644" s="62"/>
      <c r="J5644" s="62"/>
      <c r="K5644" s="44"/>
      <c r="L5644" s="63"/>
      <c r="M5644" s="70"/>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x14ac:dyDescent="0.2">
      <c r="A5645" s="15"/>
      <c r="B5645" s="15"/>
      <c r="C5645" s="59"/>
      <c r="D5645" s="60"/>
      <c r="E5645" s="60"/>
      <c r="F5645" s="60"/>
      <c r="G5645" s="61"/>
      <c r="H5645" s="71"/>
      <c r="I5645" s="62"/>
      <c r="J5645" s="62"/>
      <c r="K5645" s="44"/>
      <c r="L5645" s="63"/>
      <c r="M5645" s="70"/>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x14ac:dyDescent="0.2">
      <c r="A5646" s="15"/>
      <c r="B5646" s="15"/>
      <c r="C5646" s="59"/>
      <c r="D5646" s="60"/>
      <c r="E5646" s="60"/>
      <c r="F5646" s="60"/>
      <c r="G5646" s="61"/>
      <c r="H5646" s="71"/>
      <c r="I5646" s="62"/>
      <c r="J5646" s="62"/>
      <c r="K5646" s="44"/>
      <c r="L5646" s="63"/>
      <c r="M5646" s="70"/>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x14ac:dyDescent="0.2">
      <c r="A5647" s="15"/>
      <c r="B5647" s="15"/>
      <c r="C5647" s="59"/>
      <c r="D5647" s="60"/>
      <c r="E5647" s="60"/>
      <c r="F5647" s="60"/>
      <c r="G5647" s="61"/>
      <c r="H5647" s="71"/>
      <c r="I5647" s="62"/>
      <c r="J5647" s="62"/>
      <c r="K5647" s="44"/>
      <c r="L5647" s="63"/>
      <c r="M5647" s="70"/>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x14ac:dyDescent="0.2">
      <c r="A5648" s="15"/>
      <c r="B5648" s="15"/>
      <c r="C5648" s="59"/>
      <c r="D5648" s="60"/>
      <c r="E5648" s="60"/>
      <c r="F5648" s="60"/>
      <c r="G5648" s="61"/>
      <c r="H5648" s="71"/>
      <c r="I5648" s="62"/>
      <c r="J5648" s="62"/>
      <c r="K5648" s="44"/>
      <c r="L5648" s="63"/>
      <c r="M5648" s="70"/>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x14ac:dyDescent="0.2">
      <c r="A5649" s="15"/>
      <c r="B5649" s="15"/>
      <c r="C5649" s="59"/>
      <c r="D5649" s="60"/>
      <c r="E5649" s="60"/>
      <c r="F5649" s="60"/>
      <c r="G5649" s="61"/>
      <c r="H5649" s="71"/>
      <c r="I5649" s="62"/>
      <c r="J5649" s="62"/>
      <c r="K5649" s="44"/>
      <c r="L5649" s="63"/>
      <c r="M5649" s="70"/>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x14ac:dyDescent="0.2">
      <c r="A5650" s="15"/>
      <c r="B5650" s="15"/>
      <c r="C5650" s="59"/>
      <c r="D5650" s="60"/>
      <c r="E5650" s="60"/>
      <c r="F5650" s="60"/>
      <c r="G5650" s="61"/>
      <c r="H5650" s="71"/>
      <c r="I5650" s="62"/>
      <c r="J5650" s="62"/>
      <c r="K5650" s="44"/>
      <c r="L5650" s="63"/>
      <c r="M5650" s="70"/>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x14ac:dyDescent="0.2">
      <c r="A5651" s="15"/>
      <c r="B5651" s="15"/>
      <c r="C5651" s="59"/>
      <c r="D5651" s="60"/>
      <c r="E5651" s="60"/>
      <c r="F5651" s="60"/>
      <c r="G5651" s="61"/>
      <c r="H5651" s="71"/>
      <c r="I5651" s="62"/>
      <c r="J5651" s="62"/>
      <c r="K5651" s="44"/>
      <c r="L5651" s="63"/>
      <c r="M5651" s="70"/>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x14ac:dyDescent="0.2">
      <c r="A5652" s="15"/>
      <c r="B5652" s="15"/>
      <c r="C5652" s="59"/>
      <c r="D5652" s="60"/>
      <c r="E5652" s="60"/>
      <c r="F5652" s="60"/>
      <c r="G5652" s="61"/>
      <c r="H5652" s="71"/>
      <c r="I5652" s="62"/>
      <c r="J5652" s="62"/>
      <c r="K5652" s="44"/>
      <c r="L5652" s="63"/>
      <c r="M5652" s="70"/>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x14ac:dyDescent="0.2">
      <c r="A5653" s="15"/>
      <c r="B5653" s="15"/>
      <c r="C5653" s="59"/>
      <c r="D5653" s="60"/>
      <c r="E5653" s="60"/>
      <c r="F5653" s="60"/>
      <c r="G5653" s="61"/>
      <c r="H5653" s="71"/>
      <c r="I5653" s="62"/>
      <c r="J5653" s="62"/>
      <c r="K5653" s="44"/>
      <c r="L5653" s="63"/>
      <c r="M5653" s="70"/>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x14ac:dyDescent="0.2">
      <c r="A5654" s="15"/>
      <c r="B5654" s="15"/>
      <c r="C5654" s="59"/>
      <c r="D5654" s="60"/>
      <c r="E5654" s="60"/>
      <c r="F5654" s="60"/>
      <c r="G5654" s="61"/>
      <c r="H5654" s="71"/>
      <c r="I5654" s="62"/>
      <c r="J5654" s="62"/>
      <c r="K5654" s="44"/>
      <c r="L5654" s="63"/>
      <c r="M5654" s="70"/>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x14ac:dyDescent="0.2">
      <c r="A5655" s="15"/>
      <c r="B5655" s="15"/>
      <c r="C5655" s="59"/>
      <c r="D5655" s="60"/>
      <c r="E5655" s="60"/>
      <c r="F5655" s="60"/>
      <c r="G5655" s="61"/>
      <c r="H5655" s="71"/>
      <c r="I5655" s="62"/>
      <c r="J5655" s="62"/>
      <c r="K5655" s="44"/>
      <c r="L5655" s="63"/>
      <c r="M5655" s="70"/>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x14ac:dyDescent="0.2">
      <c r="A5656" s="15"/>
      <c r="B5656" s="15"/>
      <c r="C5656" s="59"/>
      <c r="D5656" s="60"/>
      <c r="E5656" s="60"/>
      <c r="F5656" s="60"/>
      <c r="G5656" s="61"/>
      <c r="H5656" s="71"/>
      <c r="I5656" s="62"/>
      <c r="J5656" s="62"/>
      <c r="K5656" s="44"/>
      <c r="L5656" s="63"/>
      <c r="M5656" s="70"/>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x14ac:dyDescent="0.2">
      <c r="A5657" s="15"/>
      <c r="B5657" s="15"/>
      <c r="C5657" s="59"/>
      <c r="D5657" s="60"/>
      <c r="E5657" s="60"/>
      <c r="F5657" s="60"/>
      <c r="G5657" s="61"/>
      <c r="H5657" s="71"/>
      <c r="I5657" s="62"/>
      <c r="J5657" s="62"/>
      <c r="K5657" s="44"/>
      <c r="L5657" s="63"/>
      <c r="M5657" s="70"/>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x14ac:dyDescent="0.2">
      <c r="A5658" s="15"/>
      <c r="B5658" s="15"/>
      <c r="C5658" s="59"/>
      <c r="D5658" s="60"/>
      <c r="E5658" s="60"/>
      <c r="F5658" s="60"/>
      <c r="G5658" s="61"/>
      <c r="H5658" s="71"/>
      <c r="I5658" s="62"/>
      <c r="J5658" s="62"/>
      <c r="K5658" s="44"/>
      <c r="L5658" s="63"/>
      <c r="M5658" s="70"/>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x14ac:dyDescent="0.2">
      <c r="A5659" s="15"/>
      <c r="B5659" s="15"/>
      <c r="C5659" s="59"/>
      <c r="D5659" s="60"/>
      <c r="E5659" s="60"/>
      <c r="F5659" s="60"/>
      <c r="G5659" s="61"/>
      <c r="H5659" s="71"/>
      <c r="I5659" s="62"/>
      <c r="J5659" s="62"/>
      <c r="K5659" s="44"/>
      <c r="L5659" s="63"/>
      <c r="M5659" s="70"/>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x14ac:dyDescent="0.2">
      <c r="A5660" s="15"/>
      <c r="B5660" s="15"/>
      <c r="C5660" s="59"/>
      <c r="D5660" s="60"/>
      <c r="E5660" s="60"/>
      <c r="F5660" s="60"/>
      <c r="G5660" s="61"/>
      <c r="H5660" s="71"/>
      <c r="I5660" s="62"/>
      <c r="J5660" s="62"/>
      <c r="K5660" s="44"/>
      <c r="L5660" s="63"/>
      <c r="M5660" s="70"/>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x14ac:dyDescent="0.2">
      <c r="A5661" s="15"/>
      <c r="B5661" s="15"/>
      <c r="C5661" s="59"/>
      <c r="D5661" s="60"/>
      <c r="E5661" s="60"/>
      <c r="F5661" s="60"/>
      <c r="G5661" s="61"/>
      <c r="H5661" s="71"/>
      <c r="I5661" s="62"/>
      <c r="J5661" s="62"/>
      <c r="K5661" s="44"/>
      <c r="L5661" s="63"/>
      <c r="M5661" s="70"/>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x14ac:dyDescent="0.2">
      <c r="A5662" s="15"/>
      <c r="B5662" s="15"/>
      <c r="C5662" s="59"/>
      <c r="D5662" s="60"/>
      <c r="E5662" s="60"/>
      <c r="F5662" s="60"/>
      <c r="G5662" s="61"/>
      <c r="H5662" s="71"/>
      <c r="I5662" s="62"/>
      <c r="J5662" s="62"/>
      <c r="K5662" s="44"/>
      <c r="L5662" s="63"/>
      <c r="M5662" s="70"/>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x14ac:dyDescent="0.2">
      <c r="A5663" s="15"/>
      <c r="B5663" s="15"/>
      <c r="C5663" s="59"/>
      <c r="D5663" s="60"/>
      <c r="E5663" s="60"/>
      <c r="F5663" s="60"/>
      <c r="G5663" s="61"/>
      <c r="H5663" s="71"/>
      <c r="I5663" s="62"/>
      <c r="J5663" s="62"/>
      <c r="K5663" s="44"/>
      <c r="L5663" s="63"/>
      <c r="M5663" s="70"/>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x14ac:dyDescent="0.2">
      <c r="A5664" s="15"/>
      <c r="B5664" s="15"/>
      <c r="C5664" s="59"/>
      <c r="D5664" s="60"/>
      <c r="E5664" s="60"/>
      <c r="F5664" s="60"/>
      <c r="G5664" s="61"/>
      <c r="H5664" s="71"/>
      <c r="I5664" s="62"/>
      <c r="J5664" s="62"/>
      <c r="K5664" s="44"/>
      <c r="L5664" s="63"/>
      <c r="M5664" s="70"/>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x14ac:dyDescent="0.2">
      <c r="A5665" s="15"/>
      <c r="B5665" s="15"/>
      <c r="C5665" s="59"/>
      <c r="D5665" s="60"/>
      <c r="E5665" s="60"/>
      <c r="F5665" s="60"/>
      <c r="G5665" s="61"/>
      <c r="H5665" s="71"/>
      <c r="I5665" s="62"/>
      <c r="J5665" s="62"/>
      <c r="K5665" s="44"/>
      <c r="L5665" s="63"/>
      <c r="M5665" s="70"/>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x14ac:dyDescent="0.2">
      <c r="A5666" s="15"/>
      <c r="B5666" s="15"/>
      <c r="C5666" s="59"/>
      <c r="D5666" s="60"/>
      <c r="E5666" s="60"/>
      <c r="F5666" s="60"/>
      <c r="G5666" s="61"/>
      <c r="H5666" s="71"/>
      <c r="I5666" s="62"/>
      <c r="J5666" s="62"/>
      <c r="K5666" s="44"/>
      <c r="L5666" s="63"/>
      <c r="M5666" s="70"/>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x14ac:dyDescent="0.2">
      <c r="A5667" s="15"/>
      <c r="B5667" s="15"/>
      <c r="C5667" s="59"/>
      <c r="D5667" s="60"/>
      <c r="E5667" s="60"/>
      <c r="F5667" s="60"/>
      <c r="G5667" s="61"/>
      <c r="H5667" s="71"/>
      <c r="I5667" s="62"/>
      <c r="J5667" s="62"/>
      <c r="K5667" s="44"/>
      <c r="L5667" s="63"/>
      <c r="M5667" s="70"/>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x14ac:dyDescent="0.2">
      <c r="A5668" s="15"/>
      <c r="B5668" s="15"/>
      <c r="C5668" s="59"/>
      <c r="D5668" s="60"/>
      <c r="E5668" s="60"/>
      <c r="F5668" s="60"/>
      <c r="G5668" s="61"/>
      <c r="H5668" s="71"/>
      <c r="I5668" s="62"/>
      <c r="J5668" s="62"/>
      <c r="K5668" s="44"/>
      <c r="L5668" s="63"/>
      <c r="M5668" s="70"/>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x14ac:dyDescent="0.2">
      <c r="A5669" s="15"/>
      <c r="B5669" s="15"/>
      <c r="C5669" s="59"/>
      <c r="D5669" s="60"/>
      <c r="E5669" s="60"/>
      <c r="F5669" s="60"/>
      <c r="G5669" s="61"/>
      <c r="H5669" s="71"/>
      <c r="I5669" s="62"/>
      <c r="J5669" s="62"/>
      <c r="K5669" s="44"/>
      <c r="L5669" s="63"/>
      <c r="M5669" s="70"/>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x14ac:dyDescent="0.2">
      <c r="A5670" s="15"/>
      <c r="B5670" s="15"/>
      <c r="C5670" s="59"/>
      <c r="D5670" s="60"/>
      <c r="E5670" s="60"/>
      <c r="F5670" s="60"/>
      <c r="G5670" s="61"/>
      <c r="H5670" s="71"/>
      <c r="I5670" s="62"/>
      <c r="J5670" s="62"/>
      <c r="K5670" s="44"/>
      <c r="L5670" s="63"/>
      <c r="M5670" s="70"/>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x14ac:dyDescent="0.2">
      <c r="A5671" s="15"/>
      <c r="B5671" s="15"/>
      <c r="C5671" s="59"/>
      <c r="D5671" s="60"/>
      <c r="E5671" s="60"/>
      <c r="F5671" s="60"/>
      <c r="G5671" s="61"/>
      <c r="H5671" s="71"/>
      <c r="I5671" s="62"/>
      <c r="J5671" s="62"/>
      <c r="K5671" s="44"/>
      <c r="L5671" s="63"/>
      <c r="M5671" s="70"/>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x14ac:dyDescent="0.2">
      <c r="A5672" s="15"/>
      <c r="B5672" s="15"/>
      <c r="C5672" s="59"/>
      <c r="D5672" s="60"/>
      <c r="E5672" s="60"/>
      <c r="F5672" s="60"/>
      <c r="G5672" s="61"/>
      <c r="H5672" s="71"/>
      <c r="I5672" s="62"/>
      <c r="J5672" s="62"/>
      <c r="K5672" s="44"/>
      <c r="L5672" s="63"/>
      <c r="M5672" s="70"/>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x14ac:dyDescent="0.2">
      <c r="A5673" s="15"/>
      <c r="B5673" s="15"/>
      <c r="C5673" s="59"/>
      <c r="D5673" s="60"/>
      <c r="E5673" s="60"/>
      <c r="F5673" s="60"/>
      <c r="G5673" s="61"/>
      <c r="H5673" s="71"/>
      <c r="I5673" s="62"/>
      <c r="J5673" s="62"/>
      <c r="K5673" s="44"/>
      <c r="L5673" s="63"/>
      <c r="M5673" s="70"/>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x14ac:dyDescent="0.2">
      <c r="A5674" s="15"/>
      <c r="B5674" s="15"/>
      <c r="C5674" s="59"/>
      <c r="D5674" s="60"/>
      <c r="E5674" s="60"/>
      <c r="F5674" s="60"/>
      <c r="G5674" s="61"/>
      <c r="H5674" s="71"/>
      <c r="I5674" s="62"/>
      <c r="J5674" s="62"/>
      <c r="K5674" s="44"/>
      <c r="L5674" s="63"/>
      <c r="M5674" s="70"/>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x14ac:dyDescent="0.2">
      <c r="A5675" s="15"/>
      <c r="B5675" s="15"/>
      <c r="C5675" s="59"/>
      <c r="D5675" s="60"/>
      <c r="E5675" s="60"/>
      <c r="F5675" s="60"/>
      <c r="G5675" s="61"/>
      <c r="H5675" s="71"/>
      <c r="I5675" s="62"/>
      <c r="J5675" s="62"/>
      <c r="K5675" s="44"/>
      <c r="L5675" s="63"/>
      <c r="M5675" s="70"/>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x14ac:dyDescent="0.2">
      <c r="A5676" s="15"/>
      <c r="B5676" s="15"/>
      <c r="C5676" s="59"/>
      <c r="D5676" s="60"/>
      <c r="E5676" s="60"/>
      <c r="F5676" s="60"/>
      <c r="G5676" s="61"/>
      <c r="H5676" s="71"/>
      <c r="I5676" s="62"/>
      <c r="J5676" s="62"/>
      <c r="K5676" s="44"/>
      <c r="L5676" s="63"/>
      <c r="M5676" s="70"/>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x14ac:dyDescent="0.2">
      <c r="A5677" s="15"/>
      <c r="B5677" s="15"/>
      <c r="C5677" s="59"/>
      <c r="D5677" s="60"/>
      <c r="E5677" s="60"/>
      <c r="F5677" s="60"/>
      <c r="G5677" s="61"/>
      <c r="H5677" s="71"/>
      <c r="I5677" s="62"/>
      <c r="J5677" s="62"/>
      <c r="K5677" s="44"/>
      <c r="L5677" s="63"/>
      <c r="M5677" s="70"/>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x14ac:dyDescent="0.2">
      <c r="A5678" s="15"/>
      <c r="B5678" s="15"/>
      <c r="C5678" s="59"/>
      <c r="D5678" s="60"/>
      <c r="E5678" s="60"/>
      <c r="F5678" s="60"/>
      <c r="G5678" s="61"/>
      <c r="H5678" s="71"/>
      <c r="I5678" s="62"/>
      <c r="J5678" s="62"/>
      <c r="K5678" s="44"/>
      <c r="L5678" s="63"/>
      <c r="M5678" s="70"/>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x14ac:dyDescent="0.2">
      <c r="A5679" s="15"/>
      <c r="B5679" s="15"/>
      <c r="C5679" s="59"/>
      <c r="D5679" s="60"/>
      <c r="E5679" s="60"/>
      <c r="F5679" s="60"/>
      <c r="G5679" s="61"/>
      <c r="H5679" s="71"/>
      <c r="I5679" s="62"/>
      <c r="J5679" s="62"/>
      <c r="K5679" s="44"/>
      <c r="L5679" s="63"/>
      <c r="M5679" s="70"/>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x14ac:dyDescent="0.2">
      <c r="A5680" s="15"/>
      <c r="B5680" s="15"/>
      <c r="C5680" s="59"/>
      <c r="D5680" s="60"/>
      <c r="E5680" s="60"/>
      <c r="F5680" s="60"/>
      <c r="G5680" s="61"/>
      <c r="H5680" s="71"/>
      <c r="I5680" s="62"/>
      <c r="J5680" s="62"/>
      <c r="K5680" s="44"/>
      <c r="L5680" s="63"/>
      <c r="M5680" s="70"/>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x14ac:dyDescent="0.2">
      <c r="A5681" s="15"/>
      <c r="B5681" s="15"/>
      <c r="C5681" s="59"/>
      <c r="D5681" s="60"/>
      <c r="E5681" s="60"/>
      <c r="F5681" s="60"/>
      <c r="G5681" s="61"/>
      <c r="H5681" s="71"/>
      <c r="I5681" s="62"/>
      <c r="J5681" s="62"/>
      <c r="K5681" s="44"/>
      <c r="L5681" s="63"/>
      <c r="M5681" s="70"/>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x14ac:dyDescent="0.2">
      <c r="A5682" s="15"/>
      <c r="B5682" s="15"/>
      <c r="C5682" s="59"/>
      <c r="D5682" s="60"/>
      <c r="E5682" s="60"/>
      <c r="F5682" s="60"/>
      <c r="G5682" s="61"/>
      <c r="H5682" s="71"/>
      <c r="I5682" s="62"/>
      <c r="J5682" s="62"/>
      <c r="K5682" s="44"/>
      <c r="L5682" s="63"/>
      <c r="M5682" s="70"/>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x14ac:dyDescent="0.2">
      <c r="A5683" s="15"/>
      <c r="B5683" s="15"/>
      <c r="C5683" s="59"/>
      <c r="D5683" s="60"/>
      <c r="E5683" s="60"/>
      <c r="F5683" s="60"/>
      <c r="G5683" s="61"/>
      <c r="H5683" s="71"/>
      <c r="I5683" s="62"/>
      <c r="J5683" s="62"/>
      <c r="K5683" s="44"/>
      <c r="L5683" s="63"/>
      <c r="M5683" s="70"/>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x14ac:dyDescent="0.2">
      <c r="A5684" s="15"/>
      <c r="B5684" s="15"/>
      <c r="C5684" s="59"/>
      <c r="D5684" s="60"/>
      <c r="E5684" s="60"/>
      <c r="F5684" s="60"/>
      <c r="G5684" s="61"/>
      <c r="H5684" s="71"/>
      <c r="I5684" s="62"/>
      <c r="J5684" s="62"/>
      <c r="K5684" s="44"/>
      <c r="L5684" s="63"/>
      <c r="M5684" s="70"/>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x14ac:dyDescent="0.2">
      <c r="A5685" s="15"/>
      <c r="B5685" s="15"/>
      <c r="C5685" s="59"/>
      <c r="D5685" s="60"/>
      <c r="E5685" s="60"/>
      <c r="F5685" s="60"/>
      <c r="G5685" s="61"/>
      <c r="H5685" s="71"/>
      <c r="I5685" s="62"/>
      <c r="J5685" s="62"/>
      <c r="K5685" s="44"/>
      <c r="L5685" s="63"/>
      <c r="M5685" s="70"/>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x14ac:dyDescent="0.2">
      <c r="A5686" s="15"/>
      <c r="B5686" s="15"/>
      <c r="C5686" s="59"/>
      <c r="D5686" s="60"/>
      <c r="E5686" s="60"/>
      <c r="F5686" s="60"/>
      <c r="G5686" s="61"/>
      <c r="H5686" s="71"/>
      <c r="I5686" s="62"/>
      <c r="J5686" s="62"/>
      <c r="K5686" s="44"/>
      <c r="L5686" s="63"/>
      <c r="M5686" s="70"/>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x14ac:dyDescent="0.2">
      <c r="A5687" s="15"/>
      <c r="B5687" s="15"/>
      <c r="C5687" s="59"/>
      <c r="D5687" s="60"/>
      <c r="E5687" s="60"/>
      <c r="F5687" s="60"/>
      <c r="G5687" s="61"/>
      <c r="H5687" s="71"/>
      <c r="I5687" s="62"/>
      <c r="J5687" s="62"/>
      <c r="K5687" s="44"/>
      <c r="L5687" s="63"/>
      <c r="M5687" s="70"/>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x14ac:dyDescent="0.2">
      <c r="A5688" s="15"/>
      <c r="B5688" s="15"/>
      <c r="C5688" s="59"/>
      <c r="D5688" s="60"/>
      <c r="E5688" s="60"/>
      <c r="F5688" s="60"/>
      <c r="G5688" s="61"/>
      <c r="H5688" s="71"/>
      <c r="I5688" s="62"/>
      <c r="J5688" s="62"/>
      <c r="K5688" s="44"/>
      <c r="L5688" s="63"/>
      <c r="M5688" s="70"/>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x14ac:dyDescent="0.2">
      <c r="A5689" s="15"/>
      <c r="B5689" s="15"/>
      <c r="C5689" s="59"/>
      <c r="D5689" s="60"/>
      <c r="E5689" s="60"/>
      <c r="F5689" s="60"/>
      <c r="G5689" s="61"/>
      <c r="H5689" s="71"/>
      <c r="I5689" s="62"/>
      <c r="J5689" s="62"/>
      <c r="K5689" s="44"/>
      <c r="L5689" s="63"/>
      <c r="M5689" s="70"/>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x14ac:dyDescent="0.2">
      <c r="A5690" s="15"/>
      <c r="B5690" s="15"/>
      <c r="C5690" s="59"/>
      <c r="D5690" s="60"/>
      <c r="E5690" s="60"/>
      <c r="F5690" s="60"/>
      <c r="G5690" s="61"/>
      <c r="H5690" s="71"/>
      <c r="I5690" s="62"/>
      <c r="J5690" s="62"/>
      <c r="K5690" s="44"/>
      <c r="L5690" s="63"/>
      <c r="M5690" s="70"/>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x14ac:dyDescent="0.2">
      <c r="A5691" s="15"/>
      <c r="B5691" s="15"/>
      <c r="C5691" s="59"/>
      <c r="D5691" s="60"/>
      <c r="E5691" s="60"/>
      <c r="F5691" s="60"/>
      <c r="G5691" s="61"/>
      <c r="H5691" s="71"/>
      <c r="I5691" s="62"/>
      <c r="J5691" s="62"/>
      <c r="K5691" s="44"/>
      <c r="L5691" s="63"/>
      <c r="M5691" s="70"/>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x14ac:dyDescent="0.2">
      <c r="A5692" s="15"/>
      <c r="B5692" s="15"/>
      <c r="C5692" s="59"/>
      <c r="D5692" s="60"/>
      <c r="E5692" s="60"/>
      <c r="F5692" s="60"/>
      <c r="G5692" s="61"/>
      <c r="H5692" s="71"/>
      <c r="I5692" s="62"/>
      <c r="J5692" s="62"/>
      <c r="K5692" s="44"/>
      <c r="L5692" s="63"/>
      <c r="M5692" s="70"/>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x14ac:dyDescent="0.2">
      <c r="A5693" s="15"/>
      <c r="B5693" s="15"/>
      <c r="C5693" s="59"/>
      <c r="D5693" s="60"/>
      <c r="E5693" s="60"/>
      <c r="F5693" s="60"/>
      <c r="G5693" s="61"/>
      <c r="H5693" s="71"/>
      <c r="I5693" s="62"/>
      <c r="J5693" s="62"/>
      <c r="K5693" s="44"/>
      <c r="L5693" s="63"/>
      <c r="M5693" s="70"/>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x14ac:dyDescent="0.2">
      <c r="A5694" s="15"/>
      <c r="B5694" s="15"/>
      <c r="C5694" s="59"/>
      <c r="D5694" s="60"/>
      <c r="E5694" s="60"/>
      <c r="F5694" s="60"/>
      <c r="G5694" s="61"/>
      <c r="H5694" s="71"/>
      <c r="I5694" s="62"/>
      <c r="J5694" s="62"/>
      <c r="K5694" s="44"/>
      <c r="L5694" s="63"/>
      <c r="M5694" s="70"/>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x14ac:dyDescent="0.2">
      <c r="A5695" s="15"/>
      <c r="B5695" s="15"/>
      <c r="C5695" s="59"/>
      <c r="D5695" s="60"/>
      <c r="E5695" s="60"/>
      <c r="F5695" s="60"/>
      <c r="G5695" s="61"/>
      <c r="H5695" s="71"/>
      <c r="I5695" s="62"/>
      <c r="J5695" s="62"/>
      <c r="K5695" s="44"/>
      <c r="L5695" s="63"/>
      <c r="M5695" s="70"/>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x14ac:dyDescent="0.2">
      <c r="A5696" s="15"/>
      <c r="B5696" s="15"/>
      <c r="C5696" s="59"/>
      <c r="D5696" s="60"/>
      <c r="E5696" s="60"/>
      <c r="F5696" s="60"/>
      <c r="G5696" s="61"/>
      <c r="H5696" s="71"/>
      <c r="I5696" s="62"/>
      <c r="J5696" s="62"/>
      <c r="K5696" s="44"/>
      <c r="L5696" s="63"/>
      <c r="M5696" s="70"/>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x14ac:dyDescent="0.2">
      <c r="A5697" s="15"/>
      <c r="B5697" s="15"/>
      <c r="C5697" s="59"/>
      <c r="D5697" s="60"/>
      <c r="E5697" s="60"/>
      <c r="F5697" s="60"/>
      <c r="G5697" s="61"/>
      <c r="H5697" s="71"/>
      <c r="I5697" s="62"/>
      <c r="J5697" s="62"/>
      <c r="K5697" s="44"/>
      <c r="L5697" s="63"/>
      <c r="M5697" s="70"/>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x14ac:dyDescent="0.2">
      <c r="A5698" s="15"/>
      <c r="B5698" s="15"/>
      <c r="C5698" s="59"/>
      <c r="D5698" s="60"/>
      <c r="E5698" s="60"/>
      <c r="F5698" s="60"/>
      <c r="G5698" s="61"/>
      <c r="H5698" s="71"/>
      <c r="I5698" s="62"/>
      <c r="J5698" s="62"/>
      <c r="K5698" s="44"/>
      <c r="L5698" s="63"/>
      <c r="M5698" s="70"/>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x14ac:dyDescent="0.2">
      <c r="A5699" s="15"/>
      <c r="B5699" s="15"/>
      <c r="C5699" s="59"/>
      <c r="D5699" s="60"/>
      <c r="E5699" s="60"/>
      <c r="F5699" s="60"/>
      <c r="G5699" s="61"/>
      <c r="H5699" s="71"/>
      <c r="I5699" s="62"/>
      <c r="J5699" s="62"/>
      <c r="K5699" s="44"/>
      <c r="L5699" s="63"/>
      <c r="M5699" s="70"/>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x14ac:dyDescent="0.2">
      <c r="A5700" s="15"/>
      <c r="B5700" s="15"/>
      <c r="C5700" s="59"/>
      <c r="D5700" s="60"/>
      <c r="E5700" s="60"/>
      <c r="F5700" s="60"/>
      <c r="G5700" s="61"/>
      <c r="H5700" s="71"/>
      <c r="I5700" s="62"/>
      <c r="J5700" s="62"/>
      <c r="K5700" s="44"/>
      <c r="L5700" s="63"/>
      <c r="M5700" s="70"/>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x14ac:dyDescent="0.2">
      <c r="A5701" s="15"/>
      <c r="B5701" s="15"/>
      <c r="C5701" s="59"/>
      <c r="D5701" s="60"/>
      <c r="E5701" s="60"/>
      <c r="F5701" s="60"/>
      <c r="G5701" s="61"/>
      <c r="H5701" s="71"/>
      <c r="I5701" s="62"/>
      <c r="J5701" s="62"/>
      <c r="K5701" s="44"/>
      <c r="L5701" s="63"/>
      <c r="M5701" s="70"/>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x14ac:dyDescent="0.2">
      <c r="A5702" s="15"/>
      <c r="B5702" s="15"/>
      <c r="C5702" s="59"/>
      <c r="D5702" s="60"/>
      <c r="E5702" s="60"/>
      <c r="F5702" s="60"/>
      <c r="G5702" s="61"/>
      <c r="H5702" s="71"/>
      <c r="I5702" s="62"/>
      <c r="J5702" s="62"/>
      <c r="K5702" s="44"/>
      <c r="L5702" s="63"/>
      <c r="M5702" s="70"/>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x14ac:dyDescent="0.2">
      <c r="A5703" s="15"/>
      <c r="B5703" s="15"/>
      <c r="C5703" s="59"/>
      <c r="D5703" s="60"/>
      <c r="E5703" s="60"/>
      <c r="F5703" s="60"/>
      <c r="G5703" s="61"/>
      <c r="H5703" s="71"/>
      <c r="I5703" s="62"/>
      <c r="J5703" s="62"/>
      <c r="K5703" s="44"/>
      <c r="L5703" s="63"/>
      <c r="M5703" s="70"/>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x14ac:dyDescent="0.2">
      <c r="A5704" s="15"/>
      <c r="B5704" s="15"/>
      <c r="C5704" s="59"/>
      <c r="D5704" s="60"/>
      <c r="E5704" s="60"/>
      <c r="F5704" s="60"/>
      <c r="G5704" s="61"/>
      <c r="H5704" s="71"/>
      <c r="I5704" s="62"/>
      <c r="J5704" s="62"/>
      <c r="K5704" s="44"/>
      <c r="L5704" s="63"/>
      <c r="M5704" s="70"/>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x14ac:dyDescent="0.2">
      <c r="A5705" s="15"/>
      <c r="B5705" s="15"/>
      <c r="C5705" s="59"/>
      <c r="D5705" s="60"/>
      <c r="E5705" s="60"/>
      <c r="F5705" s="60"/>
      <c r="G5705" s="61"/>
      <c r="H5705" s="71"/>
      <c r="I5705" s="62"/>
      <c r="J5705" s="62"/>
      <c r="K5705" s="44"/>
      <c r="L5705" s="63"/>
      <c r="M5705" s="70"/>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x14ac:dyDescent="0.2">
      <c r="A5706" s="15"/>
      <c r="B5706" s="15"/>
      <c r="C5706" s="59"/>
      <c r="D5706" s="60"/>
      <c r="E5706" s="60"/>
      <c r="F5706" s="60"/>
      <c r="G5706" s="61"/>
      <c r="H5706" s="71"/>
      <c r="I5706" s="62"/>
      <c r="J5706" s="62"/>
      <c r="K5706" s="44"/>
      <c r="L5706" s="63"/>
      <c r="M5706" s="70"/>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x14ac:dyDescent="0.2">
      <c r="A5707" s="15"/>
      <c r="B5707" s="15"/>
      <c r="C5707" s="59"/>
      <c r="D5707" s="60"/>
      <c r="E5707" s="60"/>
      <c r="F5707" s="60"/>
      <c r="G5707" s="61"/>
      <c r="H5707" s="71"/>
      <c r="I5707" s="62"/>
      <c r="J5707" s="62"/>
      <c r="K5707" s="44"/>
      <c r="L5707" s="63"/>
      <c r="M5707" s="70"/>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x14ac:dyDescent="0.2">
      <c r="A5708" s="15"/>
      <c r="B5708" s="15"/>
      <c r="C5708" s="59"/>
      <c r="D5708" s="60"/>
      <c r="E5708" s="60"/>
      <c r="F5708" s="60"/>
      <c r="G5708" s="61"/>
      <c r="H5708" s="71"/>
      <c r="I5708" s="62"/>
      <c r="J5708" s="62"/>
      <c r="K5708" s="44"/>
      <c r="L5708" s="63"/>
      <c r="M5708" s="70"/>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x14ac:dyDescent="0.2">
      <c r="A5709" s="15"/>
      <c r="B5709" s="15"/>
      <c r="C5709" s="59"/>
      <c r="D5709" s="60"/>
      <c r="E5709" s="60"/>
      <c r="F5709" s="60"/>
      <c r="G5709" s="61"/>
      <c r="H5709" s="71"/>
      <c r="I5709" s="62"/>
      <c r="J5709" s="62"/>
      <c r="K5709" s="44"/>
      <c r="L5709" s="63"/>
      <c r="M5709" s="70"/>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x14ac:dyDescent="0.2">
      <c r="A5710" s="15"/>
      <c r="B5710" s="15"/>
      <c r="C5710" s="59"/>
      <c r="D5710" s="60"/>
      <c r="E5710" s="60"/>
      <c r="F5710" s="60"/>
      <c r="G5710" s="61"/>
      <c r="H5710" s="71"/>
      <c r="I5710" s="62"/>
      <c r="J5710" s="62"/>
      <c r="K5710" s="44"/>
      <c r="L5710" s="63"/>
      <c r="M5710" s="70"/>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x14ac:dyDescent="0.2">
      <c r="A5711" s="15"/>
      <c r="B5711" s="15"/>
      <c r="C5711" s="59"/>
      <c r="D5711" s="60"/>
      <c r="E5711" s="60"/>
      <c r="F5711" s="60"/>
      <c r="G5711" s="61"/>
      <c r="H5711" s="71"/>
      <c r="I5711" s="62"/>
      <c r="J5711" s="62"/>
      <c r="K5711" s="44"/>
      <c r="L5711" s="63"/>
      <c r="M5711" s="70"/>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x14ac:dyDescent="0.2">
      <c r="A5712" s="15"/>
      <c r="B5712" s="15"/>
      <c r="C5712" s="59"/>
      <c r="D5712" s="60"/>
      <c r="E5712" s="60"/>
      <c r="F5712" s="60"/>
      <c r="G5712" s="61"/>
      <c r="H5712" s="71"/>
      <c r="I5712" s="62"/>
      <c r="J5712" s="62"/>
      <c r="K5712" s="44"/>
      <c r="L5712" s="63"/>
      <c r="M5712" s="70"/>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x14ac:dyDescent="0.2">
      <c r="A5713" s="15"/>
      <c r="B5713" s="15"/>
      <c r="C5713" s="59"/>
      <c r="D5713" s="60"/>
      <c r="E5713" s="60"/>
      <c r="F5713" s="60"/>
      <c r="G5713" s="61"/>
      <c r="H5713" s="71"/>
      <c r="I5713" s="62"/>
      <c r="J5713" s="62"/>
      <c r="K5713" s="44"/>
      <c r="L5713" s="63"/>
      <c r="M5713" s="70"/>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x14ac:dyDescent="0.2">
      <c r="A5714" s="15"/>
      <c r="B5714" s="15"/>
      <c r="C5714" s="59"/>
      <c r="D5714" s="60"/>
      <c r="E5714" s="60"/>
      <c r="F5714" s="60"/>
      <c r="G5714" s="61"/>
      <c r="H5714" s="71"/>
      <c r="I5714" s="62"/>
      <c r="J5714" s="62"/>
      <c r="K5714" s="44"/>
      <c r="L5714" s="63"/>
      <c r="M5714" s="70"/>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x14ac:dyDescent="0.2">
      <c r="A5715" s="15"/>
      <c r="B5715" s="15"/>
      <c r="C5715" s="59"/>
      <c r="D5715" s="60"/>
      <c r="E5715" s="60"/>
      <c r="F5715" s="60"/>
      <c r="G5715" s="61"/>
      <c r="H5715" s="71"/>
      <c r="I5715" s="62"/>
      <c r="J5715" s="62"/>
      <c r="K5715" s="44"/>
      <c r="L5715" s="63"/>
      <c r="M5715" s="70"/>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x14ac:dyDescent="0.2">
      <c r="A5716" s="15"/>
      <c r="B5716" s="15"/>
      <c r="C5716" s="59"/>
      <c r="D5716" s="60"/>
      <c r="E5716" s="60"/>
      <c r="F5716" s="60"/>
      <c r="G5716" s="61"/>
      <c r="H5716" s="71"/>
      <c r="I5716" s="62"/>
      <c r="J5716" s="62"/>
      <c r="K5716" s="44"/>
      <c r="L5716" s="63"/>
      <c r="M5716" s="70"/>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x14ac:dyDescent="0.2">
      <c r="A5717" s="15"/>
      <c r="B5717" s="15"/>
      <c r="C5717" s="59"/>
      <c r="D5717" s="60"/>
      <c r="E5717" s="60"/>
      <c r="F5717" s="60"/>
      <c r="G5717" s="61"/>
      <c r="H5717" s="71"/>
      <c r="I5717" s="62"/>
      <c r="J5717" s="62"/>
      <c r="K5717" s="44"/>
      <c r="L5717" s="63"/>
      <c r="M5717" s="70"/>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x14ac:dyDescent="0.2">
      <c r="A5718" s="15"/>
      <c r="B5718" s="15"/>
      <c r="C5718" s="59"/>
      <c r="D5718" s="60"/>
      <c r="E5718" s="60"/>
      <c r="F5718" s="60"/>
      <c r="G5718" s="61"/>
      <c r="H5718" s="71"/>
      <c r="I5718" s="62"/>
      <c r="J5718" s="62"/>
      <c r="K5718" s="44"/>
      <c r="L5718" s="63"/>
      <c r="M5718" s="70"/>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x14ac:dyDescent="0.2">
      <c r="A5719" s="15"/>
      <c r="B5719" s="15"/>
      <c r="C5719" s="59"/>
      <c r="D5719" s="60"/>
      <c r="E5719" s="60"/>
      <c r="F5719" s="60"/>
      <c r="G5719" s="61"/>
      <c r="H5719" s="71"/>
      <c r="I5719" s="62"/>
      <c r="J5719" s="62"/>
      <c r="K5719" s="44"/>
      <c r="L5719" s="63"/>
      <c r="M5719" s="70"/>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x14ac:dyDescent="0.2">
      <c r="A5720" s="15"/>
      <c r="B5720" s="15"/>
      <c r="C5720" s="59"/>
      <c r="D5720" s="60"/>
      <c r="E5720" s="60"/>
      <c r="F5720" s="60"/>
      <c r="G5720" s="61"/>
      <c r="H5720" s="71"/>
      <c r="I5720" s="62"/>
      <c r="J5720" s="62"/>
      <c r="K5720" s="44"/>
      <c r="L5720" s="63"/>
      <c r="M5720" s="70"/>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x14ac:dyDescent="0.2">
      <c r="A5721" s="15"/>
      <c r="B5721" s="15"/>
      <c r="C5721" s="59"/>
      <c r="D5721" s="60"/>
      <c r="E5721" s="60"/>
      <c r="F5721" s="60"/>
      <c r="G5721" s="61"/>
      <c r="H5721" s="71"/>
      <c r="I5721" s="62"/>
      <c r="J5721" s="62"/>
      <c r="K5721" s="44"/>
      <c r="L5721" s="63"/>
      <c r="M5721" s="70"/>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x14ac:dyDescent="0.2">
      <c r="A5722" s="15"/>
      <c r="B5722" s="15"/>
      <c r="C5722" s="59"/>
      <c r="D5722" s="60"/>
      <c r="E5722" s="60"/>
      <c r="F5722" s="60"/>
      <c r="G5722" s="61"/>
      <c r="H5722" s="71"/>
      <c r="I5722" s="62"/>
      <c r="J5722" s="62"/>
      <c r="K5722" s="44"/>
      <c r="L5722" s="63"/>
      <c r="M5722" s="70"/>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x14ac:dyDescent="0.2">
      <c r="A5723" s="15"/>
      <c r="B5723" s="15"/>
      <c r="C5723" s="59"/>
      <c r="D5723" s="60"/>
      <c r="E5723" s="60"/>
      <c r="F5723" s="60"/>
      <c r="G5723" s="61"/>
      <c r="H5723" s="71"/>
      <c r="I5723" s="62"/>
      <c r="J5723" s="62"/>
      <c r="K5723" s="44"/>
      <c r="L5723" s="63"/>
      <c r="M5723" s="70"/>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x14ac:dyDescent="0.2">
      <c r="A5724" s="15"/>
      <c r="B5724" s="15"/>
      <c r="C5724" s="59"/>
      <c r="D5724" s="60"/>
      <c r="E5724" s="60"/>
      <c r="F5724" s="60"/>
      <c r="G5724" s="61"/>
      <c r="H5724" s="71"/>
      <c r="I5724" s="62"/>
      <c r="J5724" s="62"/>
      <c r="K5724" s="44"/>
      <c r="L5724" s="63"/>
      <c r="M5724" s="70"/>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x14ac:dyDescent="0.2">
      <c r="A5725" s="15"/>
      <c r="B5725" s="15"/>
      <c r="C5725" s="59"/>
      <c r="D5725" s="60"/>
      <c r="E5725" s="60"/>
      <c r="F5725" s="60"/>
      <c r="G5725" s="61"/>
      <c r="H5725" s="71"/>
      <c r="I5725" s="62"/>
      <c r="J5725" s="62"/>
      <c r="K5725" s="44"/>
      <c r="L5725" s="63"/>
      <c r="M5725" s="70"/>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x14ac:dyDescent="0.2">
      <c r="A5726" s="15"/>
      <c r="B5726" s="15"/>
      <c r="C5726" s="59"/>
      <c r="D5726" s="60"/>
      <c r="E5726" s="60"/>
      <c r="F5726" s="60"/>
      <c r="G5726" s="61"/>
      <c r="H5726" s="71"/>
      <c r="I5726" s="62"/>
      <c r="J5726" s="62"/>
      <c r="K5726" s="44"/>
      <c r="L5726" s="63"/>
      <c r="M5726" s="70"/>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x14ac:dyDescent="0.2">
      <c r="A5727" s="15"/>
      <c r="B5727" s="15"/>
      <c r="C5727" s="59"/>
      <c r="D5727" s="60"/>
      <c r="E5727" s="60"/>
      <c r="F5727" s="60"/>
      <c r="G5727" s="61"/>
      <c r="H5727" s="71"/>
      <c r="I5727" s="62"/>
      <c r="J5727" s="62"/>
      <c r="K5727" s="44"/>
      <c r="L5727" s="63"/>
      <c r="M5727" s="70"/>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x14ac:dyDescent="0.2">
      <c r="A5728" s="15"/>
      <c r="B5728" s="15"/>
      <c r="C5728" s="59"/>
      <c r="D5728" s="60"/>
      <c r="E5728" s="60"/>
      <c r="F5728" s="60"/>
      <c r="G5728" s="61"/>
      <c r="H5728" s="71"/>
      <c r="I5728" s="62"/>
      <c r="J5728" s="62"/>
      <c r="K5728" s="44"/>
      <c r="L5728" s="63"/>
      <c r="M5728" s="70"/>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x14ac:dyDescent="0.2">
      <c r="A5729" s="15"/>
      <c r="B5729" s="15"/>
      <c r="C5729" s="59"/>
      <c r="D5729" s="60"/>
      <c r="E5729" s="60"/>
      <c r="F5729" s="60"/>
      <c r="G5729" s="61"/>
      <c r="H5729" s="71"/>
      <c r="I5729" s="62"/>
      <c r="J5729" s="62"/>
      <c r="K5729" s="44"/>
      <c r="L5729" s="63"/>
      <c r="M5729" s="70"/>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x14ac:dyDescent="0.2">
      <c r="A5730" s="15"/>
      <c r="B5730" s="15"/>
      <c r="C5730" s="59"/>
      <c r="D5730" s="60"/>
      <c r="E5730" s="60"/>
      <c r="F5730" s="60"/>
      <c r="G5730" s="61"/>
      <c r="H5730" s="71"/>
      <c r="I5730" s="62"/>
      <c r="J5730" s="62"/>
      <c r="K5730" s="44"/>
      <c r="L5730" s="63"/>
      <c r="M5730" s="70"/>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x14ac:dyDescent="0.2">
      <c r="A5731" s="15"/>
      <c r="B5731" s="15"/>
      <c r="C5731" s="59"/>
      <c r="D5731" s="60"/>
      <c r="E5731" s="60"/>
      <c r="F5731" s="60"/>
      <c r="G5731" s="61"/>
      <c r="H5731" s="71"/>
      <c r="I5731" s="62"/>
      <c r="J5731" s="62"/>
      <c r="K5731" s="44"/>
      <c r="L5731" s="63"/>
      <c r="M5731" s="70"/>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x14ac:dyDescent="0.2">
      <c r="A5732" s="15"/>
      <c r="B5732" s="15"/>
      <c r="C5732" s="59"/>
      <c r="D5732" s="60"/>
      <c r="E5732" s="60"/>
      <c r="F5732" s="60"/>
      <c r="G5732" s="61"/>
      <c r="H5732" s="71"/>
      <c r="I5732" s="62"/>
      <c r="J5732" s="62"/>
      <c r="K5732" s="44"/>
      <c r="L5732" s="63"/>
      <c r="M5732" s="70"/>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x14ac:dyDescent="0.2">
      <c r="A5733" s="15"/>
      <c r="B5733" s="15"/>
      <c r="C5733" s="59"/>
      <c r="D5733" s="60"/>
      <c r="E5733" s="60"/>
      <c r="F5733" s="60"/>
      <c r="G5733" s="61"/>
      <c r="H5733" s="71"/>
      <c r="I5733" s="62"/>
      <c r="J5733" s="62"/>
      <c r="K5733" s="44"/>
      <c r="L5733" s="63"/>
      <c r="M5733" s="70"/>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x14ac:dyDescent="0.2">
      <c r="A5734" s="15"/>
      <c r="B5734" s="15"/>
      <c r="C5734" s="59"/>
      <c r="D5734" s="60"/>
      <c r="E5734" s="60"/>
      <c r="F5734" s="60"/>
      <c r="G5734" s="61"/>
      <c r="H5734" s="71"/>
      <c r="I5734" s="62"/>
      <c r="J5734" s="62"/>
      <c r="K5734" s="44"/>
      <c r="L5734" s="63"/>
      <c r="M5734" s="70"/>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x14ac:dyDescent="0.2">
      <c r="A5735" s="15"/>
      <c r="B5735" s="15"/>
      <c r="C5735" s="59"/>
      <c r="D5735" s="60"/>
      <c r="E5735" s="60"/>
      <c r="F5735" s="60"/>
      <c r="G5735" s="61"/>
      <c r="H5735" s="71"/>
      <c r="I5735" s="62"/>
      <c r="J5735" s="62"/>
      <c r="K5735" s="44"/>
      <c r="L5735" s="63"/>
      <c r="M5735" s="70"/>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x14ac:dyDescent="0.2">
      <c r="A5736" s="15"/>
      <c r="B5736" s="15"/>
      <c r="C5736" s="59"/>
      <c r="D5736" s="60"/>
      <c r="E5736" s="60"/>
      <c r="F5736" s="60"/>
      <c r="G5736" s="61"/>
      <c r="H5736" s="71"/>
      <c r="I5736" s="62"/>
      <c r="J5736" s="62"/>
      <c r="K5736" s="44"/>
      <c r="L5736" s="63"/>
      <c r="M5736" s="70"/>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x14ac:dyDescent="0.2">
      <c r="A5737" s="15"/>
      <c r="B5737" s="15"/>
      <c r="C5737" s="59"/>
      <c r="D5737" s="60"/>
      <c r="E5737" s="60"/>
      <c r="F5737" s="60"/>
      <c r="G5737" s="61"/>
      <c r="H5737" s="71"/>
      <c r="I5737" s="62"/>
      <c r="J5737" s="62"/>
      <c r="K5737" s="44"/>
      <c r="L5737" s="63"/>
      <c r="M5737" s="70"/>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x14ac:dyDescent="0.2">
      <c r="A5738" s="15"/>
      <c r="B5738" s="15"/>
      <c r="C5738" s="59"/>
      <c r="D5738" s="60"/>
      <c r="E5738" s="60"/>
      <c r="F5738" s="60"/>
      <c r="G5738" s="61"/>
      <c r="H5738" s="71"/>
      <c r="I5738" s="62"/>
      <c r="J5738" s="62"/>
      <c r="K5738" s="44"/>
      <c r="L5738" s="63"/>
      <c r="M5738" s="70"/>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x14ac:dyDescent="0.2">
      <c r="A5739" s="15"/>
      <c r="B5739" s="15"/>
      <c r="C5739" s="59"/>
      <c r="D5739" s="60"/>
      <c r="E5739" s="60"/>
      <c r="F5739" s="60"/>
      <c r="G5739" s="61"/>
      <c r="H5739" s="71"/>
      <c r="I5739" s="62"/>
      <c r="J5739" s="62"/>
      <c r="K5739" s="44"/>
      <c r="L5739" s="63"/>
      <c r="M5739" s="70"/>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x14ac:dyDescent="0.2">
      <c r="A5740" s="15"/>
      <c r="B5740" s="15"/>
      <c r="C5740" s="59"/>
      <c r="D5740" s="60"/>
      <c r="E5740" s="60"/>
      <c r="F5740" s="60"/>
      <c r="G5740" s="61"/>
      <c r="H5740" s="71"/>
      <c r="I5740" s="62"/>
      <c r="J5740" s="62"/>
      <c r="K5740" s="44"/>
      <c r="L5740" s="63"/>
      <c r="M5740" s="70"/>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x14ac:dyDescent="0.2">
      <c r="A5741" s="15"/>
      <c r="B5741" s="15"/>
      <c r="C5741" s="59"/>
      <c r="D5741" s="60"/>
      <c r="E5741" s="60"/>
      <c r="F5741" s="60"/>
      <c r="G5741" s="61"/>
      <c r="H5741" s="71"/>
      <c r="I5741" s="62"/>
      <c r="J5741" s="62"/>
      <c r="K5741" s="44"/>
      <c r="L5741" s="63"/>
      <c r="M5741" s="70"/>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x14ac:dyDescent="0.2">
      <c r="A5742" s="15"/>
      <c r="B5742" s="15"/>
      <c r="C5742" s="59"/>
      <c r="D5742" s="60"/>
      <c r="E5742" s="60"/>
      <c r="F5742" s="60"/>
      <c r="G5742" s="61"/>
      <c r="H5742" s="71"/>
      <c r="I5742" s="62"/>
      <c r="J5742" s="62"/>
      <c r="K5742" s="44"/>
      <c r="L5742" s="63"/>
      <c r="M5742" s="70"/>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x14ac:dyDescent="0.2">
      <c r="A5743" s="15"/>
      <c r="B5743" s="15"/>
      <c r="C5743" s="59"/>
      <c r="D5743" s="60"/>
      <c r="E5743" s="60"/>
      <c r="F5743" s="60"/>
      <c r="G5743" s="61"/>
      <c r="H5743" s="71"/>
      <c r="I5743" s="62"/>
      <c r="J5743" s="62"/>
      <c r="K5743" s="44"/>
      <c r="L5743" s="63"/>
      <c r="M5743" s="70"/>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x14ac:dyDescent="0.2">
      <c r="A5744" s="15"/>
      <c r="B5744" s="15"/>
      <c r="C5744" s="59"/>
      <c r="D5744" s="60"/>
      <c r="E5744" s="60"/>
      <c r="F5744" s="60"/>
      <c r="G5744" s="61"/>
      <c r="H5744" s="71"/>
      <c r="I5744" s="62"/>
      <c r="J5744" s="62"/>
      <c r="K5744" s="44"/>
      <c r="L5744" s="63"/>
      <c r="M5744" s="70"/>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x14ac:dyDescent="0.2">
      <c r="A5745" s="15"/>
      <c r="B5745" s="15"/>
      <c r="C5745" s="59"/>
      <c r="D5745" s="60"/>
      <c r="E5745" s="60"/>
      <c r="F5745" s="60"/>
      <c r="G5745" s="61"/>
      <c r="H5745" s="71"/>
      <c r="I5745" s="62"/>
      <c r="J5745" s="62"/>
      <c r="K5745" s="44"/>
      <c r="L5745" s="63"/>
      <c r="M5745" s="70"/>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x14ac:dyDescent="0.2">
      <c r="A5746" s="15"/>
      <c r="B5746" s="15"/>
      <c r="C5746" s="59"/>
      <c r="D5746" s="60"/>
      <c r="E5746" s="60"/>
      <c r="F5746" s="60"/>
      <c r="G5746" s="61"/>
      <c r="H5746" s="71"/>
      <c r="I5746" s="62"/>
      <c r="J5746" s="62"/>
      <c r="K5746" s="44"/>
      <c r="L5746" s="63"/>
      <c r="M5746" s="70"/>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x14ac:dyDescent="0.2">
      <c r="A5747" s="15"/>
      <c r="B5747" s="15"/>
      <c r="C5747" s="59"/>
      <c r="D5747" s="60"/>
      <c r="E5747" s="60"/>
      <c r="F5747" s="60"/>
      <c r="G5747" s="61"/>
      <c r="H5747" s="71"/>
      <c r="I5747" s="62"/>
      <c r="J5747" s="62"/>
      <c r="K5747" s="44"/>
      <c r="L5747" s="63"/>
      <c r="M5747" s="70"/>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x14ac:dyDescent="0.2">
      <c r="A5748" s="15"/>
      <c r="B5748" s="15"/>
      <c r="C5748" s="59"/>
      <c r="D5748" s="60"/>
      <c r="E5748" s="60"/>
      <c r="F5748" s="60"/>
      <c r="G5748" s="61"/>
      <c r="H5748" s="71"/>
      <c r="I5748" s="62"/>
      <c r="J5748" s="62"/>
      <c r="K5748" s="44"/>
      <c r="L5748" s="63"/>
      <c r="M5748" s="70"/>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x14ac:dyDescent="0.2">
      <c r="A5749" s="15"/>
      <c r="B5749" s="15"/>
      <c r="C5749" s="59"/>
      <c r="D5749" s="60"/>
      <c r="E5749" s="60"/>
      <c r="F5749" s="60"/>
      <c r="G5749" s="61"/>
      <c r="H5749" s="71"/>
      <c r="I5749" s="62"/>
      <c r="J5749" s="62"/>
      <c r="K5749" s="44"/>
      <c r="L5749" s="63"/>
      <c r="M5749" s="70"/>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x14ac:dyDescent="0.2">
      <c r="A5750" s="15"/>
      <c r="B5750" s="15"/>
      <c r="C5750" s="59"/>
      <c r="D5750" s="60"/>
      <c r="E5750" s="60"/>
      <c r="F5750" s="60"/>
      <c r="G5750" s="61"/>
      <c r="H5750" s="71"/>
      <c r="I5750" s="62"/>
      <c r="J5750" s="62"/>
      <c r="K5750" s="44"/>
      <c r="L5750" s="63"/>
      <c r="M5750" s="70"/>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x14ac:dyDescent="0.2">
      <c r="A5751" s="15"/>
      <c r="B5751" s="15"/>
      <c r="C5751" s="59"/>
      <c r="D5751" s="60"/>
      <c r="E5751" s="60"/>
      <c r="F5751" s="60"/>
      <c r="G5751" s="61"/>
      <c r="H5751" s="71"/>
      <c r="I5751" s="62"/>
      <c r="J5751" s="62"/>
      <c r="K5751" s="44"/>
      <c r="L5751" s="63"/>
      <c r="M5751" s="70"/>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x14ac:dyDescent="0.2">
      <c r="A5752" s="15"/>
      <c r="B5752" s="15"/>
      <c r="C5752" s="59"/>
      <c r="D5752" s="60"/>
      <c r="E5752" s="60"/>
      <c r="F5752" s="60"/>
      <c r="G5752" s="61"/>
      <c r="H5752" s="71"/>
      <c r="I5752" s="62"/>
      <c r="J5752" s="62"/>
      <c r="K5752" s="44"/>
      <c r="L5752" s="63"/>
      <c r="M5752" s="70"/>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x14ac:dyDescent="0.2">
      <c r="A5753" s="15"/>
      <c r="B5753" s="15"/>
      <c r="C5753" s="59"/>
      <c r="D5753" s="60"/>
      <c r="E5753" s="60"/>
      <c r="F5753" s="60"/>
      <c r="G5753" s="61"/>
      <c r="H5753" s="71"/>
      <c r="I5753" s="62"/>
      <c r="J5753" s="62"/>
      <c r="K5753" s="44"/>
      <c r="L5753" s="63"/>
      <c r="M5753" s="70"/>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x14ac:dyDescent="0.2">
      <c r="A5754" s="15"/>
      <c r="B5754" s="15"/>
      <c r="C5754" s="59"/>
      <c r="D5754" s="60"/>
      <c r="E5754" s="60"/>
      <c r="F5754" s="60"/>
      <c r="G5754" s="61"/>
      <c r="H5754" s="71"/>
      <c r="I5754" s="62"/>
      <c r="J5754" s="62"/>
      <c r="K5754" s="44"/>
      <c r="L5754" s="63"/>
      <c r="M5754" s="70"/>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x14ac:dyDescent="0.2">
      <c r="A5755" s="15"/>
      <c r="B5755" s="15"/>
      <c r="C5755" s="59"/>
      <c r="D5755" s="60"/>
      <c r="E5755" s="60"/>
      <c r="F5755" s="60"/>
      <c r="G5755" s="61"/>
      <c r="H5755" s="71"/>
      <c r="I5755" s="62"/>
      <c r="J5755" s="62"/>
      <c r="K5755" s="44"/>
      <c r="L5755" s="63"/>
      <c r="M5755" s="70"/>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x14ac:dyDescent="0.2">
      <c r="A5756" s="15"/>
      <c r="B5756" s="15"/>
      <c r="C5756" s="59"/>
      <c r="D5756" s="60"/>
      <c r="E5756" s="60"/>
      <c r="F5756" s="60"/>
      <c r="G5756" s="61"/>
      <c r="H5756" s="71"/>
      <c r="I5756" s="62"/>
      <c r="J5756" s="62"/>
      <c r="K5756" s="44"/>
      <c r="L5756" s="63"/>
      <c r="M5756" s="70"/>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x14ac:dyDescent="0.2">
      <c r="A5757" s="15"/>
      <c r="B5757" s="15"/>
      <c r="C5757" s="59"/>
      <c r="D5757" s="60"/>
      <c r="E5757" s="60"/>
      <c r="F5757" s="60"/>
      <c r="G5757" s="61"/>
      <c r="H5757" s="71"/>
      <c r="I5757" s="62"/>
      <c r="J5757" s="62"/>
      <c r="K5757" s="44"/>
      <c r="L5757" s="63"/>
      <c r="M5757" s="70"/>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x14ac:dyDescent="0.2">
      <c r="A5758" s="15"/>
      <c r="B5758" s="15"/>
      <c r="C5758" s="59"/>
      <c r="D5758" s="60"/>
      <c r="E5758" s="60"/>
      <c r="F5758" s="60"/>
      <c r="G5758" s="61"/>
      <c r="H5758" s="71"/>
      <c r="I5758" s="62"/>
      <c r="J5758" s="62"/>
      <c r="K5758" s="44"/>
      <c r="L5758" s="63"/>
      <c r="M5758" s="70"/>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x14ac:dyDescent="0.2">
      <c r="A5759" s="15"/>
      <c r="B5759" s="15"/>
      <c r="C5759" s="59"/>
      <c r="D5759" s="60"/>
      <c r="E5759" s="60"/>
      <c r="F5759" s="60"/>
      <c r="G5759" s="61"/>
      <c r="H5759" s="71"/>
      <c r="I5759" s="62"/>
      <c r="J5759" s="62"/>
      <c r="K5759" s="44"/>
      <c r="L5759" s="63"/>
      <c r="M5759" s="70"/>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x14ac:dyDescent="0.2">
      <c r="A5760" s="15"/>
      <c r="B5760" s="15"/>
      <c r="C5760" s="59"/>
      <c r="D5760" s="60"/>
      <c r="E5760" s="60"/>
      <c r="F5760" s="60"/>
      <c r="G5760" s="61"/>
      <c r="H5760" s="71"/>
      <c r="I5760" s="62"/>
      <c r="J5760" s="62"/>
      <c r="K5760" s="44"/>
      <c r="L5760" s="63"/>
      <c r="M5760" s="70"/>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x14ac:dyDescent="0.2">
      <c r="A5761" s="15"/>
      <c r="B5761" s="15"/>
      <c r="C5761" s="59"/>
      <c r="D5761" s="60"/>
      <c r="E5761" s="60"/>
      <c r="F5761" s="60"/>
      <c r="G5761" s="61"/>
      <c r="H5761" s="71"/>
      <c r="I5761" s="62"/>
      <c r="J5761" s="62"/>
      <c r="K5761" s="44"/>
      <c r="L5761" s="63"/>
      <c r="M5761" s="70"/>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x14ac:dyDescent="0.2">
      <c r="A5762" s="15"/>
      <c r="B5762" s="15"/>
      <c r="C5762" s="59"/>
      <c r="D5762" s="60"/>
      <c r="E5762" s="60"/>
      <c r="F5762" s="60"/>
      <c r="G5762" s="61"/>
      <c r="H5762" s="71"/>
      <c r="I5762" s="62"/>
      <c r="J5762" s="62"/>
      <c r="K5762" s="44"/>
      <c r="L5762" s="63"/>
      <c r="M5762" s="70"/>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x14ac:dyDescent="0.2">
      <c r="A5763" s="15"/>
      <c r="B5763" s="15"/>
      <c r="C5763" s="59"/>
      <c r="D5763" s="60"/>
      <c r="E5763" s="60"/>
      <c r="F5763" s="60"/>
      <c r="G5763" s="61"/>
      <c r="H5763" s="71"/>
      <c r="I5763" s="62"/>
      <c r="J5763" s="62"/>
      <c r="K5763" s="44"/>
      <c r="L5763" s="63"/>
      <c r="M5763" s="70"/>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x14ac:dyDescent="0.2">
      <c r="A5764" s="15"/>
      <c r="B5764" s="15"/>
      <c r="C5764" s="59"/>
      <c r="D5764" s="60"/>
      <c r="E5764" s="60"/>
      <c r="F5764" s="60"/>
      <c r="G5764" s="61"/>
      <c r="H5764" s="71"/>
      <c r="I5764" s="62"/>
      <c r="J5764" s="62"/>
      <c r="K5764" s="44"/>
      <c r="L5764" s="63"/>
      <c r="M5764" s="70"/>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x14ac:dyDescent="0.2">
      <c r="A5765" s="15"/>
      <c r="B5765" s="15"/>
      <c r="C5765" s="59"/>
      <c r="D5765" s="60"/>
      <c r="E5765" s="60"/>
      <c r="F5765" s="60"/>
      <c r="G5765" s="61"/>
      <c r="H5765" s="71"/>
      <c r="I5765" s="62"/>
      <c r="J5765" s="62"/>
      <c r="K5765" s="44"/>
      <c r="L5765" s="63"/>
      <c r="M5765" s="70"/>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x14ac:dyDescent="0.2">
      <c r="A5766" s="15"/>
      <c r="B5766" s="15"/>
      <c r="C5766" s="59"/>
      <c r="D5766" s="60"/>
      <c r="E5766" s="60"/>
      <c r="F5766" s="60"/>
      <c r="G5766" s="61"/>
      <c r="H5766" s="71"/>
      <c r="I5766" s="62"/>
      <c r="J5766" s="62"/>
      <c r="K5766" s="44"/>
      <c r="L5766" s="63"/>
      <c r="M5766" s="70"/>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x14ac:dyDescent="0.2">
      <c r="A5767" s="15"/>
      <c r="B5767" s="15"/>
      <c r="C5767" s="59"/>
      <c r="D5767" s="60"/>
      <c r="E5767" s="60"/>
      <c r="F5767" s="60"/>
      <c r="G5767" s="61"/>
      <c r="H5767" s="71"/>
      <c r="I5767" s="62"/>
      <c r="J5767" s="62"/>
      <c r="K5767" s="44"/>
      <c r="L5767" s="63"/>
      <c r="M5767" s="70"/>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x14ac:dyDescent="0.2">
      <c r="A5768" s="15"/>
      <c r="B5768" s="15"/>
      <c r="C5768" s="59"/>
      <c r="D5768" s="60"/>
      <c r="E5768" s="60"/>
      <c r="F5768" s="60"/>
      <c r="G5768" s="61"/>
      <c r="H5768" s="71"/>
      <c r="I5768" s="62"/>
      <c r="J5768" s="62"/>
      <c r="K5768" s="44"/>
      <c r="L5768" s="63"/>
      <c r="M5768" s="70"/>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x14ac:dyDescent="0.2">
      <c r="A5769" s="15"/>
      <c r="B5769" s="15"/>
      <c r="C5769" s="59"/>
      <c r="D5769" s="60"/>
      <c r="E5769" s="60"/>
      <c r="F5769" s="60"/>
      <c r="G5769" s="61"/>
      <c r="H5769" s="71"/>
      <c r="I5769" s="62"/>
      <c r="J5769" s="62"/>
      <c r="K5769" s="44"/>
      <c r="L5769" s="63"/>
      <c r="M5769" s="70"/>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x14ac:dyDescent="0.2">
      <c r="A5770" s="15"/>
      <c r="B5770" s="15"/>
      <c r="C5770" s="59"/>
      <c r="D5770" s="60"/>
      <c r="E5770" s="60"/>
      <c r="F5770" s="60"/>
      <c r="G5770" s="61"/>
      <c r="H5770" s="71"/>
      <c r="I5770" s="62"/>
      <c r="J5770" s="62"/>
      <c r="K5770" s="44"/>
      <c r="L5770" s="63"/>
      <c r="M5770" s="70"/>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x14ac:dyDescent="0.2">
      <c r="A5771" s="15"/>
      <c r="B5771" s="15"/>
      <c r="C5771" s="59"/>
      <c r="D5771" s="60"/>
      <c r="E5771" s="60"/>
      <c r="F5771" s="60"/>
      <c r="G5771" s="61"/>
      <c r="H5771" s="71"/>
      <c r="I5771" s="62"/>
      <c r="J5771" s="62"/>
      <c r="K5771" s="44"/>
      <c r="L5771" s="63"/>
      <c r="M5771" s="70"/>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x14ac:dyDescent="0.2">
      <c r="A5772" s="15"/>
      <c r="B5772" s="15"/>
      <c r="C5772" s="59"/>
      <c r="D5772" s="60"/>
      <c r="E5772" s="60"/>
      <c r="F5772" s="60"/>
      <c r="G5772" s="61"/>
      <c r="H5772" s="71"/>
      <c r="I5772" s="62"/>
      <c r="J5772" s="62"/>
      <c r="K5772" s="44"/>
      <c r="L5772" s="63"/>
      <c r="M5772" s="70"/>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x14ac:dyDescent="0.2">
      <c r="A5773" s="15"/>
      <c r="B5773" s="15"/>
      <c r="C5773" s="59"/>
      <c r="D5773" s="60"/>
      <c r="E5773" s="60"/>
      <c r="F5773" s="60"/>
      <c r="G5773" s="61"/>
      <c r="H5773" s="71"/>
      <c r="I5773" s="62"/>
      <c r="J5773" s="62"/>
      <c r="K5773" s="44"/>
      <c r="L5773" s="63"/>
      <c r="M5773" s="70"/>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x14ac:dyDescent="0.2">
      <c r="A5774" s="15"/>
      <c r="B5774" s="15"/>
      <c r="C5774" s="59"/>
      <c r="D5774" s="60"/>
      <c r="E5774" s="60"/>
      <c r="F5774" s="60"/>
      <c r="G5774" s="61"/>
      <c r="H5774" s="71"/>
      <c r="I5774" s="62"/>
      <c r="J5774" s="62"/>
      <c r="K5774" s="44"/>
      <c r="L5774" s="63"/>
      <c r="M5774" s="70"/>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x14ac:dyDescent="0.2">
      <c r="A5775" s="15"/>
      <c r="B5775" s="15"/>
      <c r="C5775" s="59"/>
      <c r="D5775" s="60"/>
      <c r="E5775" s="60"/>
      <c r="F5775" s="60"/>
      <c r="G5775" s="61"/>
      <c r="H5775" s="71"/>
      <c r="I5775" s="62"/>
      <c r="J5775" s="62"/>
      <c r="K5775" s="44"/>
      <c r="L5775" s="63"/>
      <c r="M5775" s="70"/>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x14ac:dyDescent="0.2">
      <c r="A5776" s="15"/>
      <c r="B5776" s="15"/>
      <c r="C5776" s="59"/>
      <c r="D5776" s="60"/>
      <c r="E5776" s="60"/>
      <c r="F5776" s="60"/>
      <c r="G5776" s="61"/>
      <c r="H5776" s="71"/>
      <c r="I5776" s="62"/>
      <c r="J5776" s="62"/>
      <c r="K5776" s="44"/>
      <c r="L5776" s="63"/>
      <c r="M5776" s="70"/>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x14ac:dyDescent="0.2">
      <c r="A5777" s="15"/>
      <c r="B5777" s="15"/>
      <c r="C5777" s="59"/>
      <c r="D5777" s="60"/>
      <c r="E5777" s="60"/>
      <c r="F5777" s="60"/>
      <c r="G5777" s="61"/>
      <c r="H5777" s="71"/>
      <c r="I5777" s="62"/>
      <c r="J5777" s="62"/>
      <c r="K5777" s="44"/>
      <c r="L5777" s="63"/>
      <c r="M5777" s="70"/>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x14ac:dyDescent="0.2">
      <c r="A5778" s="15"/>
      <c r="B5778" s="15"/>
      <c r="C5778" s="59"/>
      <c r="D5778" s="60"/>
      <c r="E5778" s="60"/>
      <c r="F5778" s="60"/>
      <c r="G5778" s="61"/>
      <c r="H5778" s="71"/>
      <c r="I5778" s="62"/>
      <c r="J5778" s="62"/>
      <c r="K5778" s="44"/>
      <c r="L5778" s="63"/>
      <c r="M5778" s="70"/>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x14ac:dyDescent="0.2">
      <c r="A5779" s="15"/>
      <c r="B5779" s="15"/>
      <c r="C5779" s="59"/>
      <c r="D5779" s="60"/>
      <c r="E5779" s="60"/>
      <c r="F5779" s="60"/>
      <c r="G5779" s="61"/>
      <c r="H5779" s="71"/>
      <c r="I5779" s="62"/>
      <c r="J5779" s="62"/>
      <c r="K5779" s="44"/>
      <c r="L5779" s="63"/>
      <c r="M5779" s="70"/>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x14ac:dyDescent="0.2">
      <c r="A5780" s="15"/>
      <c r="B5780" s="15"/>
      <c r="C5780" s="59"/>
      <c r="D5780" s="60"/>
      <c r="E5780" s="60"/>
      <c r="F5780" s="60"/>
      <c r="G5780" s="61"/>
      <c r="H5780" s="71"/>
      <c r="I5780" s="62"/>
      <c r="J5780" s="62"/>
      <c r="K5780" s="44"/>
      <c r="L5780" s="63"/>
      <c r="M5780" s="70"/>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x14ac:dyDescent="0.2">
      <c r="A5781" s="15"/>
      <c r="B5781" s="15"/>
      <c r="C5781" s="59"/>
      <c r="D5781" s="60"/>
      <c r="E5781" s="60"/>
      <c r="F5781" s="60"/>
      <c r="G5781" s="61"/>
      <c r="H5781" s="71"/>
      <c r="I5781" s="62"/>
      <c r="J5781" s="62"/>
      <c r="K5781" s="44"/>
      <c r="L5781" s="63"/>
      <c r="M5781" s="70"/>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x14ac:dyDescent="0.2">
      <c r="A5782" s="15"/>
      <c r="B5782" s="15"/>
      <c r="C5782" s="59"/>
      <c r="D5782" s="60"/>
      <c r="E5782" s="60"/>
      <c r="F5782" s="60"/>
      <c r="G5782" s="61"/>
      <c r="H5782" s="71"/>
      <c r="I5782" s="62"/>
      <c r="J5782" s="62"/>
      <c r="K5782" s="44"/>
      <c r="L5782" s="63"/>
      <c r="M5782" s="70"/>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x14ac:dyDescent="0.2">
      <c r="A5783" s="15"/>
      <c r="B5783" s="15"/>
      <c r="C5783" s="59"/>
      <c r="D5783" s="60"/>
      <c r="E5783" s="60"/>
      <c r="F5783" s="60"/>
      <c r="G5783" s="61"/>
      <c r="H5783" s="71"/>
      <c r="I5783" s="62"/>
      <c r="J5783" s="62"/>
      <c r="K5783" s="44"/>
      <c r="L5783" s="63"/>
      <c r="M5783" s="70"/>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x14ac:dyDescent="0.2">
      <c r="A5784" s="15"/>
      <c r="B5784" s="15"/>
      <c r="C5784" s="59"/>
      <c r="D5784" s="60"/>
      <c r="E5784" s="60"/>
      <c r="F5784" s="60"/>
      <c r="G5784" s="61"/>
      <c r="H5784" s="71"/>
      <c r="I5784" s="62"/>
      <c r="J5784" s="62"/>
      <c r="K5784" s="44"/>
      <c r="L5784" s="63"/>
      <c r="M5784" s="70"/>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x14ac:dyDescent="0.2">
      <c r="A5785" s="15"/>
      <c r="B5785" s="15"/>
      <c r="C5785" s="59"/>
      <c r="D5785" s="60"/>
      <c r="E5785" s="60"/>
      <c r="F5785" s="60"/>
      <c r="G5785" s="61"/>
      <c r="H5785" s="71"/>
      <c r="I5785" s="62"/>
      <c r="J5785" s="62"/>
      <c r="K5785" s="44"/>
      <c r="L5785" s="63"/>
      <c r="M5785" s="70"/>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x14ac:dyDescent="0.2">
      <c r="A5786" s="15"/>
      <c r="B5786" s="15"/>
      <c r="C5786" s="59"/>
      <c r="D5786" s="60"/>
      <c r="E5786" s="60"/>
      <c r="F5786" s="60"/>
      <c r="G5786" s="61"/>
      <c r="H5786" s="71"/>
      <c r="I5786" s="62"/>
      <c r="J5786" s="62"/>
      <c r="K5786" s="44"/>
      <c r="L5786" s="63"/>
      <c r="M5786" s="70"/>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x14ac:dyDescent="0.2">
      <c r="A5787" s="15"/>
      <c r="B5787" s="15"/>
      <c r="C5787" s="59"/>
      <c r="D5787" s="60"/>
      <c r="E5787" s="60"/>
      <c r="F5787" s="60"/>
      <c r="G5787" s="61"/>
      <c r="H5787" s="71"/>
      <c r="I5787" s="62"/>
      <c r="J5787" s="62"/>
      <c r="K5787" s="44"/>
      <c r="L5787" s="63"/>
      <c r="M5787" s="70"/>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x14ac:dyDescent="0.2">
      <c r="A5788" s="15"/>
      <c r="B5788" s="15"/>
      <c r="C5788" s="59"/>
      <c r="D5788" s="60"/>
      <c r="E5788" s="60"/>
      <c r="F5788" s="60"/>
      <c r="G5788" s="61"/>
      <c r="H5788" s="71"/>
      <c r="I5788" s="62"/>
      <c r="J5788" s="62"/>
      <c r="K5788" s="44"/>
      <c r="L5788" s="63"/>
      <c r="M5788" s="70"/>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x14ac:dyDescent="0.2">
      <c r="A5789" s="15"/>
      <c r="B5789" s="15"/>
      <c r="C5789" s="59"/>
      <c r="D5789" s="60"/>
      <c r="E5789" s="60"/>
      <c r="F5789" s="60"/>
      <c r="G5789" s="61"/>
      <c r="H5789" s="71"/>
      <c r="I5789" s="62"/>
      <c r="J5789" s="62"/>
      <c r="K5789" s="44"/>
      <c r="L5789" s="63"/>
      <c r="M5789" s="70"/>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x14ac:dyDescent="0.2">
      <c r="A5790" s="15"/>
      <c r="B5790" s="15"/>
      <c r="C5790" s="59"/>
      <c r="D5790" s="60"/>
      <c r="E5790" s="60"/>
      <c r="F5790" s="60"/>
      <c r="G5790" s="61"/>
      <c r="H5790" s="71"/>
      <c r="I5790" s="62"/>
      <c r="J5790" s="62"/>
      <c r="K5790" s="44"/>
      <c r="L5790" s="63"/>
      <c r="M5790" s="70"/>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x14ac:dyDescent="0.2">
      <c r="A5791" s="15"/>
      <c r="B5791" s="15"/>
      <c r="C5791" s="59"/>
      <c r="D5791" s="60"/>
      <c r="E5791" s="60"/>
      <c r="F5791" s="60"/>
      <c r="G5791" s="61"/>
      <c r="H5791" s="71"/>
      <c r="I5791" s="62"/>
      <c r="J5791" s="62"/>
      <c r="K5791" s="44"/>
      <c r="L5791" s="63"/>
      <c r="M5791" s="70"/>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x14ac:dyDescent="0.2">
      <c r="A5792" s="15"/>
      <c r="B5792" s="15"/>
      <c r="C5792" s="59"/>
      <c r="D5792" s="60"/>
      <c r="E5792" s="60"/>
      <c r="F5792" s="60"/>
      <c r="G5792" s="61"/>
      <c r="H5792" s="71"/>
      <c r="I5792" s="62"/>
      <c r="J5792" s="62"/>
      <c r="K5792" s="44"/>
      <c r="L5792" s="63"/>
      <c r="M5792" s="70"/>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x14ac:dyDescent="0.2">
      <c r="A5793" s="15"/>
      <c r="B5793" s="15"/>
      <c r="C5793" s="59"/>
      <c r="D5793" s="60"/>
      <c r="E5793" s="60"/>
      <c r="F5793" s="60"/>
      <c r="G5793" s="61"/>
      <c r="H5793" s="71"/>
      <c r="I5793" s="62"/>
      <c r="J5793" s="62"/>
      <c r="K5793" s="44"/>
      <c r="L5793" s="63"/>
      <c r="M5793" s="70"/>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x14ac:dyDescent="0.2">
      <c r="A5794" s="15"/>
      <c r="B5794" s="15"/>
      <c r="C5794" s="59"/>
      <c r="D5794" s="60"/>
      <c r="E5794" s="60"/>
      <c r="F5794" s="60"/>
      <c r="G5794" s="61"/>
      <c r="H5794" s="71"/>
      <c r="I5794" s="62"/>
      <c r="J5794" s="62"/>
      <c r="K5794" s="44"/>
      <c r="L5794" s="63"/>
      <c r="M5794" s="70"/>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x14ac:dyDescent="0.2">
      <c r="A5795" s="15"/>
      <c r="B5795" s="15"/>
      <c r="C5795" s="59"/>
      <c r="D5795" s="60"/>
      <c r="E5795" s="60"/>
      <c r="F5795" s="60"/>
      <c r="G5795" s="61"/>
      <c r="H5795" s="71"/>
      <c r="I5795" s="62"/>
      <c r="J5795" s="62"/>
      <c r="K5795" s="44"/>
      <c r="L5795" s="63"/>
      <c r="M5795" s="70"/>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x14ac:dyDescent="0.2">
      <c r="A5796" s="15"/>
      <c r="B5796" s="15"/>
      <c r="C5796" s="59"/>
      <c r="D5796" s="60"/>
      <c r="E5796" s="60"/>
      <c r="F5796" s="60"/>
      <c r="G5796" s="61"/>
      <c r="H5796" s="71"/>
      <c r="I5796" s="62"/>
      <c r="J5796" s="62"/>
      <c r="K5796" s="44"/>
      <c r="L5796" s="63"/>
      <c r="M5796" s="70"/>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x14ac:dyDescent="0.2">
      <c r="A5797" s="15"/>
      <c r="B5797" s="15"/>
      <c r="C5797" s="59"/>
      <c r="D5797" s="60"/>
      <c r="E5797" s="60"/>
      <c r="F5797" s="60"/>
      <c r="G5797" s="61"/>
      <c r="H5797" s="71"/>
      <c r="I5797" s="62"/>
      <c r="J5797" s="62"/>
      <c r="K5797" s="44"/>
      <c r="L5797" s="63"/>
      <c r="M5797" s="70"/>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x14ac:dyDescent="0.2">
      <c r="A5798" s="15"/>
      <c r="B5798" s="15"/>
      <c r="C5798" s="59"/>
      <c r="D5798" s="60"/>
      <c r="E5798" s="60"/>
      <c r="F5798" s="60"/>
      <c r="G5798" s="61"/>
      <c r="H5798" s="71"/>
      <c r="I5798" s="62"/>
      <c r="J5798" s="62"/>
      <c r="K5798" s="44"/>
      <c r="L5798" s="63"/>
      <c r="M5798" s="70"/>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x14ac:dyDescent="0.2">
      <c r="A5799" s="15"/>
      <c r="B5799" s="15"/>
      <c r="C5799" s="59"/>
      <c r="D5799" s="60"/>
      <c r="E5799" s="60"/>
      <c r="F5799" s="60"/>
      <c r="G5799" s="61"/>
      <c r="H5799" s="71"/>
      <c r="I5799" s="62"/>
      <c r="J5799" s="62"/>
      <c r="K5799" s="44"/>
      <c r="L5799" s="63"/>
      <c r="M5799" s="70"/>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x14ac:dyDescent="0.2">
      <c r="A5800" s="15"/>
      <c r="B5800" s="15"/>
      <c r="C5800" s="59"/>
      <c r="D5800" s="60"/>
      <c r="E5800" s="60"/>
      <c r="F5800" s="60"/>
      <c r="G5800" s="61"/>
      <c r="H5800" s="71"/>
      <c r="I5800" s="62"/>
      <c r="J5800" s="62"/>
      <c r="K5800" s="44"/>
      <c r="L5800" s="63"/>
      <c r="M5800" s="70"/>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x14ac:dyDescent="0.2">
      <c r="A5801" s="15"/>
      <c r="B5801" s="15"/>
      <c r="C5801" s="59"/>
      <c r="D5801" s="60"/>
      <c r="E5801" s="60"/>
      <c r="F5801" s="60"/>
      <c r="G5801" s="61"/>
      <c r="H5801" s="71"/>
      <c r="I5801" s="62"/>
      <c r="J5801" s="62"/>
      <c r="K5801" s="44"/>
      <c r="L5801" s="63"/>
      <c r="M5801" s="70"/>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x14ac:dyDescent="0.2">
      <c r="A5802" s="15"/>
      <c r="B5802" s="15"/>
      <c r="C5802" s="59"/>
      <c r="D5802" s="60"/>
      <c r="E5802" s="60"/>
      <c r="F5802" s="60"/>
      <c r="G5802" s="61"/>
      <c r="H5802" s="71"/>
      <c r="I5802" s="62"/>
      <c r="J5802" s="62"/>
      <c r="K5802" s="44"/>
      <c r="L5802" s="63"/>
      <c r="M5802" s="70"/>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x14ac:dyDescent="0.2">
      <c r="A5803" s="15"/>
      <c r="B5803" s="15"/>
      <c r="C5803" s="59"/>
      <c r="D5803" s="60"/>
      <c r="E5803" s="60"/>
      <c r="F5803" s="60"/>
      <c r="G5803" s="61"/>
      <c r="H5803" s="71"/>
      <c r="I5803" s="62"/>
      <c r="J5803" s="62"/>
      <c r="K5803" s="44"/>
      <c r="L5803" s="63"/>
      <c r="M5803" s="70"/>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x14ac:dyDescent="0.2">
      <c r="A5804" s="15"/>
      <c r="B5804" s="15"/>
      <c r="C5804" s="59"/>
      <c r="D5804" s="60"/>
      <c r="E5804" s="60"/>
      <c r="F5804" s="60"/>
      <c r="G5804" s="61"/>
      <c r="H5804" s="71"/>
      <c r="I5804" s="62"/>
      <c r="J5804" s="62"/>
      <c r="K5804" s="44"/>
      <c r="L5804" s="63"/>
      <c r="M5804" s="70"/>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x14ac:dyDescent="0.2">
      <c r="A5805" s="15"/>
      <c r="B5805" s="15"/>
      <c r="C5805" s="59"/>
      <c r="D5805" s="60"/>
      <c r="E5805" s="60"/>
      <c r="F5805" s="60"/>
      <c r="G5805" s="61"/>
      <c r="H5805" s="71"/>
      <c r="I5805" s="62"/>
      <c r="J5805" s="62"/>
      <c r="K5805" s="44"/>
      <c r="L5805" s="63"/>
      <c r="M5805" s="70"/>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x14ac:dyDescent="0.2">
      <c r="A5806" s="15"/>
      <c r="B5806" s="15"/>
      <c r="C5806" s="59"/>
      <c r="D5806" s="60"/>
      <c r="E5806" s="60"/>
      <c r="F5806" s="60"/>
      <c r="G5806" s="61"/>
      <c r="H5806" s="71"/>
      <c r="I5806" s="62"/>
      <c r="J5806" s="62"/>
      <c r="K5806" s="44"/>
      <c r="L5806" s="63"/>
      <c r="M5806" s="70"/>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x14ac:dyDescent="0.2">
      <c r="A5807" s="15"/>
      <c r="B5807" s="15"/>
      <c r="C5807" s="59"/>
      <c r="D5807" s="60"/>
      <c r="E5807" s="60"/>
      <c r="F5807" s="60"/>
      <c r="G5807" s="61"/>
      <c r="H5807" s="71"/>
      <c r="I5807" s="62"/>
      <c r="J5807" s="62"/>
      <c r="K5807" s="44"/>
      <c r="L5807" s="63"/>
      <c r="M5807" s="70"/>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x14ac:dyDescent="0.2">
      <c r="A5808" s="15"/>
      <c r="B5808" s="15"/>
      <c r="C5808" s="59"/>
      <c r="D5808" s="60"/>
      <c r="E5808" s="60"/>
      <c r="F5808" s="60"/>
      <c r="G5808" s="61"/>
      <c r="H5808" s="71"/>
      <c r="I5808" s="62"/>
      <c r="J5808" s="62"/>
      <c r="K5808" s="44"/>
      <c r="L5808" s="63"/>
      <c r="M5808" s="70"/>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x14ac:dyDescent="0.2">
      <c r="A5809" s="15"/>
      <c r="B5809" s="15"/>
      <c r="C5809" s="59"/>
      <c r="D5809" s="60"/>
      <c r="E5809" s="60"/>
      <c r="F5809" s="60"/>
      <c r="G5809" s="61"/>
      <c r="H5809" s="71"/>
      <c r="I5809" s="62"/>
      <c r="J5809" s="62"/>
      <c r="K5809" s="44"/>
      <c r="L5809" s="63"/>
      <c r="M5809" s="70"/>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x14ac:dyDescent="0.2">
      <c r="A5810" s="15"/>
      <c r="B5810" s="15"/>
      <c r="C5810" s="59"/>
      <c r="D5810" s="60"/>
      <c r="E5810" s="60"/>
      <c r="F5810" s="60"/>
      <c r="G5810" s="61"/>
      <c r="H5810" s="71"/>
      <c r="I5810" s="62"/>
      <c r="J5810" s="62"/>
      <c r="K5810" s="44"/>
      <c r="L5810" s="63"/>
      <c r="M5810" s="70"/>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x14ac:dyDescent="0.2">
      <c r="A5811" s="15"/>
      <c r="B5811" s="15"/>
      <c r="C5811" s="59"/>
      <c r="D5811" s="60"/>
      <c r="E5811" s="60"/>
      <c r="F5811" s="60"/>
      <c r="G5811" s="61"/>
      <c r="H5811" s="71"/>
      <c r="I5811" s="62"/>
      <c r="J5811" s="62"/>
      <c r="K5811" s="44"/>
      <c r="L5811" s="63"/>
      <c r="M5811" s="70"/>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x14ac:dyDescent="0.2">
      <c r="A5812" s="15"/>
      <c r="B5812" s="15"/>
      <c r="C5812" s="59"/>
      <c r="D5812" s="60"/>
      <c r="E5812" s="60"/>
      <c r="F5812" s="60"/>
      <c r="G5812" s="61"/>
      <c r="H5812" s="71"/>
      <c r="I5812" s="62"/>
      <c r="J5812" s="62"/>
      <c r="K5812" s="44"/>
      <c r="L5812" s="63"/>
      <c r="M5812" s="70"/>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x14ac:dyDescent="0.2">
      <c r="A5813" s="15"/>
      <c r="B5813" s="15"/>
      <c r="C5813" s="59"/>
      <c r="D5813" s="60"/>
      <c r="E5813" s="60"/>
      <c r="F5813" s="60"/>
      <c r="G5813" s="61"/>
      <c r="H5813" s="71"/>
      <c r="I5813" s="62"/>
      <c r="J5813" s="62"/>
      <c r="K5813" s="44"/>
      <c r="L5813" s="63"/>
      <c r="M5813" s="70"/>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x14ac:dyDescent="0.2">
      <c r="A5814" s="15"/>
      <c r="B5814" s="15"/>
      <c r="C5814" s="59"/>
      <c r="D5814" s="60"/>
      <c r="E5814" s="60"/>
      <c r="F5814" s="60"/>
      <c r="G5814" s="61"/>
      <c r="H5814" s="71"/>
      <c r="I5814" s="62"/>
      <c r="J5814" s="62"/>
      <c r="K5814" s="44"/>
      <c r="L5814" s="63"/>
      <c r="M5814" s="70"/>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x14ac:dyDescent="0.2">
      <c r="A5815" s="15"/>
      <c r="B5815" s="15"/>
      <c r="C5815" s="59"/>
      <c r="D5815" s="60"/>
      <c r="E5815" s="60"/>
      <c r="F5815" s="60"/>
      <c r="G5815" s="61"/>
      <c r="H5815" s="71"/>
      <c r="I5815" s="62"/>
      <c r="J5815" s="62"/>
      <c r="K5815" s="44"/>
      <c r="L5815" s="63"/>
      <c r="M5815" s="70"/>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x14ac:dyDescent="0.2">
      <c r="A5816" s="15"/>
      <c r="B5816" s="15"/>
      <c r="C5816" s="59"/>
      <c r="D5816" s="60"/>
      <c r="E5816" s="60"/>
      <c r="F5816" s="60"/>
      <c r="G5816" s="61"/>
      <c r="H5816" s="71"/>
      <c r="I5816" s="62"/>
      <c r="J5816" s="62"/>
      <c r="K5816" s="44"/>
      <c r="L5816" s="63"/>
      <c r="M5816" s="70"/>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x14ac:dyDescent="0.2">
      <c r="A5817" s="15"/>
      <c r="B5817" s="15"/>
      <c r="C5817" s="59"/>
      <c r="D5817" s="60"/>
      <c r="E5817" s="60"/>
      <c r="F5817" s="60"/>
      <c r="G5817" s="61"/>
      <c r="H5817" s="71"/>
      <c r="I5817" s="62"/>
      <c r="J5817" s="62"/>
      <c r="K5817" s="44"/>
      <c r="L5817" s="63"/>
      <c r="M5817" s="70"/>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x14ac:dyDescent="0.2">
      <c r="A5818" s="15"/>
      <c r="B5818" s="15"/>
      <c r="C5818" s="59"/>
      <c r="D5818" s="60"/>
      <c r="E5818" s="60"/>
      <c r="F5818" s="60"/>
      <c r="G5818" s="61"/>
      <c r="H5818" s="71"/>
      <c r="I5818" s="62"/>
      <c r="J5818" s="62"/>
      <c r="K5818" s="44"/>
      <c r="L5818" s="63"/>
      <c r="M5818" s="70"/>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x14ac:dyDescent="0.2">
      <c r="A5819" s="15"/>
      <c r="B5819" s="15"/>
      <c r="C5819" s="59"/>
      <c r="D5819" s="60"/>
      <c r="E5819" s="60"/>
      <c r="F5819" s="60"/>
      <c r="G5819" s="61"/>
      <c r="H5819" s="71"/>
      <c r="I5819" s="62"/>
      <c r="J5819" s="62"/>
      <c r="K5819" s="44"/>
      <c r="L5819" s="63"/>
      <c r="M5819" s="70"/>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x14ac:dyDescent="0.2">
      <c r="A5820" s="15"/>
      <c r="B5820" s="15"/>
      <c r="C5820" s="59"/>
      <c r="D5820" s="60"/>
      <c r="E5820" s="60"/>
      <c r="F5820" s="60"/>
      <c r="G5820" s="61"/>
      <c r="H5820" s="71"/>
      <c r="I5820" s="62"/>
      <c r="J5820" s="62"/>
      <c r="K5820" s="44"/>
      <c r="L5820" s="63"/>
      <c r="M5820" s="70"/>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x14ac:dyDescent="0.2">
      <c r="A5821" s="15"/>
      <c r="B5821" s="15"/>
      <c r="C5821" s="59"/>
      <c r="D5821" s="60"/>
      <c r="E5821" s="60"/>
      <c r="F5821" s="60"/>
      <c r="G5821" s="61"/>
      <c r="H5821" s="71"/>
      <c r="I5821" s="62"/>
      <c r="J5821" s="62"/>
      <c r="K5821" s="44"/>
      <c r="L5821" s="63"/>
      <c r="M5821" s="70"/>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x14ac:dyDescent="0.2">
      <c r="A5822" s="15"/>
      <c r="B5822" s="15"/>
      <c r="C5822" s="59"/>
      <c r="D5822" s="60"/>
      <c r="E5822" s="60"/>
      <c r="F5822" s="60"/>
      <c r="G5822" s="61"/>
      <c r="H5822" s="71"/>
      <c r="I5822" s="62"/>
      <c r="J5822" s="62"/>
      <c r="K5822" s="44"/>
      <c r="L5822" s="63"/>
      <c r="M5822" s="70"/>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x14ac:dyDescent="0.2">
      <c r="A5823" s="15"/>
      <c r="B5823" s="15"/>
      <c r="C5823" s="59"/>
      <c r="D5823" s="60"/>
      <c r="E5823" s="60"/>
      <c r="F5823" s="60"/>
      <c r="G5823" s="61"/>
      <c r="H5823" s="71"/>
      <c r="I5823" s="62"/>
      <c r="J5823" s="62"/>
      <c r="K5823" s="44"/>
      <c r="L5823" s="63"/>
      <c r="M5823" s="70"/>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x14ac:dyDescent="0.2">
      <c r="A5824" s="15"/>
      <c r="B5824" s="15"/>
      <c r="C5824" s="59"/>
      <c r="D5824" s="60"/>
      <c r="E5824" s="60"/>
      <c r="F5824" s="60"/>
      <c r="G5824" s="61"/>
      <c r="H5824" s="71"/>
      <c r="I5824" s="62"/>
      <c r="J5824" s="62"/>
      <c r="K5824" s="44"/>
      <c r="L5824" s="63"/>
      <c r="M5824" s="70"/>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x14ac:dyDescent="0.2">
      <c r="A5825" s="15"/>
      <c r="B5825" s="15"/>
      <c r="C5825" s="59"/>
      <c r="D5825" s="60"/>
      <c r="E5825" s="60"/>
      <c r="F5825" s="60"/>
      <c r="G5825" s="61"/>
      <c r="H5825" s="71"/>
      <c r="I5825" s="62"/>
      <c r="J5825" s="62"/>
      <c r="K5825" s="44"/>
      <c r="L5825" s="63"/>
      <c r="M5825" s="70"/>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x14ac:dyDescent="0.2">
      <c r="A5826" s="15"/>
      <c r="B5826" s="15"/>
      <c r="C5826" s="59"/>
      <c r="D5826" s="60"/>
      <c r="E5826" s="60"/>
      <c r="F5826" s="60"/>
      <c r="G5826" s="61"/>
      <c r="H5826" s="71"/>
      <c r="I5826" s="62"/>
      <c r="J5826" s="62"/>
      <c r="K5826" s="44"/>
      <c r="L5826" s="63"/>
      <c r="M5826" s="70"/>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x14ac:dyDescent="0.2">
      <c r="A5827" s="15"/>
      <c r="B5827" s="15"/>
      <c r="C5827" s="59"/>
      <c r="D5827" s="60"/>
      <c r="E5827" s="60"/>
      <c r="F5827" s="60"/>
      <c r="G5827" s="61"/>
      <c r="H5827" s="71"/>
      <c r="I5827" s="62"/>
      <c r="J5827" s="62"/>
      <c r="K5827" s="44"/>
      <c r="L5827" s="63"/>
      <c r="M5827" s="70"/>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x14ac:dyDescent="0.2">
      <c r="A5828" s="15"/>
      <c r="B5828" s="15"/>
      <c r="C5828" s="59"/>
      <c r="D5828" s="60"/>
      <c r="E5828" s="60"/>
      <c r="F5828" s="60"/>
      <c r="G5828" s="61"/>
      <c r="H5828" s="71"/>
      <c r="I5828" s="62"/>
      <c r="J5828" s="62"/>
      <c r="K5828" s="44"/>
      <c r="L5828" s="63"/>
      <c r="M5828" s="70"/>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x14ac:dyDescent="0.2">
      <c r="A5829" s="15"/>
      <c r="B5829" s="15"/>
      <c r="C5829" s="59"/>
      <c r="D5829" s="60"/>
      <c r="E5829" s="60"/>
      <c r="F5829" s="60"/>
      <c r="G5829" s="61"/>
      <c r="H5829" s="71"/>
      <c r="I5829" s="62"/>
      <c r="J5829" s="62"/>
      <c r="K5829" s="44"/>
      <c r="L5829" s="63"/>
      <c r="M5829" s="70"/>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x14ac:dyDescent="0.2">
      <c r="A5830" s="15"/>
      <c r="B5830" s="15"/>
      <c r="C5830" s="59"/>
      <c r="D5830" s="60"/>
      <c r="E5830" s="60"/>
      <c r="F5830" s="60"/>
      <c r="G5830" s="61"/>
      <c r="H5830" s="71"/>
      <c r="I5830" s="62"/>
      <c r="J5830" s="62"/>
      <c r="K5830" s="44"/>
      <c r="L5830" s="63"/>
      <c r="M5830" s="70"/>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x14ac:dyDescent="0.2">
      <c r="A5831" s="15"/>
      <c r="B5831" s="15"/>
      <c r="C5831" s="59"/>
      <c r="D5831" s="60"/>
      <c r="E5831" s="60"/>
      <c r="F5831" s="60"/>
      <c r="G5831" s="61"/>
      <c r="H5831" s="71"/>
      <c r="I5831" s="62"/>
      <c r="J5831" s="62"/>
      <c r="K5831" s="44"/>
      <c r="L5831" s="63"/>
      <c r="M5831" s="70"/>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x14ac:dyDescent="0.2">
      <c r="A5832" s="15"/>
      <c r="B5832" s="15"/>
      <c r="C5832" s="59"/>
      <c r="D5832" s="60"/>
      <c r="E5832" s="60"/>
      <c r="F5832" s="60"/>
      <c r="G5832" s="61"/>
      <c r="H5832" s="71"/>
      <c r="I5832" s="62"/>
      <c r="J5832" s="62"/>
      <c r="K5832" s="44"/>
      <c r="L5832" s="63"/>
      <c r="M5832" s="70"/>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x14ac:dyDescent="0.2">
      <c r="A5833" s="15"/>
      <c r="B5833" s="15"/>
      <c r="C5833" s="59"/>
      <c r="D5833" s="60"/>
      <c r="E5833" s="60"/>
      <c r="F5833" s="60"/>
      <c r="G5833" s="61"/>
      <c r="H5833" s="71"/>
      <c r="I5833" s="62"/>
      <c r="J5833" s="62"/>
      <c r="K5833" s="44"/>
      <c r="L5833" s="63"/>
      <c r="M5833" s="70"/>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x14ac:dyDescent="0.2">
      <c r="A5834" s="15"/>
      <c r="B5834" s="15"/>
      <c r="C5834" s="59"/>
      <c r="D5834" s="60"/>
      <c r="E5834" s="60"/>
      <c r="F5834" s="60"/>
      <c r="G5834" s="61"/>
      <c r="H5834" s="71"/>
      <c r="I5834" s="62"/>
      <c r="J5834" s="62"/>
      <c r="K5834" s="44"/>
      <c r="L5834" s="63"/>
      <c r="M5834" s="70"/>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x14ac:dyDescent="0.2">
      <c r="A5835" s="15"/>
      <c r="B5835" s="15"/>
      <c r="C5835" s="59"/>
      <c r="D5835" s="60"/>
      <c r="E5835" s="60"/>
      <c r="F5835" s="60"/>
      <c r="G5835" s="61"/>
      <c r="H5835" s="71"/>
      <c r="I5835" s="62"/>
      <c r="J5835" s="62"/>
      <c r="K5835" s="44"/>
      <c r="L5835" s="63"/>
      <c r="M5835" s="70"/>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x14ac:dyDescent="0.2">
      <c r="A5836" s="15"/>
      <c r="B5836" s="15"/>
      <c r="C5836" s="59"/>
      <c r="D5836" s="60"/>
      <c r="E5836" s="60"/>
      <c r="F5836" s="60"/>
      <c r="G5836" s="61"/>
      <c r="H5836" s="71"/>
      <c r="I5836" s="62"/>
      <c r="J5836" s="62"/>
      <c r="K5836" s="44"/>
      <c r="L5836" s="63"/>
      <c r="M5836" s="70"/>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x14ac:dyDescent="0.2">
      <c r="A5837" s="15"/>
      <c r="B5837" s="15"/>
      <c r="C5837" s="59"/>
      <c r="D5837" s="60"/>
      <c r="E5837" s="60"/>
      <c r="F5837" s="60"/>
      <c r="G5837" s="61"/>
      <c r="H5837" s="71"/>
      <c r="I5837" s="62"/>
      <c r="J5837" s="62"/>
      <c r="K5837" s="44"/>
      <c r="L5837" s="63"/>
      <c r="M5837" s="70"/>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x14ac:dyDescent="0.2">
      <c r="A5838" s="15"/>
      <c r="B5838" s="15"/>
      <c r="C5838" s="59"/>
      <c r="D5838" s="60"/>
      <c r="E5838" s="60"/>
      <c r="F5838" s="60"/>
      <c r="G5838" s="61"/>
      <c r="H5838" s="71"/>
      <c r="I5838" s="62"/>
      <c r="J5838" s="62"/>
      <c r="K5838" s="44"/>
      <c r="L5838" s="63"/>
      <c r="M5838" s="70"/>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x14ac:dyDescent="0.2">
      <c r="A5839" s="15"/>
      <c r="B5839" s="15"/>
      <c r="C5839" s="59"/>
      <c r="D5839" s="60"/>
      <c r="E5839" s="60"/>
      <c r="F5839" s="60"/>
      <c r="G5839" s="61"/>
      <c r="H5839" s="71"/>
      <c r="I5839" s="62"/>
      <c r="J5839" s="62"/>
      <c r="K5839" s="44"/>
      <c r="L5839" s="63"/>
      <c r="M5839" s="70"/>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x14ac:dyDescent="0.2">
      <c r="A5840" s="15"/>
      <c r="B5840" s="15"/>
      <c r="C5840" s="59"/>
      <c r="D5840" s="60"/>
      <c r="E5840" s="60"/>
      <c r="F5840" s="60"/>
      <c r="G5840" s="61"/>
      <c r="H5840" s="71"/>
      <c r="I5840" s="62"/>
      <c r="J5840" s="62"/>
      <c r="K5840" s="44"/>
      <c r="L5840" s="63"/>
      <c r="M5840" s="70"/>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x14ac:dyDescent="0.2">
      <c r="A5841" s="15"/>
      <c r="B5841" s="15"/>
      <c r="C5841" s="59"/>
      <c r="D5841" s="60"/>
      <c r="E5841" s="60"/>
      <c r="F5841" s="60"/>
      <c r="G5841" s="61"/>
      <c r="H5841" s="71"/>
      <c r="I5841" s="62"/>
      <c r="J5841" s="62"/>
      <c r="K5841" s="44"/>
      <c r="L5841" s="63"/>
      <c r="M5841" s="70"/>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x14ac:dyDescent="0.2">
      <c r="A5842" s="15"/>
      <c r="B5842" s="15"/>
      <c r="C5842" s="59"/>
      <c r="D5842" s="60"/>
      <c r="E5842" s="60"/>
      <c r="F5842" s="60"/>
      <c r="G5842" s="61"/>
      <c r="H5842" s="71"/>
      <c r="I5842" s="62"/>
      <c r="J5842" s="62"/>
      <c r="K5842" s="44"/>
      <c r="L5842" s="63"/>
      <c r="M5842" s="70"/>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x14ac:dyDescent="0.2">
      <c r="A5843" s="15"/>
      <c r="B5843" s="15"/>
      <c r="C5843" s="59"/>
      <c r="D5843" s="60"/>
      <c r="E5843" s="60"/>
      <c r="F5843" s="60"/>
      <c r="G5843" s="61"/>
      <c r="H5843" s="71"/>
      <c r="I5843" s="62"/>
      <c r="J5843" s="62"/>
      <c r="K5843" s="44"/>
      <c r="L5843" s="63"/>
      <c r="M5843" s="70"/>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x14ac:dyDescent="0.2">
      <c r="A5844" s="15"/>
      <c r="B5844" s="15"/>
      <c r="C5844" s="59"/>
      <c r="D5844" s="60"/>
      <c r="E5844" s="60"/>
      <c r="F5844" s="60"/>
      <c r="G5844" s="61"/>
      <c r="H5844" s="71"/>
      <c r="I5844" s="62"/>
      <c r="J5844" s="62"/>
      <c r="K5844" s="44"/>
      <c r="L5844" s="63"/>
      <c r="M5844" s="70"/>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x14ac:dyDescent="0.2">
      <c r="A5845" s="15"/>
      <c r="B5845" s="15"/>
      <c r="C5845" s="59"/>
      <c r="D5845" s="60"/>
      <c r="E5845" s="60"/>
      <c r="F5845" s="60"/>
      <c r="G5845" s="61"/>
      <c r="H5845" s="71"/>
      <c r="I5845" s="62"/>
      <c r="J5845" s="62"/>
      <c r="K5845" s="44"/>
      <c r="L5845" s="63"/>
      <c r="M5845" s="70"/>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x14ac:dyDescent="0.2">
      <c r="A5846" s="15"/>
      <c r="B5846" s="15"/>
      <c r="C5846" s="59"/>
      <c r="D5846" s="60"/>
      <c r="E5846" s="60"/>
      <c r="F5846" s="60"/>
      <c r="G5846" s="61"/>
      <c r="H5846" s="71"/>
      <c r="I5846" s="62"/>
      <c r="J5846" s="62"/>
      <c r="K5846" s="44"/>
      <c r="L5846" s="63"/>
      <c r="M5846" s="70"/>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x14ac:dyDescent="0.2">
      <c r="A5847" s="15"/>
      <c r="B5847" s="15"/>
      <c r="C5847" s="59"/>
      <c r="D5847" s="60"/>
      <c r="E5847" s="60"/>
      <c r="F5847" s="60"/>
      <c r="G5847" s="61"/>
      <c r="H5847" s="71"/>
      <c r="I5847" s="62"/>
      <c r="J5847" s="62"/>
      <c r="K5847" s="44"/>
      <c r="L5847" s="63"/>
      <c r="M5847" s="70"/>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x14ac:dyDescent="0.2">
      <c r="A5848" s="15"/>
      <c r="B5848" s="15"/>
      <c r="C5848" s="59"/>
      <c r="D5848" s="60"/>
      <c r="E5848" s="60"/>
      <c r="F5848" s="60"/>
      <c r="G5848" s="61"/>
      <c r="H5848" s="71"/>
      <c r="I5848" s="62"/>
      <c r="J5848" s="62"/>
      <c r="K5848" s="44"/>
      <c r="L5848" s="63"/>
      <c r="M5848" s="70"/>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x14ac:dyDescent="0.2">
      <c r="A5849" s="15"/>
      <c r="B5849" s="15"/>
      <c r="C5849" s="59"/>
      <c r="D5849" s="60"/>
      <c r="E5849" s="60"/>
      <c r="F5849" s="60"/>
      <c r="G5849" s="61"/>
      <c r="H5849" s="71"/>
      <c r="I5849" s="62"/>
      <c r="J5849" s="62"/>
      <c r="K5849" s="44"/>
      <c r="L5849" s="63"/>
      <c r="M5849" s="70"/>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x14ac:dyDescent="0.2">
      <c r="A5850" s="15"/>
      <c r="B5850" s="15"/>
      <c r="C5850" s="59"/>
      <c r="D5850" s="60"/>
      <c r="E5850" s="60"/>
      <c r="F5850" s="60"/>
      <c r="G5850" s="61"/>
      <c r="H5850" s="71"/>
      <c r="I5850" s="62"/>
      <c r="J5850" s="62"/>
      <c r="K5850" s="44"/>
      <c r="L5850" s="63"/>
      <c r="M5850" s="70"/>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x14ac:dyDescent="0.2">
      <c r="A5851" s="15"/>
      <c r="B5851" s="15"/>
      <c r="C5851" s="59"/>
      <c r="D5851" s="60"/>
      <c r="E5851" s="60"/>
      <c r="F5851" s="60"/>
      <c r="G5851" s="61"/>
      <c r="H5851" s="71"/>
      <c r="I5851" s="62"/>
      <c r="J5851" s="62"/>
      <c r="K5851" s="44"/>
      <c r="L5851" s="63"/>
      <c r="M5851" s="70"/>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x14ac:dyDescent="0.2">
      <c r="A5852" s="15"/>
      <c r="B5852" s="15"/>
      <c r="C5852" s="59"/>
      <c r="D5852" s="60"/>
      <c r="E5852" s="60"/>
      <c r="F5852" s="60"/>
      <c r="G5852" s="61"/>
      <c r="H5852" s="71"/>
      <c r="I5852" s="62"/>
      <c r="J5852" s="62"/>
      <c r="K5852" s="44"/>
      <c r="L5852" s="63"/>
      <c r="M5852" s="70"/>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x14ac:dyDescent="0.2">
      <c r="A5853" s="15"/>
      <c r="B5853" s="15"/>
      <c r="C5853" s="59"/>
      <c r="D5853" s="60"/>
      <c r="E5853" s="60"/>
      <c r="F5853" s="60"/>
      <c r="G5853" s="61"/>
      <c r="H5853" s="71"/>
      <c r="I5853" s="62"/>
      <c r="J5853" s="62"/>
      <c r="K5853" s="44"/>
      <c r="L5853" s="63"/>
      <c r="M5853" s="70"/>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x14ac:dyDescent="0.2">
      <c r="A5854" s="15"/>
      <c r="B5854" s="15"/>
      <c r="C5854" s="59"/>
      <c r="D5854" s="60"/>
      <c r="E5854" s="60"/>
      <c r="F5854" s="60"/>
      <c r="G5854" s="61"/>
      <c r="H5854" s="71"/>
      <c r="I5854" s="62"/>
      <c r="J5854" s="62"/>
      <c r="K5854" s="44"/>
      <c r="L5854" s="63"/>
      <c r="M5854" s="70"/>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x14ac:dyDescent="0.2">
      <c r="A5855" s="15"/>
      <c r="B5855" s="15"/>
      <c r="C5855" s="59"/>
      <c r="D5855" s="60"/>
      <c r="E5855" s="60"/>
      <c r="F5855" s="60"/>
      <c r="G5855" s="61"/>
      <c r="H5855" s="71"/>
      <c r="I5855" s="62"/>
      <c r="J5855" s="62"/>
      <c r="K5855" s="44"/>
      <c r="L5855" s="63"/>
      <c r="M5855" s="70"/>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x14ac:dyDescent="0.2">
      <c r="A5856" s="15"/>
      <c r="B5856" s="15"/>
      <c r="C5856" s="59"/>
      <c r="D5856" s="60"/>
      <c r="E5856" s="60"/>
      <c r="F5856" s="60"/>
      <c r="G5856" s="61"/>
      <c r="H5856" s="71"/>
      <c r="I5856" s="62"/>
      <c r="J5856" s="62"/>
      <c r="K5856" s="44"/>
      <c r="L5856" s="63"/>
      <c r="M5856" s="70"/>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x14ac:dyDescent="0.2">
      <c r="A5857" s="15"/>
      <c r="B5857" s="15"/>
      <c r="C5857" s="59"/>
      <c r="D5857" s="60"/>
      <c r="E5857" s="60"/>
      <c r="F5857" s="60"/>
      <c r="G5857" s="61"/>
      <c r="H5857" s="71"/>
      <c r="I5857" s="62"/>
      <c r="J5857" s="62"/>
      <c r="K5857" s="44"/>
      <c r="L5857" s="63"/>
      <c r="M5857" s="70"/>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x14ac:dyDescent="0.2">
      <c r="A5858" s="15"/>
      <c r="B5858" s="15"/>
      <c r="C5858" s="59"/>
      <c r="D5858" s="60"/>
      <c r="E5858" s="60"/>
      <c r="F5858" s="60"/>
      <c r="G5858" s="61"/>
      <c r="H5858" s="71"/>
      <c r="I5858" s="62"/>
      <c r="J5858" s="62"/>
      <c r="K5858" s="44"/>
      <c r="L5858" s="63"/>
      <c r="M5858" s="70"/>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x14ac:dyDescent="0.2">
      <c r="A5859" s="15"/>
      <c r="B5859" s="15"/>
      <c r="C5859" s="59"/>
      <c r="D5859" s="60"/>
      <c r="E5859" s="60"/>
      <c r="F5859" s="60"/>
      <c r="G5859" s="61"/>
      <c r="H5859" s="71"/>
      <c r="I5859" s="62"/>
      <c r="J5859" s="62"/>
      <c r="K5859" s="44"/>
      <c r="L5859" s="63"/>
      <c r="M5859" s="70"/>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x14ac:dyDescent="0.2">
      <c r="A5860" s="15"/>
      <c r="B5860" s="15"/>
      <c r="C5860" s="59"/>
      <c r="D5860" s="60"/>
      <c r="E5860" s="60"/>
      <c r="F5860" s="60"/>
      <c r="G5860" s="61"/>
      <c r="H5860" s="71"/>
      <c r="I5860" s="62"/>
      <c r="J5860" s="62"/>
      <c r="K5860" s="44"/>
      <c r="L5860" s="63"/>
      <c r="M5860" s="70"/>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x14ac:dyDescent="0.2">
      <c r="A5861" s="15"/>
      <c r="B5861" s="15"/>
      <c r="C5861" s="59"/>
      <c r="D5861" s="60"/>
      <c r="E5861" s="60"/>
      <c r="F5861" s="60"/>
      <c r="G5861" s="61"/>
      <c r="H5861" s="71"/>
      <c r="I5861" s="62"/>
      <c r="J5861" s="62"/>
      <c r="K5861" s="44"/>
      <c r="L5861" s="63"/>
      <c r="M5861" s="70"/>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x14ac:dyDescent="0.2">
      <c r="A5862" s="15"/>
      <c r="B5862" s="15"/>
      <c r="C5862" s="59"/>
      <c r="D5862" s="60"/>
      <c r="E5862" s="60"/>
      <c r="F5862" s="60"/>
      <c r="G5862" s="61"/>
      <c r="H5862" s="71"/>
      <c r="I5862" s="62"/>
      <c r="J5862" s="62"/>
      <c r="K5862" s="44"/>
      <c r="L5862" s="63"/>
      <c r="M5862" s="70"/>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x14ac:dyDescent="0.2">
      <c r="A5863" s="15"/>
      <c r="B5863" s="15"/>
      <c r="C5863" s="59"/>
      <c r="D5863" s="60"/>
      <c r="E5863" s="60"/>
      <c r="F5863" s="60"/>
      <c r="G5863" s="61"/>
      <c r="H5863" s="71"/>
      <c r="I5863" s="62"/>
      <c r="J5863" s="62"/>
      <c r="K5863" s="44"/>
      <c r="L5863" s="63"/>
      <c r="M5863" s="70"/>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x14ac:dyDescent="0.2">
      <c r="A5864" s="15"/>
      <c r="B5864" s="15"/>
      <c r="C5864" s="59"/>
      <c r="D5864" s="60"/>
      <c r="E5864" s="60"/>
      <c r="F5864" s="60"/>
      <c r="G5864" s="61"/>
      <c r="H5864" s="71"/>
      <c r="I5864" s="62"/>
      <c r="J5864" s="62"/>
      <c r="K5864" s="44"/>
      <c r="L5864" s="63"/>
      <c r="M5864" s="70"/>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x14ac:dyDescent="0.2">
      <c r="A5865" s="15"/>
      <c r="B5865" s="15"/>
      <c r="C5865" s="59"/>
      <c r="D5865" s="60"/>
      <c r="E5865" s="60"/>
      <c r="F5865" s="60"/>
      <c r="G5865" s="61"/>
      <c r="H5865" s="71"/>
      <c r="I5865" s="62"/>
      <c r="J5865" s="62"/>
      <c r="K5865" s="44"/>
      <c r="L5865" s="63"/>
      <c r="M5865" s="70"/>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x14ac:dyDescent="0.2">
      <c r="A5866" s="15"/>
      <c r="B5866" s="15"/>
      <c r="C5866" s="59"/>
      <c r="D5866" s="60"/>
      <c r="E5866" s="60"/>
      <c r="F5866" s="60"/>
      <c r="G5866" s="61"/>
      <c r="H5866" s="71"/>
      <c r="I5866" s="62"/>
      <c r="J5866" s="62"/>
      <c r="K5866" s="44"/>
      <c r="L5866" s="63"/>
      <c r="M5866" s="70"/>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x14ac:dyDescent="0.2">
      <c r="A5867" s="15"/>
      <c r="B5867" s="15"/>
      <c r="C5867" s="59"/>
      <c r="D5867" s="60"/>
      <c r="E5867" s="60"/>
      <c r="F5867" s="60"/>
      <c r="G5867" s="61"/>
      <c r="H5867" s="71"/>
      <c r="I5867" s="62"/>
      <c r="J5867" s="62"/>
      <c r="K5867" s="44"/>
      <c r="L5867" s="63"/>
      <c r="M5867" s="70"/>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x14ac:dyDescent="0.2">
      <c r="A5868" s="15"/>
      <c r="B5868" s="15"/>
      <c r="C5868" s="59"/>
      <c r="D5868" s="60"/>
      <c r="E5868" s="60"/>
      <c r="F5868" s="60"/>
      <c r="G5868" s="61"/>
      <c r="H5868" s="71"/>
      <c r="I5868" s="62"/>
      <c r="J5868" s="62"/>
      <c r="K5868" s="44"/>
      <c r="L5868" s="63"/>
      <c r="M5868" s="70"/>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x14ac:dyDescent="0.2">
      <c r="A5869" s="15"/>
      <c r="B5869" s="15"/>
      <c r="C5869" s="59"/>
      <c r="D5869" s="60"/>
      <c r="E5869" s="60"/>
      <c r="F5869" s="60"/>
      <c r="G5869" s="61"/>
      <c r="H5869" s="71"/>
      <c r="I5869" s="62"/>
      <c r="J5869" s="62"/>
      <c r="K5869" s="44"/>
      <c r="L5869" s="63"/>
      <c r="M5869" s="70"/>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x14ac:dyDescent="0.2">
      <c r="A5870" s="15"/>
      <c r="B5870" s="15"/>
      <c r="C5870" s="59"/>
      <c r="D5870" s="60"/>
      <c r="E5870" s="60"/>
      <c r="F5870" s="60"/>
      <c r="G5870" s="61"/>
      <c r="H5870" s="71"/>
      <c r="I5870" s="62"/>
      <c r="J5870" s="62"/>
      <c r="K5870" s="44"/>
      <c r="L5870" s="63"/>
      <c r="M5870" s="70"/>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x14ac:dyDescent="0.2">
      <c r="A5871" s="15"/>
      <c r="B5871" s="15"/>
      <c r="C5871" s="59"/>
      <c r="D5871" s="60"/>
      <c r="E5871" s="60"/>
      <c r="F5871" s="60"/>
      <c r="G5871" s="61"/>
      <c r="H5871" s="71"/>
      <c r="I5871" s="62"/>
      <c r="J5871" s="62"/>
      <c r="K5871" s="44"/>
      <c r="L5871" s="63"/>
      <c r="M5871" s="70"/>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x14ac:dyDescent="0.2">
      <c r="A5872" s="15"/>
      <c r="B5872" s="15"/>
      <c r="C5872" s="59"/>
      <c r="D5872" s="60"/>
      <c r="E5872" s="60"/>
      <c r="F5872" s="60"/>
      <c r="G5872" s="61"/>
      <c r="H5872" s="71"/>
      <c r="I5872" s="62"/>
      <c r="J5872" s="62"/>
      <c r="K5872" s="44"/>
      <c r="L5872" s="63"/>
      <c r="M5872" s="70"/>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x14ac:dyDescent="0.2">
      <c r="A5873" s="15"/>
      <c r="B5873" s="15"/>
      <c r="C5873" s="59"/>
      <c r="D5873" s="60"/>
      <c r="E5873" s="60"/>
      <c r="F5873" s="60"/>
      <c r="G5873" s="61"/>
      <c r="H5873" s="71"/>
      <c r="I5873" s="62"/>
      <c r="J5873" s="62"/>
      <c r="K5873" s="44"/>
      <c r="L5873" s="63"/>
      <c r="M5873" s="70"/>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x14ac:dyDescent="0.2">
      <c r="A5874" s="15"/>
      <c r="B5874" s="15"/>
      <c r="C5874" s="59"/>
      <c r="D5874" s="60"/>
      <c r="E5874" s="60"/>
      <c r="F5874" s="60"/>
      <c r="G5874" s="61"/>
      <c r="H5874" s="71"/>
      <c r="I5874" s="62"/>
      <c r="J5874" s="62"/>
      <c r="K5874" s="44"/>
      <c r="L5874" s="63"/>
      <c r="M5874" s="70"/>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x14ac:dyDescent="0.2">
      <c r="A5875" s="15"/>
      <c r="B5875" s="15"/>
      <c r="C5875" s="59"/>
      <c r="D5875" s="60"/>
      <c r="E5875" s="60"/>
      <c r="F5875" s="60"/>
      <c r="G5875" s="61"/>
      <c r="H5875" s="71"/>
      <c r="I5875" s="62"/>
      <c r="J5875" s="62"/>
      <c r="K5875" s="44"/>
      <c r="L5875" s="63"/>
      <c r="M5875" s="70"/>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x14ac:dyDescent="0.2">
      <c r="A5876" s="15"/>
      <c r="B5876" s="15"/>
      <c r="C5876" s="59"/>
      <c r="D5876" s="60"/>
      <c r="E5876" s="60"/>
      <c r="F5876" s="60"/>
      <c r="G5876" s="61"/>
      <c r="H5876" s="71"/>
      <c r="I5876" s="62"/>
      <c r="J5876" s="62"/>
      <c r="K5876" s="44"/>
      <c r="L5876" s="63"/>
      <c r="M5876" s="70"/>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x14ac:dyDescent="0.2">
      <c r="A5877" s="15"/>
      <c r="B5877" s="15"/>
      <c r="C5877" s="59"/>
      <c r="D5877" s="60"/>
      <c r="E5877" s="60"/>
      <c r="F5877" s="60"/>
      <c r="G5877" s="61"/>
      <c r="H5877" s="71"/>
      <c r="I5877" s="62"/>
      <c r="J5877" s="62"/>
      <c r="K5877" s="44"/>
      <c r="L5877" s="63"/>
      <c r="M5877" s="70"/>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x14ac:dyDescent="0.2">
      <c r="A5878" s="15"/>
      <c r="B5878" s="15"/>
      <c r="C5878" s="59"/>
      <c r="D5878" s="60"/>
      <c r="E5878" s="60"/>
      <c r="F5878" s="60"/>
      <c r="G5878" s="61"/>
      <c r="H5878" s="71"/>
      <c r="I5878" s="62"/>
      <c r="J5878" s="62"/>
      <c r="K5878" s="44"/>
      <c r="L5878" s="63"/>
      <c r="M5878" s="70"/>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x14ac:dyDescent="0.2">
      <c r="A5879" s="15"/>
      <c r="B5879" s="15"/>
      <c r="C5879" s="59"/>
      <c r="D5879" s="60"/>
      <c r="E5879" s="60"/>
      <c r="F5879" s="60"/>
      <c r="G5879" s="61"/>
      <c r="H5879" s="71"/>
      <c r="I5879" s="62"/>
      <c r="J5879" s="62"/>
      <c r="K5879" s="44"/>
      <c r="L5879" s="63"/>
      <c r="M5879" s="70"/>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x14ac:dyDescent="0.2">
      <c r="A5880" s="15"/>
      <c r="B5880" s="15"/>
      <c r="C5880" s="59"/>
      <c r="D5880" s="60"/>
      <c r="E5880" s="60"/>
      <c r="F5880" s="60"/>
      <c r="G5880" s="61"/>
      <c r="H5880" s="71"/>
      <c r="I5880" s="62"/>
      <c r="J5880" s="62"/>
      <c r="K5880" s="44"/>
      <c r="L5880" s="63"/>
      <c r="M5880" s="70"/>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x14ac:dyDescent="0.2">
      <c r="A5881" s="15"/>
      <c r="B5881" s="15"/>
      <c r="C5881" s="59"/>
      <c r="D5881" s="60"/>
      <c r="E5881" s="60"/>
      <c r="F5881" s="60"/>
      <c r="G5881" s="61"/>
      <c r="H5881" s="71"/>
      <c r="I5881" s="62"/>
      <c r="J5881" s="62"/>
      <c r="K5881" s="44"/>
      <c r="L5881" s="63"/>
      <c r="M5881" s="70"/>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x14ac:dyDescent="0.2">
      <c r="A5882" s="15"/>
      <c r="B5882" s="15"/>
      <c r="C5882" s="59"/>
      <c r="D5882" s="60"/>
      <c r="E5882" s="60"/>
      <c r="F5882" s="60"/>
      <c r="G5882" s="61"/>
      <c r="H5882" s="71"/>
      <c r="I5882" s="62"/>
      <c r="J5882" s="62"/>
      <c r="K5882" s="44"/>
      <c r="L5882" s="63"/>
      <c r="M5882" s="70"/>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x14ac:dyDescent="0.2">
      <c r="A5883" s="15"/>
      <c r="B5883" s="15"/>
      <c r="C5883" s="59"/>
      <c r="D5883" s="60"/>
      <c r="E5883" s="60"/>
      <c r="F5883" s="60"/>
      <c r="G5883" s="61"/>
      <c r="H5883" s="71"/>
      <c r="I5883" s="62"/>
      <c r="J5883" s="62"/>
      <c r="K5883" s="44"/>
      <c r="L5883" s="63"/>
      <c r="M5883" s="70"/>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x14ac:dyDescent="0.2">
      <c r="A5884" s="15"/>
      <c r="B5884" s="15"/>
      <c r="C5884" s="59"/>
      <c r="D5884" s="60"/>
      <c r="E5884" s="60"/>
      <c r="F5884" s="60"/>
      <c r="G5884" s="61"/>
      <c r="H5884" s="71"/>
      <c r="I5884" s="62"/>
      <c r="J5884" s="62"/>
      <c r="K5884" s="44"/>
      <c r="L5884" s="63"/>
      <c r="M5884" s="70"/>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x14ac:dyDescent="0.2">
      <c r="A5885" s="15"/>
      <c r="B5885" s="15"/>
      <c r="C5885" s="59"/>
      <c r="D5885" s="60"/>
      <c r="E5885" s="60"/>
      <c r="F5885" s="60"/>
      <c r="G5885" s="61"/>
      <c r="H5885" s="71"/>
      <c r="I5885" s="62"/>
      <c r="J5885" s="62"/>
      <c r="K5885" s="44"/>
      <c r="L5885" s="63"/>
      <c r="M5885" s="70"/>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x14ac:dyDescent="0.2">
      <c r="A5886" s="15"/>
      <c r="B5886" s="15"/>
      <c r="C5886" s="59"/>
      <c r="D5886" s="60"/>
      <c r="E5886" s="60"/>
      <c r="F5886" s="60"/>
      <c r="G5886" s="61"/>
      <c r="H5886" s="71"/>
      <c r="I5886" s="62"/>
      <c r="J5886" s="62"/>
      <c r="K5886" s="44"/>
      <c r="L5886" s="63"/>
      <c r="M5886" s="70"/>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x14ac:dyDescent="0.2">
      <c r="A5887" s="15"/>
      <c r="B5887" s="15"/>
      <c r="C5887" s="59"/>
      <c r="D5887" s="60"/>
      <c r="E5887" s="60"/>
      <c r="F5887" s="60"/>
      <c r="G5887" s="61"/>
      <c r="H5887" s="71"/>
      <c r="I5887" s="62"/>
      <c r="J5887" s="62"/>
      <c r="K5887" s="44"/>
      <c r="L5887" s="63"/>
      <c r="M5887" s="70"/>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x14ac:dyDescent="0.2">
      <c r="A5888" s="15"/>
      <c r="B5888" s="15"/>
      <c r="C5888" s="59"/>
      <c r="D5888" s="60"/>
      <c r="E5888" s="60"/>
      <c r="F5888" s="60"/>
      <c r="G5888" s="61"/>
      <c r="H5888" s="71"/>
      <c r="I5888" s="62"/>
      <c r="J5888" s="62"/>
      <c r="K5888" s="44"/>
      <c r="L5888" s="63"/>
      <c r="M5888" s="70"/>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x14ac:dyDescent="0.2">
      <c r="A5889" s="15"/>
      <c r="B5889" s="15"/>
      <c r="C5889" s="59"/>
      <c r="D5889" s="60"/>
      <c r="E5889" s="60"/>
      <c r="F5889" s="60"/>
      <c r="G5889" s="61"/>
      <c r="H5889" s="71"/>
      <c r="I5889" s="62"/>
      <c r="J5889" s="62"/>
      <c r="K5889" s="44"/>
      <c r="L5889" s="63"/>
      <c r="M5889" s="70"/>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x14ac:dyDescent="0.2">
      <c r="A5890" s="15"/>
      <c r="B5890" s="15"/>
      <c r="C5890" s="59"/>
      <c r="D5890" s="60"/>
      <c r="E5890" s="60"/>
      <c r="F5890" s="60"/>
      <c r="G5890" s="61"/>
      <c r="H5890" s="71"/>
      <c r="I5890" s="62"/>
      <c r="J5890" s="62"/>
      <c r="K5890" s="44"/>
      <c r="L5890" s="63"/>
      <c r="M5890" s="70"/>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x14ac:dyDescent="0.2">
      <c r="A5891" s="15"/>
      <c r="B5891" s="15"/>
      <c r="C5891" s="59"/>
      <c r="D5891" s="60"/>
      <c r="E5891" s="60"/>
      <c r="F5891" s="60"/>
      <c r="G5891" s="61"/>
      <c r="H5891" s="71"/>
      <c r="I5891" s="62"/>
      <c r="J5891" s="62"/>
      <c r="K5891" s="44"/>
      <c r="L5891" s="63"/>
      <c r="M5891" s="70"/>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x14ac:dyDescent="0.2">
      <c r="A5892" s="15"/>
      <c r="B5892" s="15"/>
      <c r="C5892" s="58"/>
      <c r="D5892" s="58"/>
      <c r="E5892" s="58"/>
      <c r="F5892" s="58"/>
      <c r="G5892" s="58"/>
      <c r="H5892" s="72"/>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x14ac:dyDescent="0.2">
      <c r="A5893" s="11"/>
      <c r="B5893" s="12" t="s">
        <v>1</v>
      </c>
      <c r="C5893" s="11"/>
      <c r="D5893" s="11"/>
      <c r="E5893" s="11"/>
      <c r="F5893" s="11"/>
      <c r="G5893" s="11"/>
      <c r="H5893" s="73"/>
      <c r="I5893" s="11"/>
      <c r="J5893" s="73"/>
      <c r="K5893" s="11"/>
      <c r="L5893" s="14"/>
      <c r="M5893" s="108"/>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x14ac:dyDescent="0.2">
      <c r="M5894" s="70"/>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x14ac:dyDescent="0.2">
      <c r="M5895" s="70"/>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x14ac:dyDescent="0.2">
      <c r="M5896" s="70"/>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x14ac:dyDescent="0.2">
      <c r="M5897" s="70"/>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x14ac:dyDescent="0.2">
      <c r="M5898" s="70"/>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x14ac:dyDescent="0.2">
      <c r="M5899" s="70"/>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x14ac:dyDescent="0.2">
      <c r="M5900" s="70"/>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x14ac:dyDescent="0.2">
      <c r="M5901" s="70"/>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x14ac:dyDescent="0.2">
      <c r="M5902" s="70"/>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x14ac:dyDescent="0.2">
      <c r="M5903" s="70"/>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x14ac:dyDescent="0.2">
      <c r="M5904" s="70"/>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x14ac:dyDescent="0.2">
      <c r="M5905" s="70"/>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x14ac:dyDescent="0.2">
      <c r="M5906" s="70"/>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x14ac:dyDescent="0.2">
      <c r="M5907" s="70"/>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x14ac:dyDescent="0.2">
      <c r="M5908" s="70"/>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x14ac:dyDescent="0.2">
      <c r="M5909" s="70"/>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x14ac:dyDescent="0.2">
      <c r="M5910" s="70"/>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x14ac:dyDescent="0.2">
      <c r="M5911" s="70"/>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x14ac:dyDescent="0.2">
      <c r="M5912" s="70"/>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x14ac:dyDescent="0.2">
      <c r="M5913" s="70"/>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x14ac:dyDescent="0.2">
      <c r="M5914" s="70"/>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x14ac:dyDescent="0.2">
      <c r="M5915" s="70"/>
    </row>
    <row r="5916" spans="13:33" hidden="1" x14ac:dyDescent="0.2">
      <c r="M5916" s="70"/>
    </row>
    <row r="5917" spans="13:33" hidden="1" x14ac:dyDescent="0.2">
      <c r="M5917" s="70"/>
    </row>
    <row r="5918" spans="13:33" hidden="1" x14ac:dyDescent="0.2">
      <c r="M5918" s="70"/>
    </row>
    <row r="5919" spans="13:33" hidden="1" x14ac:dyDescent="0.2">
      <c r="M5919" s="70"/>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tabSelected="1" topLeftCell="A14" zoomScaleNormal="100" workbookViewId="0">
      <selection activeCell="I155" sqref="I155:I156"/>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x14ac:dyDescent="0.25">
      <c r="H1" s="41"/>
    </row>
    <row r="2" spans="1:35" customFormat="1" ht="15" x14ac:dyDescent="0.25">
      <c r="H2" s="41"/>
    </row>
    <row r="3" spans="1:35" customFormat="1" ht="26.25" x14ac:dyDescent="0.4">
      <c r="H3" s="30" t="str">
        <f>'Residential price movements'!D3</f>
        <v>2026–27 pricing</v>
      </c>
      <c r="K3" s="1"/>
      <c r="L3" s="1"/>
    </row>
    <row r="4" spans="1:35" customFormat="1" ht="23.25" x14ac:dyDescent="0.35">
      <c r="H4" s="31" t="s">
        <v>27</v>
      </c>
      <c r="K4" s="1"/>
      <c r="L4" s="1"/>
    </row>
    <row r="5" spans="1:35" customFormat="1" ht="15" x14ac:dyDescent="0.25">
      <c r="H5" s="41"/>
    </row>
    <row r="6" spans="1:35" customFormat="1" ht="15" x14ac:dyDescent="0.25">
      <c r="B6" t="s">
        <v>42</v>
      </c>
      <c r="H6" s="41"/>
    </row>
    <row r="7" spans="1:35" customFormat="1" ht="15.75" thickBot="1" x14ac:dyDescent="0.3">
      <c r="C7" s="48" t="s">
        <v>0</v>
      </c>
      <c r="D7" s="54"/>
      <c r="E7" s="54"/>
      <c r="F7" s="54"/>
      <c r="G7" s="54"/>
      <c r="H7" s="41"/>
    </row>
    <row r="8" spans="1:35" customFormat="1" ht="15.75" thickBot="1" x14ac:dyDescent="0.3">
      <c r="C8" s="48"/>
      <c r="D8" s="54"/>
      <c r="E8" s="54"/>
      <c r="F8" s="54"/>
      <c r="G8" s="54"/>
      <c r="H8" s="41"/>
    </row>
    <row r="9" spans="1:35" ht="13.5" thickBot="1" x14ac:dyDescent="0.25">
      <c r="A9" s="2"/>
      <c r="B9" s="3"/>
      <c r="C9" s="51" t="s">
        <v>4</v>
      </c>
      <c r="E9" s="51" t="s">
        <v>5</v>
      </c>
      <c r="G9" s="51" t="s">
        <v>6</v>
      </c>
      <c r="I9" s="51" t="s">
        <v>8</v>
      </c>
      <c r="J9" s="67"/>
      <c r="K9" s="51" t="s">
        <v>9</v>
      </c>
      <c r="L9" s="53"/>
      <c r="N9" s="53"/>
      <c r="P9" s="2"/>
      <c r="Q9" s="2"/>
      <c r="Y9" s="2"/>
      <c r="Z9" s="2"/>
      <c r="AA9" s="2"/>
      <c r="AB9" s="2"/>
      <c r="AC9" s="2"/>
      <c r="AD9" s="2"/>
    </row>
    <row r="10" spans="1:35" ht="12" thickBot="1" x14ac:dyDescent="0.25">
      <c r="A10" s="4"/>
      <c r="B10" s="5"/>
      <c r="C10" s="4"/>
      <c r="D10" s="51" t="s">
        <v>11</v>
      </c>
      <c r="F10" s="51" t="s">
        <v>10</v>
      </c>
      <c r="H10" s="64" t="s">
        <v>12</v>
      </c>
      <c r="J10" s="65" t="s">
        <v>13</v>
      </c>
      <c r="M10" s="50"/>
      <c r="O10" s="49"/>
      <c r="Q10" s="7"/>
      <c r="Y10" s="7"/>
      <c r="Z10" s="7"/>
      <c r="AA10" s="7"/>
      <c r="AB10" s="7"/>
      <c r="AC10" s="7"/>
      <c r="AD10" s="7"/>
    </row>
    <row r="11" spans="1:35" x14ac:dyDescent="0.2">
      <c r="A11" s="37"/>
      <c r="B11" s="38"/>
      <c r="C11" s="65" t="s">
        <v>23</v>
      </c>
      <c r="E11" s="65" t="s">
        <v>14</v>
      </c>
      <c r="F11" s="39"/>
      <c r="G11" s="65" t="s">
        <v>15</v>
      </c>
      <c r="H11" s="56"/>
      <c r="I11" s="65" t="s">
        <v>16</v>
      </c>
      <c r="J11" s="68"/>
      <c r="K11" s="64" t="s">
        <v>17</v>
      </c>
      <c r="L11" s="56"/>
      <c r="M11" s="56"/>
      <c r="N11" s="56"/>
      <c r="O11" s="55"/>
      <c r="P11" s="38"/>
      <c r="Q11" s="40"/>
      <c r="Y11" s="40"/>
      <c r="Z11" s="40"/>
      <c r="AA11" s="40"/>
      <c r="AB11" s="40"/>
      <c r="AC11" s="40"/>
      <c r="AD11" s="40"/>
    </row>
    <row r="12" spans="1:35" x14ac:dyDescent="0.2">
      <c r="A12" s="8"/>
      <c r="B12" s="8"/>
      <c r="C12" s="8"/>
      <c r="D12" s="8"/>
      <c r="E12" s="8"/>
      <c r="F12" s="8"/>
      <c r="G12" s="8"/>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x14ac:dyDescent="0.2">
      <c r="A13" s="11"/>
      <c r="B13" s="12" t="str">
        <f>"Ausgrid "&amp;LEFT($H$3,7)&amp;" Labour rates"</f>
        <v>Ausgrid 2026–27 Labour rates</v>
      </c>
      <c r="C13" s="11"/>
      <c r="D13" s="11"/>
      <c r="E13" s="11"/>
      <c r="F13" s="11"/>
      <c r="G13" s="11"/>
      <c r="H13" s="19" t="s">
        <v>20</v>
      </c>
      <c r="I13" s="19" t="s">
        <v>21</v>
      </c>
      <c r="J13" s="19"/>
      <c r="K13" s="42" t="s">
        <v>25</v>
      </c>
      <c r="L13" s="66" t="s">
        <v>30</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x14ac:dyDescent="0.2">
      <c r="A15" s="15"/>
      <c r="B15" s="15">
        <v>1</v>
      </c>
      <c r="C15" s="59" t="s">
        <v>971</v>
      </c>
      <c r="D15" s="60"/>
      <c r="E15" s="60"/>
      <c r="F15" s="60"/>
      <c r="G15" s="61"/>
      <c r="H15" s="71">
        <v>0</v>
      </c>
      <c r="I15" s="62" t="s">
        <v>35</v>
      </c>
      <c r="J15" s="44"/>
      <c r="K15" s="63">
        <v>130.24</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x14ac:dyDescent="0.2">
      <c r="A16" s="15"/>
      <c r="B16" s="15">
        <v>2</v>
      </c>
      <c r="C16" s="59" t="s">
        <v>972</v>
      </c>
      <c r="D16" s="60"/>
      <c r="E16" s="60"/>
      <c r="F16" s="60"/>
      <c r="G16" s="61"/>
      <c r="H16" s="71">
        <v>0</v>
      </c>
      <c r="I16" s="62" t="s">
        <v>35</v>
      </c>
      <c r="J16" s="44"/>
      <c r="K16" s="63">
        <v>207.9</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x14ac:dyDescent="0.2">
      <c r="A17" s="15"/>
      <c r="B17" s="15">
        <v>3</v>
      </c>
      <c r="C17" s="59" t="s">
        <v>973</v>
      </c>
      <c r="D17" s="60"/>
      <c r="E17" s="60"/>
      <c r="F17" s="60"/>
      <c r="G17" s="61"/>
      <c r="H17" s="71">
        <v>0</v>
      </c>
      <c r="I17" s="62" t="s">
        <v>35</v>
      </c>
      <c r="J17" s="44"/>
      <c r="K17" s="63">
        <v>270.7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x14ac:dyDescent="0.2">
      <c r="A18" s="15"/>
      <c r="B18" s="15">
        <v>4</v>
      </c>
      <c r="C18" s="59" t="s">
        <v>974</v>
      </c>
      <c r="D18" s="60"/>
      <c r="E18" s="60"/>
      <c r="F18" s="60"/>
      <c r="G18" s="61"/>
      <c r="H18" s="71">
        <v>0</v>
      </c>
      <c r="I18" s="62" t="s">
        <v>35</v>
      </c>
      <c r="J18" s="44"/>
      <c r="K18" s="63">
        <v>213.5</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x14ac:dyDescent="0.2">
      <c r="A19" s="15"/>
      <c r="B19" s="15">
        <v>5</v>
      </c>
      <c r="C19" s="59" t="s">
        <v>975</v>
      </c>
      <c r="D19" s="60"/>
      <c r="E19" s="60"/>
      <c r="F19" s="60"/>
      <c r="G19" s="61"/>
      <c r="H19" s="71">
        <v>0</v>
      </c>
      <c r="I19" s="62" t="s">
        <v>35</v>
      </c>
      <c r="J19" s="44"/>
      <c r="K19" s="63">
        <v>323.23</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x14ac:dyDescent="0.2">
      <c r="A20" s="15"/>
      <c r="B20" s="15">
        <v>6</v>
      </c>
      <c r="C20" s="59" t="s">
        <v>976</v>
      </c>
      <c r="D20" s="60"/>
      <c r="E20" s="60"/>
      <c r="F20" s="60"/>
      <c r="G20" s="61"/>
      <c r="H20" s="71">
        <v>0</v>
      </c>
      <c r="I20" s="62" t="s">
        <v>35</v>
      </c>
      <c r="J20" s="44"/>
      <c r="K20" s="63">
        <v>373.92</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x14ac:dyDescent="0.2">
      <c r="A21" s="15"/>
      <c r="B21" s="15">
        <v>7</v>
      </c>
      <c r="C21" s="59">
        <v>0</v>
      </c>
      <c r="D21" s="60"/>
      <c r="E21" s="60"/>
      <c r="F21" s="60"/>
      <c r="G21" s="61"/>
      <c r="H21" s="71">
        <v>0</v>
      </c>
      <c r="I21" s="62">
        <v>0</v>
      </c>
      <c r="J21" s="44"/>
      <c r="K21" s="63"/>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x14ac:dyDescent="0.2">
      <c r="A22" s="15"/>
      <c r="B22" s="15">
        <v>8</v>
      </c>
      <c r="C22" s="59">
        <v>0</v>
      </c>
      <c r="D22" s="60"/>
      <c r="E22" s="60"/>
      <c r="F22" s="60"/>
      <c r="G22" s="61"/>
      <c r="H22" s="71">
        <v>0</v>
      </c>
      <c r="I22" s="62" t="s">
        <v>35</v>
      </c>
      <c r="J22" s="44"/>
      <c r="K22" s="63">
        <v>0</v>
      </c>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x14ac:dyDescent="0.2">
      <c r="A23" s="15"/>
      <c r="B23" s="15">
        <v>9</v>
      </c>
      <c r="C23" s="59">
        <v>0</v>
      </c>
      <c r="D23" s="60"/>
      <c r="E23" s="60"/>
      <c r="F23" s="60"/>
      <c r="G23" s="61"/>
      <c r="H23" s="71">
        <v>0</v>
      </c>
      <c r="I23" s="62" t="s">
        <v>35</v>
      </c>
      <c r="J23" s="44"/>
      <c r="K23" s="63">
        <v>0</v>
      </c>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x14ac:dyDescent="0.2">
      <c r="A24" s="15"/>
      <c r="B24" s="15">
        <v>10</v>
      </c>
      <c r="C24" s="59">
        <v>0</v>
      </c>
      <c r="D24" s="60"/>
      <c r="E24" s="60"/>
      <c r="F24" s="60"/>
      <c r="G24" s="61"/>
      <c r="H24" s="71">
        <v>0</v>
      </c>
      <c r="I24" s="62" t="s">
        <v>35</v>
      </c>
      <c r="J24" s="44"/>
      <c r="K24" s="63">
        <v>0</v>
      </c>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x14ac:dyDescent="0.2">
      <c r="A25" s="15"/>
      <c r="B25" s="15">
        <v>11</v>
      </c>
      <c r="C25" s="59">
        <v>0</v>
      </c>
      <c r="D25" s="60"/>
      <c r="E25" s="60"/>
      <c r="F25" s="60"/>
      <c r="G25" s="61"/>
      <c r="H25" s="71">
        <v>0</v>
      </c>
      <c r="I25" s="62" t="s">
        <v>35</v>
      </c>
      <c r="J25" s="44"/>
      <c r="K25" s="63">
        <v>0</v>
      </c>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x14ac:dyDescent="0.2">
      <c r="A26" s="15"/>
      <c r="B26" s="15">
        <v>12</v>
      </c>
      <c r="C26" s="59">
        <v>0</v>
      </c>
      <c r="D26" s="60"/>
      <c r="E26" s="60"/>
      <c r="F26" s="60"/>
      <c r="G26" s="61"/>
      <c r="H26" s="71">
        <v>0</v>
      </c>
      <c r="I26" s="62" t="s">
        <v>35</v>
      </c>
      <c r="J26" s="44"/>
      <c r="K26" s="63">
        <v>0</v>
      </c>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x14ac:dyDescent="0.2">
      <c r="A27" s="15"/>
      <c r="B27" s="15">
        <v>13</v>
      </c>
      <c r="C27" s="59">
        <v>0</v>
      </c>
      <c r="D27" s="60"/>
      <c r="E27" s="60"/>
      <c r="F27" s="60"/>
      <c r="G27" s="61"/>
      <c r="H27" s="71">
        <v>0</v>
      </c>
      <c r="I27" s="62" t="s">
        <v>35</v>
      </c>
      <c r="J27" s="44"/>
      <c r="K27" s="63">
        <v>0</v>
      </c>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x14ac:dyDescent="0.2">
      <c r="A28" s="15"/>
      <c r="B28" s="15">
        <v>14</v>
      </c>
      <c r="C28" s="59">
        <v>0</v>
      </c>
      <c r="D28" s="60"/>
      <c r="E28" s="60"/>
      <c r="F28" s="60"/>
      <c r="G28" s="61"/>
      <c r="H28" s="71">
        <v>0</v>
      </c>
      <c r="I28" s="62" t="s">
        <v>35</v>
      </c>
      <c r="J28" s="44"/>
      <c r="K28" s="63">
        <v>0</v>
      </c>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x14ac:dyDescent="0.2">
      <c r="A29" s="15"/>
      <c r="B29" s="15">
        <v>15</v>
      </c>
      <c r="C29" s="59">
        <v>0</v>
      </c>
      <c r="D29" s="60"/>
      <c r="E29" s="60"/>
      <c r="F29" s="60"/>
      <c r="G29" s="61"/>
      <c r="H29" s="71">
        <v>0</v>
      </c>
      <c r="I29" s="62" t="s">
        <v>35</v>
      </c>
      <c r="J29" s="44"/>
      <c r="K29" s="63">
        <v>0</v>
      </c>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x14ac:dyDescent="0.2">
      <c r="A30" s="15"/>
      <c r="B30" s="15">
        <v>16</v>
      </c>
      <c r="C30" s="59">
        <v>0</v>
      </c>
      <c r="D30" s="60"/>
      <c r="E30" s="60"/>
      <c r="F30" s="60"/>
      <c r="G30" s="61"/>
      <c r="H30" s="71">
        <v>0</v>
      </c>
      <c r="I30" s="62" t="s">
        <v>35</v>
      </c>
      <c r="J30" s="44"/>
      <c r="K30" s="63">
        <v>0</v>
      </c>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x14ac:dyDescent="0.2">
      <c r="A31" s="15"/>
      <c r="B31" s="15">
        <v>17</v>
      </c>
      <c r="C31" s="59">
        <v>0</v>
      </c>
      <c r="D31" s="60"/>
      <c r="E31" s="60"/>
      <c r="F31" s="60"/>
      <c r="G31" s="61"/>
      <c r="H31" s="71">
        <v>0</v>
      </c>
      <c r="I31" s="62" t="s">
        <v>35</v>
      </c>
      <c r="J31" s="44"/>
      <c r="K31" s="63">
        <v>0</v>
      </c>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x14ac:dyDescent="0.2">
      <c r="A32" s="15"/>
      <c r="B32" s="15">
        <v>18</v>
      </c>
      <c r="C32" s="59">
        <v>0</v>
      </c>
      <c r="D32" s="60"/>
      <c r="E32" s="60"/>
      <c r="F32" s="60"/>
      <c r="G32" s="61"/>
      <c r="H32" s="71">
        <v>0</v>
      </c>
      <c r="I32" s="62" t="s">
        <v>35</v>
      </c>
      <c r="J32" s="44"/>
      <c r="K32" s="63">
        <v>0</v>
      </c>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x14ac:dyDescent="0.2">
      <c r="A33" s="15"/>
      <c r="B33" s="15">
        <v>19</v>
      </c>
      <c r="C33" s="59">
        <v>0</v>
      </c>
      <c r="D33" s="60"/>
      <c r="E33" s="60"/>
      <c r="F33" s="60"/>
      <c r="G33" s="61"/>
      <c r="H33" s="71">
        <v>0</v>
      </c>
      <c r="I33" s="62" t="s">
        <v>35</v>
      </c>
      <c r="J33" s="44"/>
      <c r="K33" s="63">
        <v>0</v>
      </c>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x14ac:dyDescent="0.2">
      <c r="A34" s="15"/>
      <c r="B34" s="15">
        <v>20</v>
      </c>
      <c r="C34" s="59">
        <v>0</v>
      </c>
      <c r="D34" s="60"/>
      <c r="E34" s="60"/>
      <c r="F34" s="60"/>
      <c r="G34" s="61"/>
      <c r="H34" s="71">
        <v>0</v>
      </c>
      <c r="I34" s="62" t="s">
        <v>35</v>
      </c>
      <c r="J34" s="44"/>
      <c r="K34" s="63">
        <v>0</v>
      </c>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x14ac:dyDescent="0.2">
      <c r="A35" s="15"/>
      <c r="B35" s="15">
        <v>21</v>
      </c>
      <c r="C35" s="59">
        <v>0</v>
      </c>
      <c r="D35" s="60"/>
      <c r="E35" s="60"/>
      <c r="F35" s="60"/>
      <c r="G35" s="61"/>
      <c r="H35" s="71">
        <v>0</v>
      </c>
      <c r="I35" s="62" t="s">
        <v>35</v>
      </c>
      <c r="J35" s="44"/>
      <c r="K35" s="63">
        <v>0</v>
      </c>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x14ac:dyDescent="0.2">
      <c r="A36" s="15"/>
      <c r="B36" s="15">
        <v>22</v>
      </c>
      <c r="C36" s="59">
        <v>0</v>
      </c>
      <c r="D36" s="60"/>
      <c r="E36" s="60"/>
      <c r="F36" s="60"/>
      <c r="G36" s="61"/>
      <c r="H36" s="71">
        <v>0</v>
      </c>
      <c r="I36" s="62" t="s">
        <v>35</v>
      </c>
      <c r="J36" s="44"/>
      <c r="K36" s="63">
        <v>0</v>
      </c>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x14ac:dyDescent="0.2">
      <c r="A37" s="15"/>
      <c r="B37" s="15">
        <v>23</v>
      </c>
      <c r="C37" s="59">
        <v>0</v>
      </c>
      <c r="D37" s="60"/>
      <c r="E37" s="60"/>
      <c r="F37" s="60"/>
      <c r="G37" s="61"/>
      <c r="H37" s="71">
        <v>0</v>
      </c>
      <c r="I37" s="62" t="s">
        <v>35</v>
      </c>
      <c r="J37" s="44"/>
      <c r="K37" s="63">
        <v>0</v>
      </c>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x14ac:dyDescent="0.2">
      <c r="A38" s="15"/>
      <c r="B38" s="15">
        <v>24</v>
      </c>
      <c r="C38" s="59">
        <v>0</v>
      </c>
      <c r="D38" s="60"/>
      <c r="E38" s="60"/>
      <c r="F38" s="60"/>
      <c r="G38" s="61"/>
      <c r="H38" s="71">
        <v>0</v>
      </c>
      <c r="I38" s="62" t="s">
        <v>35</v>
      </c>
      <c r="J38" s="44"/>
      <c r="K38" s="63">
        <v>0</v>
      </c>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x14ac:dyDescent="0.2">
      <c r="A39" s="15"/>
      <c r="B39" s="15">
        <v>25</v>
      </c>
      <c r="C39" s="59">
        <v>0</v>
      </c>
      <c r="D39" s="60"/>
      <c r="E39" s="60"/>
      <c r="F39" s="60"/>
      <c r="G39" s="61"/>
      <c r="H39" s="71">
        <v>0</v>
      </c>
      <c r="I39" s="62" t="s">
        <v>35</v>
      </c>
      <c r="J39" s="44"/>
      <c r="K39" s="63">
        <v>0</v>
      </c>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x14ac:dyDescent="0.2">
      <c r="A40" s="15"/>
      <c r="B40" s="15">
        <v>26</v>
      </c>
      <c r="C40" s="59">
        <v>0</v>
      </c>
      <c r="D40" s="60"/>
      <c r="E40" s="60"/>
      <c r="F40" s="60"/>
      <c r="G40" s="61"/>
      <c r="H40" s="71">
        <v>0</v>
      </c>
      <c r="I40" s="62" t="s">
        <v>35</v>
      </c>
      <c r="J40" s="44"/>
      <c r="K40" s="63">
        <v>0</v>
      </c>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x14ac:dyDescent="0.2">
      <c r="A41" s="15"/>
      <c r="B41" s="15">
        <v>27</v>
      </c>
      <c r="C41" s="59">
        <v>0</v>
      </c>
      <c r="D41" s="60"/>
      <c r="E41" s="60"/>
      <c r="F41" s="60"/>
      <c r="G41" s="61"/>
      <c r="H41" s="71">
        <v>0</v>
      </c>
      <c r="I41" s="62" t="s">
        <v>35</v>
      </c>
      <c r="J41" s="44"/>
      <c r="K41" s="63">
        <v>0</v>
      </c>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x14ac:dyDescent="0.2">
      <c r="A42" s="15"/>
      <c r="B42" s="15">
        <v>28</v>
      </c>
      <c r="C42" s="59">
        <v>0</v>
      </c>
      <c r="D42" s="60"/>
      <c r="E42" s="60"/>
      <c r="F42" s="60"/>
      <c r="G42" s="61"/>
      <c r="H42" s="71">
        <v>0</v>
      </c>
      <c r="I42" s="62" t="s">
        <v>35</v>
      </c>
      <c r="J42" s="44"/>
      <c r="K42" s="63">
        <v>0</v>
      </c>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x14ac:dyDescent="0.2">
      <c r="A43" s="15"/>
      <c r="B43" s="15">
        <v>29</v>
      </c>
      <c r="C43" s="59">
        <v>0</v>
      </c>
      <c r="D43" s="60"/>
      <c r="E43" s="60"/>
      <c r="F43" s="60"/>
      <c r="G43" s="61"/>
      <c r="H43" s="71">
        <v>0</v>
      </c>
      <c r="I43" s="62" t="s">
        <v>35</v>
      </c>
      <c r="J43" s="44"/>
      <c r="K43" s="63">
        <v>0</v>
      </c>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x14ac:dyDescent="0.2">
      <c r="A44" s="15"/>
      <c r="B44" s="15">
        <v>30</v>
      </c>
      <c r="C44" s="59">
        <v>0</v>
      </c>
      <c r="D44" s="60"/>
      <c r="E44" s="60"/>
      <c r="F44" s="60"/>
      <c r="G44" s="61"/>
      <c r="H44" s="71">
        <v>0</v>
      </c>
      <c r="I44" s="62" t="s">
        <v>35</v>
      </c>
      <c r="J44" s="44"/>
      <c r="K44" s="63">
        <v>0</v>
      </c>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x14ac:dyDescent="0.2">
      <c r="A45" s="15"/>
      <c r="B45" s="15">
        <v>31</v>
      </c>
      <c r="C45" s="59">
        <v>0</v>
      </c>
      <c r="D45" s="60"/>
      <c r="E45" s="60"/>
      <c r="F45" s="60"/>
      <c r="G45" s="61"/>
      <c r="H45" s="71">
        <v>0</v>
      </c>
      <c r="I45" s="62" t="s">
        <v>35</v>
      </c>
      <c r="J45" s="44"/>
      <c r="K45" s="63">
        <v>0</v>
      </c>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x14ac:dyDescent="0.2">
      <c r="A46" s="15"/>
      <c r="B46" s="15">
        <v>32</v>
      </c>
      <c r="C46" s="59">
        <v>0</v>
      </c>
      <c r="D46" s="60"/>
      <c r="E46" s="60"/>
      <c r="F46" s="60"/>
      <c r="G46" s="61"/>
      <c r="H46" s="71">
        <v>0</v>
      </c>
      <c r="I46" s="62" t="s">
        <v>35</v>
      </c>
      <c r="J46" s="44"/>
      <c r="K46" s="63">
        <v>0</v>
      </c>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x14ac:dyDescent="0.2">
      <c r="A47" s="15"/>
      <c r="B47" s="15">
        <v>33</v>
      </c>
      <c r="C47" s="59">
        <v>0</v>
      </c>
      <c r="D47" s="60"/>
      <c r="E47" s="60"/>
      <c r="F47" s="60"/>
      <c r="G47" s="61"/>
      <c r="H47" s="71">
        <v>0</v>
      </c>
      <c r="I47" s="62" t="s">
        <v>35</v>
      </c>
      <c r="J47" s="44"/>
      <c r="K47" s="63">
        <v>0</v>
      </c>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x14ac:dyDescent="0.2">
      <c r="A48" s="15"/>
      <c r="B48" s="15">
        <v>34</v>
      </c>
      <c r="C48" s="59">
        <v>0</v>
      </c>
      <c r="D48" s="60"/>
      <c r="E48" s="60"/>
      <c r="F48" s="60"/>
      <c r="G48" s="61"/>
      <c r="H48" s="71">
        <v>0</v>
      </c>
      <c r="I48" s="62" t="s">
        <v>35</v>
      </c>
      <c r="J48" s="44"/>
      <c r="K48" s="63">
        <v>0</v>
      </c>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x14ac:dyDescent="0.2">
      <c r="A49" s="15"/>
      <c r="B49" s="15">
        <v>35</v>
      </c>
      <c r="C49" s="59">
        <v>0</v>
      </c>
      <c r="D49" s="60"/>
      <c r="E49" s="60"/>
      <c r="F49" s="60"/>
      <c r="G49" s="61"/>
      <c r="H49" s="71">
        <v>0</v>
      </c>
      <c r="I49" s="62" t="s">
        <v>35</v>
      </c>
      <c r="J49" s="44"/>
      <c r="K49" s="63">
        <v>0</v>
      </c>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x14ac:dyDescent="0.2">
      <c r="A50" s="15"/>
      <c r="B50" s="15">
        <v>36</v>
      </c>
      <c r="C50" s="59">
        <v>0</v>
      </c>
      <c r="D50" s="60"/>
      <c r="E50" s="60"/>
      <c r="F50" s="60"/>
      <c r="G50" s="61"/>
      <c r="H50" s="71">
        <v>0</v>
      </c>
      <c r="I50" s="62" t="s">
        <v>35</v>
      </c>
      <c r="J50" s="44"/>
      <c r="K50" s="63">
        <v>0</v>
      </c>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x14ac:dyDescent="0.2">
      <c r="A51" s="15"/>
      <c r="B51" s="15">
        <v>37</v>
      </c>
      <c r="C51" s="59">
        <v>0</v>
      </c>
      <c r="D51" s="60"/>
      <c r="E51" s="60"/>
      <c r="F51" s="60"/>
      <c r="G51" s="61"/>
      <c r="H51" s="71">
        <v>0</v>
      </c>
      <c r="I51" s="62" t="s">
        <v>35</v>
      </c>
      <c r="J51" s="44"/>
      <c r="K51" s="63">
        <v>0</v>
      </c>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x14ac:dyDescent="0.2">
      <c r="A52" s="15"/>
      <c r="B52" s="15">
        <v>38</v>
      </c>
      <c r="C52" s="59">
        <v>0</v>
      </c>
      <c r="D52" s="60"/>
      <c r="E52" s="60"/>
      <c r="F52" s="60"/>
      <c r="G52" s="61"/>
      <c r="H52" s="71">
        <v>0</v>
      </c>
      <c r="I52" s="62" t="s">
        <v>35</v>
      </c>
      <c r="J52" s="44"/>
      <c r="K52" s="63">
        <v>0</v>
      </c>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x14ac:dyDescent="0.2">
      <c r="A53" s="15"/>
      <c r="B53" s="15">
        <v>39</v>
      </c>
      <c r="C53" s="59">
        <v>0</v>
      </c>
      <c r="D53" s="60"/>
      <c r="E53" s="60"/>
      <c r="F53" s="60"/>
      <c r="G53" s="61"/>
      <c r="H53" s="71">
        <v>0</v>
      </c>
      <c r="I53" s="62" t="s">
        <v>35</v>
      </c>
      <c r="J53" s="44"/>
      <c r="K53" s="63">
        <v>0</v>
      </c>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x14ac:dyDescent="0.2">
      <c r="A54" s="15"/>
      <c r="B54" s="15">
        <v>40</v>
      </c>
      <c r="C54" s="59">
        <v>0</v>
      </c>
      <c r="D54" s="60"/>
      <c r="E54" s="60"/>
      <c r="F54" s="60"/>
      <c r="G54" s="61"/>
      <c r="H54" s="71">
        <v>0</v>
      </c>
      <c r="I54" s="62" t="s">
        <v>35</v>
      </c>
      <c r="J54" s="44"/>
      <c r="K54" s="63">
        <v>0</v>
      </c>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x14ac:dyDescent="0.2">
      <c r="A55" s="15"/>
      <c r="B55" s="15"/>
      <c r="C55" s="58"/>
      <c r="D55" s="58"/>
      <c r="E55" s="58"/>
      <c r="F55" s="58"/>
      <c r="G55" s="58"/>
      <c r="H55" s="72"/>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x14ac:dyDescent="0.2">
      <c r="A56" s="11"/>
      <c r="B56" s="12" t="str">
        <f>"AusNet Services "&amp;LEFT($H$3,7)&amp;" Labour rates"</f>
        <v>AusNet Services 2026–27 Labour rates</v>
      </c>
      <c r="C56" s="11"/>
      <c r="D56" s="11"/>
      <c r="E56" s="11"/>
      <c r="F56" s="11"/>
      <c r="G56" s="11"/>
      <c r="H56" s="19" t="s">
        <v>20</v>
      </c>
      <c r="I56" s="19" t="s">
        <v>21</v>
      </c>
      <c r="J56" s="19"/>
      <c r="K56" s="42" t="s">
        <v>25</v>
      </c>
      <c r="L56" s="66" t="s">
        <v>30</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hidden="1" outlineLevel="1" x14ac:dyDescent="0.2">
      <c r="A57" s="15"/>
      <c r="B57" s="15"/>
      <c r="C57" s="57"/>
      <c r="D57" s="57"/>
      <c r="E57" s="57"/>
      <c r="F57" s="57"/>
      <c r="G57" s="57"/>
      <c r="H57" s="7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hidden="1" outlineLevel="1" x14ac:dyDescent="0.2">
      <c r="A58" s="15"/>
      <c r="B58" s="15"/>
      <c r="C58" s="59"/>
      <c r="D58" s="60"/>
      <c r="E58" s="60"/>
      <c r="F58" s="60"/>
      <c r="G58" s="61"/>
      <c r="H58" s="71"/>
      <c r="I58" s="62"/>
      <c r="J58" s="44"/>
      <c r="K58" s="63"/>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hidden="1" outlineLevel="1" x14ac:dyDescent="0.2">
      <c r="A59" s="15"/>
      <c r="B59" s="15"/>
      <c r="C59" s="59"/>
      <c r="D59" s="60"/>
      <c r="E59" s="60"/>
      <c r="F59" s="60"/>
      <c r="G59" s="61"/>
      <c r="H59" s="71"/>
      <c r="I59" s="62"/>
      <c r="J59" s="44"/>
      <c r="K59" s="63"/>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hidden="1" outlineLevel="1" x14ac:dyDescent="0.2">
      <c r="A60" s="15"/>
      <c r="B60" s="15"/>
      <c r="C60" s="59"/>
      <c r="D60" s="60"/>
      <c r="E60" s="60"/>
      <c r="F60" s="60"/>
      <c r="G60" s="61"/>
      <c r="H60" s="71"/>
      <c r="I60" s="62"/>
      <c r="J60" s="44"/>
      <c r="K60" s="63"/>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hidden="1" outlineLevel="1" x14ac:dyDescent="0.2">
      <c r="A61" s="15"/>
      <c r="B61" s="15"/>
      <c r="C61" s="59"/>
      <c r="D61" s="60"/>
      <c r="E61" s="60"/>
      <c r="F61" s="60"/>
      <c r="G61" s="61"/>
      <c r="H61" s="71"/>
      <c r="I61" s="62"/>
      <c r="J61" s="44"/>
      <c r="K61" s="63"/>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hidden="1" outlineLevel="1" x14ac:dyDescent="0.2">
      <c r="A62" s="15"/>
      <c r="B62" s="15"/>
      <c r="C62" s="59"/>
      <c r="D62" s="60"/>
      <c r="E62" s="60"/>
      <c r="F62" s="60"/>
      <c r="G62" s="61"/>
      <c r="H62" s="71"/>
      <c r="I62" s="62"/>
      <c r="J62" s="44"/>
      <c r="K62" s="63"/>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hidden="1" outlineLevel="1" x14ac:dyDescent="0.2">
      <c r="A63" s="15"/>
      <c r="B63" s="15"/>
      <c r="C63" s="59"/>
      <c r="D63" s="60"/>
      <c r="E63" s="60"/>
      <c r="F63" s="60"/>
      <c r="G63" s="61"/>
      <c r="H63" s="71"/>
      <c r="I63" s="62"/>
      <c r="J63" s="44"/>
      <c r="K63" s="63"/>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hidden="1" outlineLevel="1" x14ac:dyDescent="0.2">
      <c r="A64" s="15"/>
      <c r="B64" s="15"/>
      <c r="C64" s="59"/>
      <c r="D64" s="60"/>
      <c r="E64" s="60"/>
      <c r="F64" s="60"/>
      <c r="G64" s="61"/>
      <c r="H64" s="71"/>
      <c r="I64" s="62"/>
      <c r="J64" s="44"/>
      <c r="K64" s="63"/>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hidden="1" outlineLevel="1" x14ac:dyDescent="0.2">
      <c r="A65" s="15"/>
      <c r="B65" s="15"/>
      <c r="C65" s="59"/>
      <c r="D65" s="60"/>
      <c r="E65" s="60"/>
      <c r="F65" s="60"/>
      <c r="G65" s="61"/>
      <c r="H65" s="71"/>
      <c r="I65" s="62"/>
      <c r="J65" s="44"/>
      <c r="K65" s="63"/>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hidden="1" outlineLevel="1" x14ac:dyDescent="0.2">
      <c r="A66" s="15"/>
      <c r="B66" s="15"/>
      <c r="C66" s="59"/>
      <c r="D66" s="60"/>
      <c r="E66" s="60"/>
      <c r="F66" s="60"/>
      <c r="G66" s="61"/>
      <c r="H66" s="71"/>
      <c r="I66" s="62"/>
      <c r="J66" s="44"/>
      <c r="K66" s="63"/>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hidden="1" outlineLevel="1" x14ac:dyDescent="0.2">
      <c r="A67" s="15"/>
      <c r="B67" s="15"/>
      <c r="C67" s="59"/>
      <c r="D67" s="60"/>
      <c r="E67" s="60"/>
      <c r="F67" s="60"/>
      <c r="G67" s="61"/>
      <c r="H67" s="71"/>
      <c r="I67" s="62"/>
      <c r="J67" s="44"/>
      <c r="K67" s="63"/>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hidden="1" outlineLevel="1" x14ac:dyDescent="0.2">
      <c r="A68" s="15"/>
      <c r="B68" s="15"/>
      <c r="C68" s="59"/>
      <c r="D68" s="60"/>
      <c r="E68" s="60"/>
      <c r="F68" s="60"/>
      <c r="G68" s="61"/>
      <c r="H68" s="71"/>
      <c r="I68" s="62"/>
      <c r="J68" s="44"/>
      <c r="K68" s="63"/>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hidden="1" outlineLevel="1" x14ac:dyDescent="0.2">
      <c r="A69" s="15"/>
      <c r="B69" s="15"/>
      <c r="C69" s="59"/>
      <c r="D69" s="60"/>
      <c r="E69" s="60"/>
      <c r="F69" s="60"/>
      <c r="G69" s="61"/>
      <c r="H69" s="71"/>
      <c r="I69" s="62"/>
      <c r="J69" s="44"/>
      <c r="K69" s="63"/>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hidden="1" outlineLevel="1" x14ac:dyDescent="0.2">
      <c r="A70" s="15"/>
      <c r="B70" s="15"/>
      <c r="C70" s="59"/>
      <c r="D70" s="60"/>
      <c r="E70" s="60"/>
      <c r="F70" s="60"/>
      <c r="G70" s="61"/>
      <c r="H70" s="71"/>
      <c r="I70" s="62"/>
      <c r="J70" s="44"/>
      <c r="K70" s="63"/>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hidden="1" outlineLevel="1" x14ac:dyDescent="0.2">
      <c r="A71" s="15"/>
      <c r="B71" s="15"/>
      <c r="C71" s="59"/>
      <c r="D71" s="60"/>
      <c r="E71" s="60"/>
      <c r="F71" s="60"/>
      <c r="G71" s="61"/>
      <c r="H71" s="71"/>
      <c r="I71" s="62"/>
      <c r="J71" s="44"/>
      <c r="K71" s="63"/>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hidden="1" outlineLevel="1" x14ac:dyDescent="0.2">
      <c r="A72" s="15"/>
      <c r="B72" s="15"/>
      <c r="C72" s="59"/>
      <c r="D72" s="60"/>
      <c r="E72" s="60"/>
      <c r="F72" s="60"/>
      <c r="G72" s="61"/>
      <c r="H72" s="71"/>
      <c r="I72" s="62"/>
      <c r="J72" s="44"/>
      <c r="K72" s="63"/>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hidden="1" outlineLevel="1" x14ac:dyDescent="0.2">
      <c r="A73" s="15"/>
      <c r="B73" s="15"/>
      <c r="C73" s="59"/>
      <c r="D73" s="60"/>
      <c r="E73" s="60"/>
      <c r="F73" s="60"/>
      <c r="G73" s="61"/>
      <c r="H73" s="71"/>
      <c r="I73" s="62"/>
      <c r="J73" s="44"/>
      <c r="K73" s="63"/>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hidden="1" outlineLevel="1" x14ac:dyDescent="0.2">
      <c r="A74" s="15"/>
      <c r="B74" s="15"/>
      <c r="C74" s="59"/>
      <c r="D74" s="60"/>
      <c r="E74" s="60"/>
      <c r="F74" s="60"/>
      <c r="G74" s="61"/>
      <c r="H74" s="71"/>
      <c r="I74" s="62"/>
      <c r="J74" s="44"/>
      <c r="K74" s="63"/>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hidden="1" outlineLevel="1" x14ac:dyDescent="0.2">
      <c r="A75" s="15"/>
      <c r="B75" s="15"/>
      <c r="C75" s="59"/>
      <c r="D75" s="60"/>
      <c r="E75" s="60"/>
      <c r="F75" s="60"/>
      <c r="G75" s="61"/>
      <c r="H75" s="71"/>
      <c r="I75" s="62"/>
      <c r="J75" s="44"/>
      <c r="K75" s="63"/>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hidden="1" outlineLevel="1" x14ac:dyDescent="0.2">
      <c r="A76" s="15"/>
      <c r="B76" s="15"/>
      <c r="C76" s="59"/>
      <c r="D76" s="60"/>
      <c r="E76" s="60"/>
      <c r="F76" s="60"/>
      <c r="G76" s="61"/>
      <c r="H76" s="71"/>
      <c r="I76" s="62"/>
      <c r="J76" s="44"/>
      <c r="K76" s="63"/>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hidden="1" outlineLevel="1" x14ac:dyDescent="0.2">
      <c r="A77" s="15"/>
      <c r="B77" s="15"/>
      <c r="C77" s="59"/>
      <c r="D77" s="60"/>
      <c r="E77" s="60"/>
      <c r="F77" s="60"/>
      <c r="G77" s="61"/>
      <c r="H77" s="71"/>
      <c r="I77" s="62"/>
      <c r="J77" s="44"/>
      <c r="K77" s="63"/>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hidden="1" outlineLevel="1" x14ac:dyDescent="0.2">
      <c r="A78" s="15"/>
      <c r="B78" s="15"/>
      <c r="C78" s="59"/>
      <c r="D78" s="60"/>
      <c r="E78" s="60"/>
      <c r="F78" s="60"/>
      <c r="G78" s="61"/>
      <c r="H78" s="71"/>
      <c r="I78" s="62"/>
      <c r="J78" s="44"/>
      <c r="K78" s="63"/>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hidden="1" outlineLevel="1" x14ac:dyDescent="0.2">
      <c r="A79" s="15"/>
      <c r="B79" s="15"/>
      <c r="C79" s="59"/>
      <c r="D79" s="60"/>
      <c r="E79" s="60"/>
      <c r="F79" s="60"/>
      <c r="G79" s="61"/>
      <c r="H79" s="71"/>
      <c r="I79" s="62"/>
      <c r="J79" s="44"/>
      <c r="K79" s="63"/>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hidden="1" outlineLevel="1" x14ac:dyDescent="0.2">
      <c r="A80" s="15"/>
      <c r="B80" s="15"/>
      <c r="C80" s="59"/>
      <c r="D80" s="60"/>
      <c r="E80" s="60"/>
      <c r="F80" s="60"/>
      <c r="G80" s="61"/>
      <c r="H80" s="71"/>
      <c r="I80" s="62"/>
      <c r="J80" s="44"/>
      <c r="K80" s="63"/>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hidden="1" outlineLevel="1" x14ac:dyDescent="0.2">
      <c r="A81" s="15"/>
      <c r="B81" s="15"/>
      <c r="C81" s="59"/>
      <c r="D81" s="60"/>
      <c r="E81" s="60"/>
      <c r="F81" s="60"/>
      <c r="G81" s="61"/>
      <c r="H81" s="71"/>
      <c r="I81" s="62"/>
      <c r="J81" s="44"/>
      <c r="K81" s="63"/>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hidden="1" outlineLevel="1" x14ac:dyDescent="0.2">
      <c r="A82" s="15"/>
      <c r="B82" s="15"/>
      <c r="C82" s="59"/>
      <c r="D82" s="60"/>
      <c r="E82" s="60"/>
      <c r="F82" s="60"/>
      <c r="G82" s="61"/>
      <c r="H82" s="71"/>
      <c r="I82" s="62"/>
      <c r="J82" s="44"/>
      <c r="K82" s="63"/>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hidden="1" outlineLevel="1" x14ac:dyDescent="0.2">
      <c r="A83" s="15"/>
      <c r="B83" s="15"/>
      <c r="C83" s="59"/>
      <c r="D83" s="60"/>
      <c r="E83" s="60"/>
      <c r="F83" s="60"/>
      <c r="G83" s="61"/>
      <c r="H83" s="71"/>
      <c r="I83" s="62"/>
      <c r="J83" s="44"/>
      <c r="K83" s="63"/>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hidden="1" outlineLevel="1" x14ac:dyDescent="0.2">
      <c r="A84" s="15"/>
      <c r="B84" s="15"/>
      <c r="C84" s="59"/>
      <c r="D84" s="60"/>
      <c r="E84" s="60"/>
      <c r="F84" s="60"/>
      <c r="G84" s="61"/>
      <c r="H84" s="71"/>
      <c r="I84" s="62"/>
      <c r="J84" s="44"/>
      <c r="K84" s="63"/>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hidden="1" outlineLevel="1" x14ac:dyDescent="0.2">
      <c r="A85" s="15"/>
      <c r="B85" s="15"/>
      <c r="C85" s="59"/>
      <c r="D85" s="60"/>
      <c r="E85" s="60"/>
      <c r="F85" s="60"/>
      <c r="G85" s="61"/>
      <c r="H85" s="71"/>
      <c r="I85" s="62"/>
      <c r="J85" s="44"/>
      <c r="K85" s="63"/>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hidden="1" outlineLevel="1" x14ac:dyDescent="0.2">
      <c r="A86" s="15"/>
      <c r="B86" s="15"/>
      <c r="C86" s="59"/>
      <c r="D86" s="60"/>
      <c r="E86" s="60"/>
      <c r="F86" s="60"/>
      <c r="G86" s="61"/>
      <c r="H86" s="71"/>
      <c r="I86" s="62"/>
      <c r="J86" s="44"/>
      <c r="K86" s="63"/>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hidden="1" outlineLevel="1" x14ac:dyDescent="0.2">
      <c r="A87" s="15"/>
      <c r="B87" s="15"/>
      <c r="C87" s="59"/>
      <c r="D87" s="60"/>
      <c r="E87" s="60"/>
      <c r="F87" s="60"/>
      <c r="G87" s="61"/>
      <c r="H87" s="71"/>
      <c r="I87" s="62"/>
      <c r="J87" s="44"/>
      <c r="K87" s="63"/>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hidden="1" outlineLevel="1" x14ac:dyDescent="0.2">
      <c r="A88" s="15"/>
      <c r="B88" s="15"/>
      <c r="C88" s="59"/>
      <c r="D88" s="60"/>
      <c r="E88" s="60"/>
      <c r="F88" s="60"/>
      <c r="G88" s="61"/>
      <c r="H88" s="71"/>
      <c r="I88" s="62"/>
      <c r="J88" s="44"/>
      <c r="K88" s="63"/>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hidden="1" outlineLevel="1" x14ac:dyDescent="0.2">
      <c r="A89" s="15"/>
      <c r="B89" s="15"/>
      <c r="C89" s="59"/>
      <c r="D89" s="60"/>
      <c r="E89" s="60"/>
      <c r="F89" s="60"/>
      <c r="G89" s="61"/>
      <c r="H89" s="71"/>
      <c r="I89" s="62"/>
      <c r="J89" s="44"/>
      <c r="K89" s="63"/>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x14ac:dyDescent="0.2">
      <c r="A90" s="15"/>
      <c r="B90" s="15"/>
      <c r="C90" s="59"/>
      <c r="D90" s="60"/>
      <c r="E90" s="60"/>
      <c r="F90" s="60"/>
      <c r="G90" s="61"/>
      <c r="H90" s="71"/>
      <c r="I90" s="62"/>
      <c r="J90" s="44"/>
      <c r="K90" s="63"/>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x14ac:dyDescent="0.2">
      <c r="A91" s="15"/>
      <c r="B91" s="15"/>
      <c r="C91" s="59"/>
      <c r="D91" s="60"/>
      <c r="E91" s="60"/>
      <c r="F91" s="60"/>
      <c r="G91" s="61"/>
      <c r="H91" s="71"/>
      <c r="I91" s="62"/>
      <c r="J91" s="44"/>
      <c r="K91" s="63"/>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x14ac:dyDescent="0.2">
      <c r="A92" s="15"/>
      <c r="B92" s="15"/>
      <c r="C92" s="59"/>
      <c r="D92" s="60"/>
      <c r="E92" s="60"/>
      <c r="F92" s="60"/>
      <c r="G92" s="61"/>
      <c r="H92" s="71"/>
      <c r="I92" s="62"/>
      <c r="J92" s="44"/>
      <c r="K92" s="63"/>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x14ac:dyDescent="0.2">
      <c r="A93" s="15"/>
      <c r="B93" s="15"/>
      <c r="C93" s="59"/>
      <c r="D93" s="60"/>
      <c r="E93" s="60"/>
      <c r="F93" s="60"/>
      <c r="G93" s="61"/>
      <c r="H93" s="71"/>
      <c r="I93" s="62"/>
      <c r="J93" s="44"/>
      <c r="K93" s="63"/>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x14ac:dyDescent="0.2">
      <c r="A94" s="15"/>
      <c r="B94" s="15"/>
      <c r="C94" s="59"/>
      <c r="D94" s="60"/>
      <c r="E94" s="60"/>
      <c r="F94" s="60"/>
      <c r="G94" s="61"/>
      <c r="H94" s="71"/>
      <c r="I94" s="62"/>
      <c r="J94" s="44"/>
      <c r="K94" s="63"/>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x14ac:dyDescent="0.2">
      <c r="A95" s="15"/>
      <c r="B95" s="15"/>
      <c r="C95" s="59"/>
      <c r="D95" s="60"/>
      <c r="E95" s="60"/>
      <c r="F95" s="60"/>
      <c r="G95" s="61"/>
      <c r="H95" s="71"/>
      <c r="I95" s="62"/>
      <c r="J95" s="44"/>
      <c r="K95" s="63"/>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x14ac:dyDescent="0.2">
      <c r="A96" s="15"/>
      <c r="B96" s="15"/>
      <c r="C96" s="59"/>
      <c r="D96" s="60"/>
      <c r="E96" s="60"/>
      <c r="F96" s="60"/>
      <c r="G96" s="61"/>
      <c r="H96" s="71"/>
      <c r="I96" s="62"/>
      <c r="J96" s="44"/>
      <c r="K96" s="63"/>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x14ac:dyDescent="0.2">
      <c r="A97" s="15"/>
      <c r="B97" s="15"/>
      <c r="C97" s="59"/>
      <c r="D97" s="60"/>
      <c r="E97" s="60"/>
      <c r="F97" s="60"/>
      <c r="G97" s="61"/>
      <c r="H97" s="71"/>
      <c r="I97" s="62"/>
      <c r="J97" s="44"/>
      <c r="K97" s="63"/>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x14ac:dyDescent="0.2">
      <c r="A98" s="15"/>
      <c r="B98" s="15"/>
      <c r="C98" s="58"/>
      <c r="D98" s="58"/>
      <c r="E98" s="58"/>
      <c r="F98" s="58"/>
      <c r="G98" s="58"/>
      <c r="H98" s="72"/>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x14ac:dyDescent="0.2">
      <c r="A99" s="11"/>
      <c r="B99" s="12" t="str">
        <f>"CitiPower "&amp;LEFT($H$3,7)&amp;" Labour rates"</f>
        <v>CitiPower 2026–27 Labour rates</v>
      </c>
      <c r="C99" s="11"/>
      <c r="D99" s="11"/>
      <c r="E99" s="11"/>
      <c r="F99" s="11"/>
      <c r="G99" s="11"/>
      <c r="H99" s="19" t="s">
        <v>20</v>
      </c>
      <c r="I99" s="19" t="s">
        <v>21</v>
      </c>
      <c r="J99" s="19"/>
      <c r="K99" s="42" t="s">
        <v>25</v>
      </c>
      <c r="L99" s="66" t="s">
        <v>30</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hidden="1" outlineLevel="1" x14ac:dyDescent="0.2">
      <c r="A100" s="15"/>
      <c r="B100" s="15"/>
      <c r="C100" s="57"/>
      <c r="D100" s="57"/>
      <c r="E100" s="57"/>
      <c r="F100" s="57"/>
      <c r="G100" s="57"/>
      <c r="H100" s="7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hidden="1" outlineLevel="1" x14ac:dyDescent="0.2">
      <c r="A101" s="15"/>
      <c r="B101" s="15"/>
      <c r="C101" s="59"/>
      <c r="D101" s="60"/>
      <c r="E101" s="60"/>
      <c r="F101" s="60"/>
      <c r="G101" s="61"/>
      <c r="H101" s="71"/>
      <c r="I101" s="62"/>
      <c r="J101" s="44"/>
      <c r="K101" s="63"/>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hidden="1" outlineLevel="1" x14ac:dyDescent="0.2">
      <c r="A102" s="15"/>
      <c r="B102" s="15"/>
      <c r="C102" s="59"/>
      <c r="D102" s="60"/>
      <c r="E102" s="60"/>
      <c r="F102" s="60"/>
      <c r="G102" s="61"/>
      <c r="H102" s="71"/>
      <c r="I102" s="62"/>
      <c r="J102" s="44"/>
      <c r="K102" s="63"/>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hidden="1" outlineLevel="1" x14ac:dyDescent="0.2">
      <c r="A103" s="15"/>
      <c r="B103" s="15"/>
      <c r="C103" s="59"/>
      <c r="D103" s="60"/>
      <c r="E103" s="60"/>
      <c r="F103" s="60"/>
      <c r="G103" s="61"/>
      <c r="H103" s="71"/>
      <c r="I103" s="62"/>
      <c r="J103" s="44"/>
      <c r="K103" s="63"/>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hidden="1" outlineLevel="1" x14ac:dyDescent="0.2">
      <c r="A104" s="15"/>
      <c r="B104" s="15"/>
      <c r="C104" s="59"/>
      <c r="D104" s="60"/>
      <c r="E104" s="60"/>
      <c r="F104" s="60"/>
      <c r="G104" s="61"/>
      <c r="H104" s="71"/>
      <c r="I104" s="62"/>
      <c r="J104" s="44"/>
      <c r="K104" s="63"/>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hidden="1" outlineLevel="1" x14ac:dyDescent="0.2">
      <c r="A105" s="15"/>
      <c r="B105" s="15"/>
      <c r="C105" s="59"/>
      <c r="D105" s="60"/>
      <c r="E105" s="60"/>
      <c r="F105" s="60"/>
      <c r="G105" s="61"/>
      <c r="H105" s="71"/>
      <c r="I105" s="62"/>
      <c r="J105" s="44"/>
      <c r="K105" s="63"/>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hidden="1" outlineLevel="1" x14ac:dyDescent="0.2">
      <c r="A106" s="15"/>
      <c r="B106" s="15"/>
      <c r="C106" s="59"/>
      <c r="D106" s="60"/>
      <c r="E106" s="60"/>
      <c r="F106" s="60"/>
      <c r="G106" s="61"/>
      <c r="H106" s="71"/>
      <c r="I106" s="62"/>
      <c r="J106" s="44"/>
      <c r="K106" s="63"/>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hidden="1" outlineLevel="1" x14ac:dyDescent="0.2">
      <c r="A107" s="15"/>
      <c r="B107" s="15"/>
      <c r="C107" s="59"/>
      <c r="D107" s="60"/>
      <c r="E107" s="60"/>
      <c r="F107" s="60"/>
      <c r="G107" s="61"/>
      <c r="H107" s="71"/>
      <c r="I107" s="62"/>
      <c r="J107" s="44"/>
      <c r="K107" s="63"/>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hidden="1" outlineLevel="1" x14ac:dyDescent="0.2">
      <c r="A108" s="15"/>
      <c r="B108" s="15"/>
      <c r="C108" s="59"/>
      <c r="D108" s="60"/>
      <c r="E108" s="60"/>
      <c r="F108" s="60"/>
      <c r="G108" s="61"/>
      <c r="H108" s="71"/>
      <c r="I108" s="62"/>
      <c r="J108" s="44"/>
      <c r="K108" s="63"/>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hidden="1" outlineLevel="1" x14ac:dyDescent="0.2">
      <c r="A109" s="15"/>
      <c r="B109" s="15"/>
      <c r="C109" s="59"/>
      <c r="D109" s="60"/>
      <c r="E109" s="60"/>
      <c r="F109" s="60"/>
      <c r="G109" s="61"/>
      <c r="H109" s="71"/>
      <c r="I109" s="62"/>
      <c r="J109" s="44"/>
      <c r="K109" s="63"/>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hidden="1" outlineLevel="1" x14ac:dyDescent="0.2">
      <c r="A110" s="15"/>
      <c r="B110" s="15"/>
      <c r="C110" s="59"/>
      <c r="D110" s="60"/>
      <c r="E110" s="60"/>
      <c r="F110" s="60"/>
      <c r="G110" s="61"/>
      <c r="H110" s="71"/>
      <c r="I110" s="62"/>
      <c r="J110" s="44"/>
      <c r="K110" s="63"/>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hidden="1" outlineLevel="1" x14ac:dyDescent="0.2">
      <c r="A111" s="15"/>
      <c r="B111" s="15"/>
      <c r="C111" s="59"/>
      <c r="D111" s="60"/>
      <c r="E111" s="60"/>
      <c r="F111" s="60"/>
      <c r="G111" s="61"/>
      <c r="H111" s="71"/>
      <c r="I111" s="62"/>
      <c r="J111" s="44"/>
      <c r="K111" s="63"/>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hidden="1" outlineLevel="1" x14ac:dyDescent="0.2">
      <c r="A112" s="15"/>
      <c r="B112" s="15"/>
      <c r="C112" s="59"/>
      <c r="D112" s="60"/>
      <c r="E112" s="60"/>
      <c r="F112" s="60"/>
      <c r="G112" s="61"/>
      <c r="H112" s="71"/>
      <c r="I112" s="62"/>
      <c r="J112" s="44"/>
      <c r="K112" s="63"/>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hidden="1" outlineLevel="1" x14ac:dyDescent="0.2">
      <c r="A113" s="15"/>
      <c r="B113" s="15"/>
      <c r="C113" s="59"/>
      <c r="D113" s="60"/>
      <c r="E113" s="60"/>
      <c r="F113" s="60"/>
      <c r="G113" s="61"/>
      <c r="H113" s="71"/>
      <c r="I113" s="62"/>
      <c r="J113" s="44"/>
      <c r="K113" s="63"/>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x14ac:dyDescent="0.2">
      <c r="A114" s="15"/>
      <c r="B114" s="15"/>
      <c r="C114" s="59"/>
      <c r="D114" s="60"/>
      <c r="E114" s="60"/>
      <c r="F114" s="60"/>
      <c r="G114" s="61"/>
      <c r="H114" s="71"/>
      <c r="I114" s="62"/>
      <c r="J114" s="44"/>
      <c r="K114" s="63"/>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x14ac:dyDescent="0.2">
      <c r="A115" s="15"/>
      <c r="B115" s="15"/>
      <c r="C115" s="59"/>
      <c r="D115" s="60"/>
      <c r="E115" s="60"/>
      <c r="F115" s="60"/>
      <c r="G115" s="61"/>
      <c r="H115" s="71"/>
      <c r="I115" s="62"/>
      <c r="J115" s="44"/>
      <c r="K115" s="63"/>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x14ac:dyDescent="0.2">
      <c r="A116" s="15"/>
      <c r="B116" s="15"/>
      <c r="C116" s="59"/>
      <c r="D116" s="60"/>
      <c r="E116" s="60"/>
      <c r="F116" s="60"/>
      <c r="G116" s="61"/>
      <c r="H116" s="71"/>
      <c r="I116" s="62"/>
      <c r="J116" s="44"/>
      <c r="K116" s="63"/>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x14ac:dyDescent="0.2">
      <c r="A117" s="15"/>
      <c r="B117" s="15"/>
      <c r="C117" s="59"/>
      <c r="D117" s="60"/>
      <c r="E117" s="60"/>
      <c r="F117" s="60"/>
      <c r="G117" s="61"/>
      <c r="H117" s="71"/>
      <c r="I117" s="62"/>
      <c r="J117" s="44"/>
      <c r="K117" s="63"/>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x14ac:dyDescent="0.2">
      <c r="A118" s="15"/>
      <c r="B118" s="15"/>
      <c r="C118" s="59"/>
      <c r="D118" s="60"/>
      <c r="E118" s="60"/>
      <c r="F118" s="60"/>
      <c r="G118" s="61"/>
      <c r="H118" s="71"/>
      <c r="I118" s="62"/>
      <c r="J118" s="44"/>
      <c r="K118" s="63"/>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x14ac:dyDescent="0.2">
      <c r="A119" s="15"/>
      <c r="B119" s="15"/>
      <c r="C119" s="59"/>
      <c r="D119" s="60"/>
      <c r="E119" s="60"/>
      <c r="F119" s="60"/>
      <c r="G119" s="61"/>
      <c r="H119" s="71"/>
      <c r="I119" s="62"/>
      <c r="J119" s="44"/>
      <c r="K119" s="63"/>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x14ac:dyDescent="0.2">
      <c r="A120" s="15"/>
      <c r="B120" s="15"/>
      <c r="C120" s="59"/>
      <c r="D120" s="60"/>
      <c r="E120" s="60"/>
      <c r="F120" s="60"/>
      <c r="G120" s="61"/>
      <c r="H120" s="71"/>
      <c r="I120" s="62"/>
      <c r="J120" s="44"/>
      <c r="K120" s="63"/>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x14ac:dyDescent="0.2">
      <c r="A121" s="15"/>
      <c r="B121" s="15"/>
      <c r="C121" s="59"/>
      <c r="D121" s="60"/>
      <c r="E121" s="60"/>
      <c r="F121" s="60"/>
      <c r="G121" s="61"/>
      <c r="H121" s="71"/>
      <c r="I121" s="62"/>
      <c r="J121" s="44"/>
      <c r="K121" s="63"/>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x14ac:dyDescent="0.2">
      <c r="A122" s="15"/>
      <c r="B122" s="15"/>
      <c r="C122" s="59"/>
      <c r="D122" s="60"/>
      <c r="E122" s="60"/>
      <c r="F122" s="60"/>
      <c r="G122" s="61"/>
      <c r="H122" s="71"/>
      <c r="I122" s="62"/>
      <c r="J122" s="44"/>
      <c r="K122" s="63"/>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x14ac:dyDescent="0.2">
      <c r="A123" s="15"/>
      <c r="B123" s="15"/>
      <c r="C123" s="59"/>
      <c r="D123" s="60"/>
      <c r="E123" s="60"/>
      <c r="F123" s="60"/>
      <c r="G123" s="61"/>
      <c r="H123" s="71"/>
      <c r="I123" s="62"/>
      <c r="J123" s="44"/>
      <c r="K123" s="63"/>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x14ac:dyDescent="0.2">
      <c r="A124" s="15"/>
      <c r="B124" s="15"/>
      <c r="C124" s="59"/>
      <c r="D124" s="60"/>
      <c r="E124" s="60"/>
      <c r="F124" s="60"/>
      <c r="G124" s="61"/>
      <c r="H124" s="71"/>
      <c r="I124" s="62"/>
      <c r="J124" s="44"/>
      <c r="K124" s="63"/>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x14ac:dyDescent="0.2">
      <c r="A125" s="15"/>
      <c r="B125" s="15"/>
      <c r="C125" s="59"/>
      <c r="D125" s="60"/>
      <c r="E125" s="60"/>
      <c r="F125" s="60"/>
      <c r="G125" s="61"/>
      <c r="H125" s="71"/>
      <c r="I125" s="62"/>
      <c r="J125" s="44"/>
      <c r="K125" s="63"/>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x14ac:dyDescent="0.2">
      <c r="A126" s="15"/>
      <c r="B126" s="15"/>
      <c r="C126" s="59"/>
      <c r="D126" s="60"/>
      <c r="E126" s="60"/>
      <c r="F126" s="60"/>
      <c r="G126" s="61"/>
      <c r="H126" s="71"/>
      <c r="I126" s="62"/>
      <c r="J126" s="44"/>
      <c r="K126" s="63"/>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x14ac:dyDescent="0.2">
      <c r="A127" s="15"/>
      <c r="B127" s="15"/>
      <c r="C127" s="59"/>
      <c r="D127" s="60"/>
      <c r="E127" s="60"/>
      <c r="F127" s="60"/>
      <c r="G127" s="61"/>
      <c r="H127" s="71"/>
      <c r="I127" s="62"/>
      <c r="J127" s="44"/>
      <c r="K127" s="63"/>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x14ac:dyDescent="0.2">
      <c r="A128" s="15"/>
      <c r="B128" s="15"/>
      <c r="C128" s="59"/>
      <c r="D128" s="60"/>
      <c r="E128" s="60"/>
      <c r="F128" s="60"/>
      <c r="G128" s="61"/>
      <c r="H128" s="71"/>
      <c r="I128" s="62"/>
      <c r="J128" s="44"/>
      <c r="K128" s="63"/>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x14ac:dyDescent="0.2">
      <c r="A129" s="15"/>
      <c r="B129" s="15"/>
      <c r="C129" s="59"/>
      <c r="D129" s="60"/>
      <c r="E129" s="60"/>
      <c r="F129" s="60"/>
      <c r="G129" s="61"/>
      <c r="H129" s="71"/>
      <c r="I129" s="62"/>
      <c r="J129" s="44"/>
      <c r="K129" s="63"/>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x14ac:dyDescent="0.2">
      <c r="A130" s="15"/>
      <c r="B130" s="15"/>
      <c r="C130" s="59"/>
      <c r="D130" s="60"/>
      <c r="E130" s="60"/>
      <c r="F130" s="60"/>
      <c r="G130" s="61"/>
      <c r="H130" s="71"/>
      <c r="I130" s="62"/>
      <c r="J130" s="44"/>
      <c r="K130" s="63"/>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x14ac:dyDescent="0.2">
      <c r="A131" s="15"/>
      <c r="B131" s="15"/>
      <c r="C131" s="59"/>
      <c r="D131" s="60"/>
      <c r="E131" s="60"/>
      <c r="F131" s="60"/>
      <c r="G131" s="61"/>
      <c r="H131" s="71"/>
      <c r="I131" s="62"/>
      <c r="J131" s="44"/>
      <c r="K131" s="63"/>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x14ac:dyDescent="0.2">
      <c r="A132" s="15"/>
      <c r="B132" s="15"/>
      <c r="C132" s="59"/>
      <c r="D132" s="60"/>
      <c r="E132" s="60"/>
      <c r="F132" s="60"/>
      <c r="G132" s="61"/>
      <c r="H132" s="71"/>
      <c r="I132" s="62"/>
      <c r="J132" s="44"/>
      <c r="K132" s="63"/>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x14ac:dyDescent="0.2">
      <c r="A133" s="15"/>
      <c r="B133" s="15"/>
      <c r="C133" s="59"/>
      <c r="D133" s="60"/>
      <c r="E133" s="60"/>
      <c r="F133" s="60"/>
      <c r="G133" s="61"/>
      <c r="H133" s="71"/>
      <c r="I133" s="62"/>
      <c r="J133" s="44"/>
      <c r="K133" s="63"/>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x14ac:dyDescent="0.2">
      <c r="A134" s="15"/>
      <c r="B134" s="15"/>
      <c r="C134" s="59"/>
      <c r="D134" s="60"/>
      <c r="E134" s="60"/>
      <c r="F134" s="60"/>
      <c r="G134" s="61"/>
      <c r="H134" s="71"/>
      <c r="I134" s="62"/>
      <c r="J134" s="44"/>
      <c r="K134" s="63"/>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x14ac:dyDescent="0.2">
      <c r="A135" s="15"/>
      <c r="B135" s="15"/>
      <c r="C135" s="59"/>
      <c r="D135" s="60"/>
      <c r="E135" s="60"/>
      <c r="F135" s="60"/>
      <c r="G135" s="61"/>
      <c r="H135" s="71"/>
      <c r="I135" s="62"/>
      <c r="J135" s="44"/>
      <c r="K135" s="63"/>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x14ac:dyDescent="0.2">
      <c r="A136" s="15"/>
      <c r="B136" s="15"/>
      <c r="C136" s="59"/>
      <c r="D136" s="60"/>
      <c r="E136" s="60"/>
      <c r="F136" s="60"/>
      <c r="G136" s="61"/>
      <c r="H136" s="71"/>
      <c r="I136" s="62"/>
      <c r="J136" s="44"/>
      <c r="K136" s="63"/>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x14ac:dyDescent="0.2">
      <c r="A137" s="15"/>
      <c r="B137" s="15"/>
      <c r="C137" s="59"/>
      <c r="D137" s="60"/>
      <c r="E137" s="60"/>
      <c r="F137" s="60"/>
      <c r="G137" s="61"/>
      <c r="H137" s="71"/>
      <c r="I137" s="62"/>
      <c r="J137" s="44"/>
      <c r="K137" s="63"/>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x14ac:dyDescent="0.2">
      <c r="A138" s="15"/>
      <c r="B138" s="15"/>
      <c r="C138" s="59"/>
      <c r="D138" s="60"/>
      <c r="E138" s="60"/>
      <c r="F138" s="60"/>
      <c r="G138" s="61"/>
      <c r="H138" s="71"/>
      <c r="I138" s="62"/>
      <c r="J138" s="44"/>
      <c r="K138" s="63"/>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x14ac:dyDescent="0.2">
      <c r="A139" s="15"/>
      <c r="B139" s="15"/>
      <c r="C139" s="59"/>
      <c r="D139" s="60"/>
      <c r="E139" s="60"/>
      <c r="F139" s="60"/>
      <c r="G139" s="61"/>
      <c r="H139" s="71"/>
      <c r="I139" s="62"/>
      <c r="J139" s="44"/>
      <c r="K139" s="63"/>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x14ac:dyDescent="0.2">
      <c r="A140" s="15"/>
      <c r="B140" s="15"/>
      <c r="C140" s="59"/>
      <c r="D140" s="60"/>
      <c r="E140" s="60"/>
      <c r="F140" s="60"/>
      <c r="G140" s="61"/>
      <c r="H140" s="71"/>
      <c r="I140" s="62"/>
      <c r="J140" s="44"/>
      <c r="K140" s="63"/>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x14ac:dyDescent="0.2">
      <c r="A141" s="15"/>
      <c r="B141" s="15"/>
      <c r="C141" s="58"/>
      <c r="D141" s="58"/>
      <c r="E141" s="58"/>
      <c r="F141" s="58"/>
      <c r="G141" s="58"/>
      <c r="H141" s="72"/>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x14ac:dyDescent="0.2">
      <c r="A142" s="11"/>
      <c r="B142" s="12" t="str">
        <f>"Endeavour Energy "&amp;LEFT($H$3,7)&amp;" Labour rates"</f>
        <v>Endeavour Energy 2026–27 Labour rates</v>
      </c>
      <c r="C142" s="11"/>
      <c r="D142" s="11"/>
      <c r="E142" s="11"/>
      <c r="F142" s="11"/>
      <c r="G142" s="11"/>
      <c r="H142" s="19" t="s">
        <v>20</v>
      </c>
      <c r="I142" s="19" t="s">
        <v>21</v>
      </c>
      <c r="J142" s="19"/>
      <c r="K142" s="42" t="s">
        <v>25</v>
      </c>
      <c r="L142" s="66" t="s">
        <v>30</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x14ac:dyDescent="0.2">
      <c r="A143" s="15"/>
      <c r="B143" s="15"/>
      <c r="C143" s="57"/>
      <c r="D143" s="57"/>
      <c r="E143" s="57"/>
      <c r="F143" s="57"/>
      <c r="G143" s="57"/>
      <c r="H143" s="7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x14ac:dyDescent="0.2">
      <c r="A144" s="15"/>
      <c r="B144" s="15">
        <v>1</v>
      </c>
      <c r="C144" s="59" t="s">
        <v>1444</v>
      </c>
      <c r="D144" s="60"/>
      <c r="E144" s="60"/>
      <c r="F144" s="60"/>
      <c r="G144" s="61"/>
      <c r="H144" s="122"/>
      <c r="I144" s="62"/>
      <c r="J144" s="44"/>
      <c r="K144" s="63"/>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x14ac:dyDescent="0.2">
      <c r="A145" s="15"/>
      <c r="B145" s="15">
        <v>2</v>
      </c>
      <c r="C145" s="59" t="s">
        <v>1445</v>
      </c>
      <c r="D145" s="60"/>
      <c r="E145" s="60"/>
      <c r="F145" s="60"/>
      <c r="G145" s="61"/>
      <c r="H145" s="122">
        <v>7000000228</v>
      </c>
      <c r="I145" s="62" t="s">
        <v>35</v>
      </c>
      <c r="J145" s="44"/>
      <c r="K145" s="63">
        <v>127.15</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x14ac:dyDescent="0.2">
      <c r="A146" s="15"/>
      <c r="B146" s="15">
        <v>3</v>
      </c>
      <c r="C146" s="59" t="s">
        <v>972</v>
      </c>
      <c r="D146" s="60"/>
      <c r="E146" s="60"/>
      <c r="F146" s="60"/>
      <c r="G146" s="61"/>
      <c r="H146" s="122">
        <v>7000000229</v>
      </c>
      <c r="I146" s="62" t="s">
        <v>35</v>
      </c>
      <c r="J146" s="44"/>
      <c r="K146" s="63">
        <v>194.38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x14ac:dyDescent="0.2">
      <c r="A147" s="15"/>
      <c r="B147" s="15">
        <v>4</v>
      </c>
      <c r="C147" s="59" t="s">
        <v>1446</v>
      </c>
      <c r="D147" s="60"/>
      <c r="E147" s="60"/>
      <c r="F147" s="60"/>
      <c r="G147" s="61"/>
      <c r="H147" s="122">
        <v>7000000230</v>
      </c>
      <c r="I147" s="62" t="s">
        <v>35</v>
      </c>
      <c r="J147" s="44"/>
      <c r="K147" s="63">
        <v>289.42</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x14ac:dyDescent="0.2">
      <c r="A148" s="15"/>
      <c r="B148" s="15">
        <v>5</v>
      </c>
      <c r="C148" s="59" t="s">
        <v>1447</v>
      </c>
      <c r="D148" s="60"/>
      <c r="E148" s="60"/>
      <c r="F148" s="60"/>
      <c r="G148" s="61"/>
      <c r="H148" s="122">
        <v>7000000231</v>
      </c>
      <c r="I148" s="62" t="s">
        <v>35</v>
      </c>
      <c r="J148" s="44"/>
      <c r="K148" s="63">
        <v>187.58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x14ac:dyDescent="0.2">
      <c r="A149" s="15"/>
      <c r="B149" s="15">
        <v>6</v>
      </c>
      <c r="C149" s="59" t="s">
        <v>1448</v>
      </c>
      <c r="D149" s="60"/>
      <c r="E149" s="60"/>
      <c r="F149" s="60"/>
      <c r="G149" s="61"/>
      <c r="H149" s="122">
        <v>7000000232</v>
      </c>
      <c r="I149" s="62" t="s">
        <v>35</v>
      </c>
      <c r="J149" s="44"/>
      <c r="K149" s="63">
        <v>263.06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x14ac:dyDescent="0.2">
      <c r="A150" s="15"/>
      <c r="B150" s="15">
        <v>7</v>
      </c>
      <c r="C150" s="59" t="s">
        <v>1449</v>
      </c>
      <c r="D150" s="60"/>
      <c r="E150" s="60"/>
      <c r="F150" s="60"/>
      <c r="G150" s="61"/>
      <c r="H150" s="122">
        <v>7000000234</v>
      </c>
      <c r="I150" s="62" t="s">
        <v>35</v>
      </c>
      <c r="J150" s="44"/>
      <c r="K150" s="63">
        <v>350.74</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x14ac:dyDescent="0.2">
      <c r="A151" s="15"/>
      <c r="B151" s="15">
        <v>8</v>
      </c>
      <c r="C151" s="59" t="s">
        <v>1450</v>
      </c>
      <c r="D151" s="60"/>
      <c r="E151" s="60"/>
      <c r="F151" s="60"/>
      <c r="G151" s="61"/>
      <c r="H151" s="122">
        <v>7000000240</v>
      </c>
      <c r="I151" s="62" t="s">
        <v>35</v>
      </c>
      <c r="J151" s="44"/>
      <c r="K151" s="63">
        <v>213.5</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x14ac:dyDescent="0.2">
      <c r="A152" s="15"/>
      <c r="B152" s="15">
        <v>9</v>
      </c>
      <c r="C152" s="59" t="s">
        <v>1451</v>
      </c>
      <c r="D152" s="60"/>
      <c r="E152" s="60"/>
      <c r="F152" s="60"/>
      <c r="G152" s="61"/>
      <c r="H152" s="122">
        <v>7000000244</v>
      </c>
      <c r="I152" s="62" t="s">
        <v>35</v>
      </c>
      <c r="J152" s="44"/>
      <c r="K152" s="63">
        <v>220.31</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x14ac:dyDescent="0.2">
      <c r="A153" s="15"/>
      <c r="B153" s="15">
        <v>10</v>
      </c>
      <c r="C153" s="59">
        <v>0</v>
      </c>
      <c r="D153" s="60"/>
      <c r="E153" s="60"/>
      <c r="F153" s="60"/>
      <c r="G153" s="61"/>
      <c r="H153" s="122"/>
      <c r="I153" s="62"/>
      <c r="J153" s="44"/>
      <c r="K153" s="63"/>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x14ac:dyDescent="0.2">
      <c r="A154" s="15"/>
      <c r="B154" s="15">
        <v>11</v>
      </c>
      <c r="C154" s="59" t="s">
        <v>1452</v>
      </c>
      <c r="D154" s="60"/>
      <c r="E154" s="60"/>
      <c r="F154" s="60"/>
      <c r="G154" s="61"/>
      <c r="H154" s="122"/>
      <c r="I154" s="62"/>
      <c r="J154" s="44"/>
      <c r="K154" s="63"/>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x14ac:dyDescent="0.2">
      <c r="A155" s="15"/>
      <c r="B155" s="15">
        <v>12</v>
      </c>
      <c r="C155" s="59" t="s">
        <v>1445</v>
      </c>
      <c r="D155" s="60"/>
      <c r="E155" s="60"/>
      <c r="F155" s="60"/>
      <c r="G155" s="61"/>
      <c r="H155" s="122">
        <v>7000000242</v>
      </c>
      <c r="I155" s="62" t="s">
        <v>35</v>
      </c>
      <c r="J155" s="44"/>
      <c r="K155" s="63">
        <v>222.5</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x14ac:dyDescent="0.2">
      <c r="A156" s="15"/>
      <c r="B156" s="15">
        <v>13</v>
      </c>
      <c r="C156" s="59" t="s">
        <v>972</v>
      </c>
      <c r="D156" s="60"/>
      <c r="E156" s="60"/>
      <c r="F156" s="60"/>
      <c r="G156" s="61"/>
      <c r="H156" s="122"/>
      <c r="I156" s="62" t="s">
        <v>35</v>
      </c>
      <c r="J156" s="44"/>
      <c r="K156" s="63">
        <v>340.15</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x14ac:dyDescent="0.2">
      <c r="A157" s="15"/>
      <c r="B157" s="15">
        <v>14</v>
      </c>
      <c r="C157" s="59" t="s">
        <v>1446</v>
      </c>
      <c r="D157" s="60"/>
      <c r="E157" s="60"/>
      <c r="F157" s="60"/>
      <c r="G157" s="61"/>
      <c r="H157" s="122">
        <v>7000000246</v>
      </c>
      <c r="I157" s="62" t="s">
        <v>35</v>
      </c>
      <c r="J157" s="44"/>
      <c r="K157" s="63">
        <v>506.49</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x14ac:dyDescent="0.2">
      <c r="A158" s="15"/>
      <c r="B158" s="15">
        <v>15</v>
      </c>
      <c r="C158" s="59" t="s">
        <v>1447</v>
      </c>
      <c r="D158" s="60"/>
      <c r="E158" s="60"/>
      <c r="F158" s="60"/>
      <c r="G158" s="61"/>
      <c r="H158" s="122">
        <v>7000000233</v>
      </c>
      <c r="I158" s="62" t="s">
        <v>35</v>
      </c>
      <c r="J158" s="44"/>
      <c r="K158" s="63">
        <v>328.27</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x14ac:dyDescent="0.2">
      <c r="A159" s="15"/>
      <c r="B159" s="15">
        <v>16</v>
      </c>
      <c r="C159" s="59" t="s">
        <v>1448</v>
      </c>
      <c r="D159" s="60"/>
      <c r="E159" s="60"/>
      <c r="F159" s="60"/>
      <c r="G159" s="61"/>
      <c r="H159" s="122">
        <v>7000000238</v>
      </c>
      <c r="I159" s="62" t="s">
        <v>35</v>
      </c>
      <c r="J159" s="44"/>
      <c r="K159" s="63">
        <v>460.34</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x14ac:dyDescent="0.2">
      <c r="A160" s="15"/>
      <c r="B160" s="15">
        <v>17</v>
      </c>
      <c r="C160" s="59" t="s">
        <v>1449</v>
      </c>
      <c r="D160" s="60"/>
      <c r="E160" s="60"/>
      <c r="F160" s="60"/>
      <c r="G160" s="61"/>
      <c r="H160" s="122">
        <v>7000000236</v>
      </c>
      <c r="I160" s="62" t="s">
        <v>35</v>
      </c>
      <c r="J160" s="44"/>
      <c r="K160" s="63">
        <v>613.80999999999995</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x14ac:dyDescent="0.2">
      <c r="A161" s="15"/>
      <c r="B161" s="15">
        <v>18</v>
      </c>
      <c r="C161" s="59" t="s">
        <v>1450</v>
      </c>
      <c r="D161" s="60"/>
      <c r="E161" s="60"/>
      <c r="F161" s="60"/>
      <c r="G161" s="61"/>
      <c r="H161" s="122">
        <v>7000000239</v>
      </c>
      <c r="I161" s="62" t="s">
        <v>35</v>
      </c>
      <c r="J161" s="44"/>
      <c r="K161" s="63">
        <v>373.64</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x14ac:dyDescent="0.2">
      <c r="A162" s="15"/>
      <c r="B162" s="15">
        <v>19</v>
      </c>
      <c r="C162" s="59" t="s">
        <v>1451</v>
      </c>
      <c r="D162" s="60"/>
      <c r="E162" s="60"/>
      <c r="F162" s="60"/>
      <c r="G162" s="61"/>
      <c r="H162" s="122">
        <v>7000000237</v>
      </c>
      <c r="I162" s="62" t="s">
        <v>35</v>
      </c>
      <c r="J162" s="44"/>
      <c r="K162" s="63">
        <v>385.54</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x14ac:dyDescent="0.2">
      <c r="A163" s="15"/>
      <c r="B163" s="15">
        <v>20</v>
      </c>
      <c r="C163" s="59">
        <v>0</v>
      </c>
      <c r="D163" s="60"/>
      <c r="E163" s="60"/>
      <c r="F163" s="60"/>
      <c r="G163" s="61"/>
      <c r="H163" s="122"/>
      <c r="I163" s="62"/>
      <c r="J163" s="44"/>
      <c r="K163" s="63"/>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x14ac:dyDescent="0.2">
      <c r="A164" s="15"/>
      <c r="B164" s="15">
        <v>21</v>
      </c>
      <c r="C164" s="59">
        <v>0</v>
      </c>
      <c r="D164" s="60"/>
      <c r="E164" s="60"/>
      <c r="F164" s="60"/>
      <c r="G164" s="61"/>
      <c r="H164" s="71">
        <v>0</v>
      </c>
      <c r="I164" s="62" t="s">
        <v>35</v>
      </c>
      <c r="J164" s="44"/>
      <c r="K164" s="63">
        <v>0</v>
      </c>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x14ac:dyDescent="0.2">
      <c r="A165" s="15"/>
      <c r="B165" s="15">
        <v>22</v>
      </c>
      <c r="C165" s="59">
        <v>0</v>
      </c>
      <c r="D165" s="60"/>
      <c r="E165" s="60"/>
      <c r="F165" s="60"/>
      <c r="G165" s="61"/>
      <c r="H165" s="71">
        <v>0</v>
      </c>
      <c r="I165" s="62" t="s">
        <v>35</v>
      </c>
      <c r="J165" s="44"/>
      <c r="K165" s="63">
        <v>0</v>
      </c>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x14ac:dyDescent="0.2">
      <c r="A166" s="15"/>
      <c r="B166" s="15">
        <v>23</v>
      </c>
      <c r="C166" s="59">
        <v>0</v>
      </c>
      <c r="D166" s="60"/>
      <c r="E166" s="60"/>
      <c r="F166" s="60"/>
      <c r="G166" s="61"/>
      <c r="H166" s="71">
        <v>0</v>
      </c>
      <c r="I166" s="62" t="s">
        <v>35</v>
      </c>
      <c r="J166" s="44"/>
      <c r="K166" s="63">
        <v>0</v>
      </c>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x14ac:dyDescent="0.2">
      <c r="A167" s="15"/>
      <c r="B167" s="15">
        <v>24</v>
      </c>
      <c r="C167" s="59">
        <v>0</v>
      </c>
      <c r="D167" s="60"/>
      <c r="E167" s="60"/>
      <c r="F167" s="60"/>
      <c r="G167" s="61"/>
      <c r="H167" s="71">
        <v>0</v>
      </c>
      <c r="I167" s="62" t="s">
        <v>35</v>
      </c>
      <c r="J167" s="44"/>
      <c r="K167" s="63">
        <v>0</v>
      </c>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x14ac:dyDescent="0.2">
      <c r="A168" s="15"/>
      <c r="B168" s="15">
        <v>25</v>
      </c>
      <c r="C168" s="59">
        <v>0</v>
      </c>
      <c r="D168" s="60"/>
      <c r="E168" s="60"/>
      <c r="F168" s="60"/>
      <c r="G168" s="61"/>
      <c r="H168" s="71">
        <v>0</v>
      </c>
      <c r="I168" s="62" t="s">
        <v>35</v>
      </c>
      <c r="J168" s="44"/>
      <c r="K168" s="63">
        <v>0</v>
      </c>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x14ac:dyDescent="0.2">
      <c r="A169" s="15"/>
      <c r="B169" s="15">
        <v>26</v>
      </c>
      <c r="C169" s="59">
        <v>0</v>
      </c>
      <c r="D169" s="60"/>
      <c r="E169" s="60"/>
      <c r="F169" s="60"/>
      <c r="G169" s="61"/>
      <c r="H169" s="71">
        <v>0</v>
      </c>
      <c r="I169" s="62" t="s">
        <v>35</v>
      </c>
      <c r="J169" s="44"/>
      <c r="K169" s="63">
        <v>0</v>
      </c>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x14ac:dyDescent="0.2">
      <c r="A170" s="15"/>
      <c r="B170" s="15">
        <v>27</v>
      </c>
      <c r="C170" s="59">
        <v>0</v>
      </c>
      <c r="D170" s="60"/>
      <c r="E170" s="60"/>
      <c r="F170" s="60"/>
      <c r="G170" s="61"/>
      <c r="H170" s="71">
        <v>0</v>
      </c>
      <c r="I170" s="62" t="s">
        <v>35</v>
      </c>
      <c r="J170" s="44"/>
      <c r="K170" s="63">
        <v>0</v>
      </c>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x14ac:dyDescent="0.2">
      <c r="A171" s="15"/>
      <c r="B171" s="15">
        <v>28</v>
      </c>
      <c r="C171" s="59">
        <v>0</v>
      </c>
      <c r="D171" s="60"/>
      <c r="E171" s="60"/>
      <c r="F171" s="60"/>
      <c r="G171" s="61"/>
      <c r="H171" s="71">
        <v>0</v>
      </c>
      <c r="I171" s="62" t="s">
        <v>35</v>
      </c>
      <c r="J171" s="44"/>
      <c r="K171" s="63">
        <v>0</v>
      </c>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x14ac:dyDescent="0.2">
      <c r="A172" s="15"/>
      <c r="B172" s="15">
        <v>29</v>
      </c>
      <c r="C172" s="59">
        <v>0</v>
      </c>
      <c r="D172" s="60"/>
      <c r="E172" s="60"/>
      <c r="F172" s="60"/>
      <c r="G172" s="61"/>
      <c r="H172" s="71">
        <v>0</v>
      </c>
      <c r="I172" s="62" t="s">
        <v>35</v>
      </c>
      <c r="J172" s="44"/>
      <c r="K172" s="63">
        <v>0</v>
      </c>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x14ac:dyDescent="0.2">
      <c r="A173" s="15"/>
      <c r="B173" s="15">
        <v>30</v>
      </c>
      <c r="C173" s="59">
        <v>0</v>
      </c>
      <c r="D173" s="60"/>
      <c r="E173" s="60"/>
      <c r="F173" s="60"/>
      <c r="G173" s="61"/>
      <c r="H173" s="71">
        <v>0</v>
      </c>
      <c r="I173" s="62" t="s">
        <v>35</v>
      </c>
      <c r="J173" s="44"/>
      <c r="K173" s="63">
        <v>0</v>
      </c>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x14ac:dyDescent="0.2">
      <c r="A174" s="15"/>
      <c r="B174" s="15">
        <v>31</v>
      </c>
      <c r="C174" s="59">
        <v>0</v>
      </c>
      <c r="D174" s="60"/>
      <c r="E174" s="60"/>
      <c r="F174" s="60"/>
      <c r="G174" s="61"/>
      <c r="H174" s="71">
        <v>0</v>
      </c>
      <c r="I174" s="62" t="s">
        <v>35</v>
      </c>
      <c r="J174" s="44"/>
      <c r="K174" s="63">
        <v>0</v>
      </c>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x14ac:dyDescent="0.2">
      <c r="A175" s="15"/>
      <c r="B175" s="15">
        <v>32</v>
      </c>
      <c r="C175" s="59">
        <v>0</v>
      </c>
      <c r="D175" s="60"/>
      <c r="E175" s="60"/>
      <c r="F175" s="60"/>
      <c r="G175" s="61"/>
      <c r="H175" s="71">
        <v>0</v>
      </c>
      <c r="I175" s="62" t="s">
        <v>35</v>
      </c>
      <c r="J175" s="44"/>
      <c r="K175" s="63">
        <v>0</v>
      </c>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x14ac:dyDescent="0.2">
      <c r="A176" s="15"/>
      <c r="B176" s="15">
        <v>33</v>
      </c>
      <c r="C176" s="59">
        <v>0</v>
      </c>
      <c r="D176" s="60"/>
      <c r="E176" s="60"/>
      <c r="F176" s="60"/>
      <c r="G176" s="61"/>
      <c r="H176" s="71">
        <v>0</v>
      </c>
      <c r="I176" s="62" t="s">
        <v>35</v>
      </c>
      <c r="J176" s="44"/>
      <c r="K176" s="63">
        <v>0</v>
      </c>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x14ac:dyDescent="0.2">
      <c r="A177" s="15"/>
      <c r="B177" s="15">
        <v>34</v>
      </c>
      <c r="C177" s="59">
        <v>0</v>
      </c>
      <c r="D177" s="60"/>
      <c r="E177" s="60"/>
      <c r="F177" s="60"/>
      <c r="G177" s="61"/>
      <c r="H177" s="71">
        <v>0</v>
      </c>
      <c r="I177" s="62" t="s">
        <v>35</v>
      </c>
      <c r="J177" s="44"/>
      <c r="K177" s="63">
        <v>0</v>
      </c>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x14ac:dyDescent="0.2">
      <c r="A178" s="15"/>
      <c r="B178" s="15">
        <v>35</v>
      </c>
      <c r="C178" s="59">
        <v>0</v>
      </c>
      <c r="D178" s="60"/>
      <c r="E178" s="60"/>
      <c r="F178" s="60"/>
      <c r="G178" s="61"/>
      <c r="H178" s="71">
        <v>0</v>
      </c>
      <c r="I178" s="62" t="s">
        <v>35</v>
      </c>
      <c r="J178" s="44"/>
      <c r="K178" s="63">
        <v>0</v>
      </c>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x14ac:dyDescent="0.2">
      <c r="A179" s="15"/>
      <c r="B179" s="15">
        <v>36</v>
      </c>
      <c r="C179" s="59">
        <v>0</v>
      </c>
      <c r="D179" s="60"/>
      <c r="E179" s="60"/>
      <c r="F179" s="60"/>
      <c r="G179" s="61"/>
      <c r="H179" s="71">
        <v>0</v>
      </c>
      <c r="I179" s="62" t="s">
        <v>35</v>
      </c>
      <c r="J179" s="44"/>
      <c r="K179" s="63">
        <v>0</v>
      </c>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x14ac:dyDescent="0.2">
      <c r="A180" s="15"/>
      <c r="B180" s="15">
        <v>37</v>
      </c>
      <c r="C180" s="59">
        <v>0</v>
      </c>
      <c r="D180" s="60"/>
      <c r="E180" s="60"/>
      <c r="F180" s="60"/>
      <c r="G180" s="61"/>
      <c r="H180" s="71">
        <v>0</v>
      </c>
      <c r="I180" s="62" t="s">
        <v>35</v>
      </c>
      <c r="J180" s="44"/>
      <c r="K180" s="63">
        <v>0</v>
      </c>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x14ac:dyDescent="0.2">
      <c r="A181" s="15"/>
      <c r="B181" s="15">
        <v>38</v>
      </c>
      <c r="C181" s="59">
        <v>0</v>
      </c>
      <c r="D181" s="60"/>
      <c r="E181" s="60"/>
      <c r="F181" s="60"/>
      <c r="G181" s="61"/>
      <c r="H181" s="71">
        <v>0</v>
      </c>
      <c r="I181" s="62" t="s">
        <v>35</v>
      </c>
      <c r="J181" s="44"/>
      <c r="K181" s="63">
        <v>0</v>
      </c>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x14ac:dyDescent="0.2">
      <c r="A182" s="15"/>
      <c r="B182" s="15">
        <v>39</v>
      </c>
      <c r="C182" s="59">
        <v>0</v>
      </c>
      <c r="D182" s="60"/>
      <c r="E182" s="60"/>
      <c r="F182" s="60"/>
      <c r="G182" s="61"/>
      <c r="H182" s="71">
        <v>0</v>
      </c>
      <c r="I182" s="62" t="s">
        <v>35</v>
      </c>
      <c r="J182" s="44"/>
      <c r="K182" s="63">
        <v>0</v>
      </c>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x14ac:dyDescent="0.2">
      <c r="A183" s="15"/>
      <c r="B183" s="15">
        <v>40</v>
      </c>
      <c r="C183" s="59">
        <v>0</v>
      </c>
      <c r="D183" s="60"/>
      <c r="E183" s="60"/>
      <c r="F183" s="60"/>
      <c r="G183" s="61"/>
      <c r="H183" s="71">
        <v>0</v>
      </c>
      <c r="I183" s="62" t="s">
        <v>35</v>
      </c>
      <c r="J183" s="44"/>
      <c r="K183" s="63">
        <v>0</v>
      </c>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x14ac:dyDescent="0.2">
      <c r="A184" s="15"/>
      <c r="B184" s="15"/>
      <c r="C184" s="58"/>
      <c r="D184" s="58"/>
      <c r="E184" s="58"/>
      <c r="F184" s="58"/>
      <c r="G184" s="58"/>
      <c r="H184" s="72"/>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x14ac:dyDescent="0.2">
      <c r="A185" s="11"/>
      <c r="B185" s="12" t="str">
        <f>"Energex "&amp;LEFT($H$3,7)&amp;" Labour rates"</f>
        <v>Energex 2026–27 Labour rates</v>
      </c>
      <c r="C185" s="11"/>
      <c r="D185" s="11"/>
      <c r="E185" s="11"/>
      <c r="F185" s="11"/>
      <c r="G185" s="11"/>
      <c r="H185" s="19" t="s">
        <v>20</v>
      </c>
      <c r="I185" s="19" t="s">
        <v>21</v>
      </c>
      <c r="J185" s="19"/>
      <c r="K185" s="42" t="s">
        <v>25</v>
      </c>
      <c r="L185" s="66" t="s">
        <v>30</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x14ac:dyDescent="0.2">
      <c r="A186" s="15"/>
      <c r="B186" s="15"/>
      <c r="C186" s="57"/>
      <c r="D186" s="57"/>
      <c r="E186" s="57"/>
      <c r="F186" s="57"/>
      <c r="G186" s="57"/>
      <c r="H186" s="70"/>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x14ac:dyDescent="0.2">
      <c r="A187" s="15"/>
      <c r="B187" s="15">
        <v>1</v>
      </c>
      <c r="C187" s="59" t="s">
        <v>1698</v>
      </c>
      <c r="D187" s="60"/>
      <c r="E187" s="60"/>
      <c r="F187" s="60"/>
      <c r="G187" s="61"/>
      <c r="H187" s="71">
        <v>0</v>
      </c>
      <c r="I187" s="62" t="s">
        <v>35</v>
      </c>
      <c r="J187" s="44"/>
      <c r="K187" s="63">
        <v>108.16</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x14ac:dyDescent="0.2">
      <c r="A188" s="15"/>
      <c r="B188" s="15">
        <v>2</v>
      </c>
      <c r="C188" s="59" t="s">
        <v>1699</v>
      </c>
      <c r="D188" s="60"/>
      <c r="E188" s="60"/>
      <c r="F188" s="60"/>
      <c r="G188" s="61"/>
      <c r="H188" s="71">
        <v>0</v>
      </c>
      <c r="I188" s="62" t="s">
        <v>35</v>
      </c>
      <c r="J188" s="44"/>
      <c r="K188" s="63">
        <v>270.39999999999998</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x14ac:dyDescent="0.2">
      <c r="A189" s="15"/>
      <c r="B189" s="15">
        <v>3</v>
      </c>
      <c r="C189" s="59" t="s">
        <v>1700</v>
      </c>
      <c r="D189" s="60"/>
      <c r="E189" s="60"/>
      <c r="F189" s="60"/>
      <c r="G189" s="61"/>
      <c r="H189" s="71">
        <v>0</v>
      </c>
      <c r="I189" s="62" t="s">
        <v>35</v>
      </c>
      <c r="J189" s="44"/>
      <c r="K189" s="63">
        <v>249.32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x14ac:dyDescent="0.2">
      <c r="A190" s="15"/>
      <c r="B190" s="15">
        <v>4</v>
      </c>
      <c r="C190" s="59" t="s">
        <v>1701</v>
      </c>
      <c r="D190" s="60"/>
      <c r="E190" s="60"/>
      <c r="F190" s="60"/>
      <c r="G190" s="61"/>
      <c r="H190" s="71">
        <v>0</v>
      </c>
      <c r="I190" s="62" t="s">
        <v>35</v>
      </c>
      <c r="J190" s="44"/>
      <c r="K190" s="63">
        <v>269.62</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x14ac:dyDescent="0.2">
      <c r="A191" s="15"/>
      <c r="B191" s="15">
        <v>5</v>
      </c>
      <c r="C191" s="59" t="s">
        <v>1702</v>
      </c>
      <c r="D191" s="60"/>
      <c r="E191" s="60"/>
      <c r="F191" s="60"/>
      <c r="G191" s="61"/>
      <c r="H191" s="71">
        <v>0</v>
      </c>
      <c r="I191" s="62" t="s">
        <v>35</v>
      </c>
      <c r="J191" s="44"/>
      <c r="K191" s="63">
        <v>272.94</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x14ac:dyDescent="0.2">
      <c r="A192" s="15"/>
      <c r="B192" s="15">
        <v>6</v>
      </c>
      <c r="C192" s="59" t="s">
        <v>1703</v>
      </c>
      <c r="D192" s="60"/>
      <c r="E192" s="60"/>
      <c r="F192" s="60"/>
      <c r="G192" s="61"/>
      <c r="H192" s="71">
        <v>0</v>
      </c>
      <c r="I192" s="62" t="s">
        <v>35</v>
      </c>
      <c r="J192" s="44"/>
      <c r="K192" s="63">
        <v>270.39999999999998</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x14ac:dyDescent="0.2">
      <c r="A193" s="15"/>
      <c r="B193" s="15">
        <v>7</v>
      </c>
      <c r="C193" s="59" t="s">
        <v>1704</v>
      </c>
      <c r="D193" s="60"/>
      <c r="E193" s="60"/>
      <c r="F193" s="60"/>
      <c r="G193" s="61"/>
      <c r="H193" s="71">
        <v>0</v>
      </c>
      <c r="I193" s="62" t="s">
        <v>35</v>
      </c>
      <c r="J193" s="44"/>
      <c r="K193" s="63">
        <v>269.62</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x14ac:dyDescent="0.2">
      <c r="A194" s="15"/>
      <c r="B194" s="15">
        <v>8</v>
      </c>
      <c r="C194" s="59" t="s">
        <v>1705</v>
      </c>
      <c r="D194" s="60"/>
      <c r="E194" s="60"/>
      <c r="F194" s="60"/>
      <c r="G194" s="61"/>
      <c r="H194" s="71">
        <v>0</v>
      </c>
      <c r="I194" s="62" t="s">
        <v>35</v>
      </c>
      <c r="J194" s="44"/>
      <c r="K194" s="63">
        <v>229.16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x14ac:dyDescent="0.2">
      <c r="A195" s="15"/>
      <c r="B195" s="15">
        <v>9</v>
      </c>
      <c r="C195" s="59" t="s">
        <v>1706</v>
      </c>
      <c r="D195" s="60"/>
      <c r="E195" s="60"/>
      <c r="F195" s="60"/>
      <c r="G195" s="61"/>
      <c r="H195" s="71">
        <v>0</v>
      </c>
      <c r="I195" s="62" t="s">
        <v>35</v>
      </c>
      <c r="J195" s="44"/>
      <c r="K195" s="63">
        <v>324.48</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x14ac:dyDescent="0.2">
      <c r="A196" s="15"/>
      <c r="B196" s="15">
        <v>10</v>
      </c>
      <c r="C196" s="59">
        <v>0</v>
      </c>
      <c r="D196" s="60"/>
      <c r="E196" s="60"/>
      <c r="F196" s="60"/>
      <c r="G196" s="61"/>
      <c r="H196" s="71">
        <v>0</v>
      </c>
      <c r="I196" s="62" t="s">
        <v>35</v>
      </c>
      <c r="J196" s="44"/>
      <c r="K196" s="63"/>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x14ac:dyDescent="0.2">
      <c r="A197" s="15"/>
      <c r="B197" s="15">
        <v>11</v>
      </c>
      <c r="C197" s="59">
        <v>0</v>
      </c>
      <c r="D197" s="60"/>
      <c r="E197" s="60"/>
      <c r="F197" s="60"/>
      <c r="G197" s="61"/>
      <c r="H197" s="71">
        <v>0</v>
      </c>
      <c r="I197" s="62" t="s">
        <v>35</v>
      </c>
      <c r="J197" s="44"/>
      <c r="K197" s="63"/>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x14ac:dyDescent="0.2">
      <c r="A198" s="15"/>
      <c r="B198" s="15">
        <v>12</v>
      </c>
      <c r="C198" s="59">
        <v>0</v>
      </c>
      <c r="D198" s="60"/>
      <c r="E198" s="60"/>
      <c r="F198" s="60"/>
      <c r="G198" s="61"/>
      <c r="H198" s="71">
        <v>0</v>
      </c>
      <c r="I198" s="62" t="s">
        <v>35</v>
      </c>
      <c r="J198" s="44"/>
      <c r="K198" s="63"/>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x14ac:dyDescent="0.2">
      <c r="A199" s="15"/>
      <c r="B199" s="15">
        <v>13</v>
      </c>
      <c r="C199" s="59" t="s">
        <v>1707</v>
      </c>
      <c r="D199" s="60"/>
      <c r="E199" s="60"/>
      <c r="F199" s="60"/>
      <c r="G199" s="61"/>
      <c r="H199" s="71">
        <v>0</v>
      </c>
      <c r="I199" s="62" t="s">
        <v>35</v>
      </c>
      <c r="J199" s="44"/>
      <c r="K199" s="63">
        <v>189.28</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x14ac:dyDescent="0.2">
      <c r="A200" s="15"/>
      <c r="B200" s="15">
        <v>14</v>
      </c>
      <c r="C200" s="59" t="s">
        <v>1708</v>
      </c>
      <c r="D200" s="60"/>
      <c r="E200" s="60"/>
      <c r="F200" s="60"/>
      <c r="G200" s="61"/>
      <c r="H200" s="71">
        <v>0</v>
      </c>
      <c r="I200" s="62" t="s">
        <v>35</v>
      </c>
      <c r="J200" s="44"/>
      <c r="K200" s="63">
        <v>485.01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x14ac:dyDescent="0.2">
      <c r="A201" s="15"/>
      <c r="B201" s="15">
        <v>15</v>
      </c>
      <c r="C201" s="59" t="s">
        <v>1709</v>
      </c>
      <c r="D201" s="60"/>
      <c r="E201" s="60"/>
      <c r="F201" s="60"/>
      <c r="G201" s="61"/>
      <c r="H201" s="71">
        <v>0</v>
      </c>
      <c r="I201" s="62" t="s">
        <v>35</v>
      </c>
      <c r="J201" s="44"/>
      <c r="K201" s="63">
        <v>295.94</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x14ac:dyDescent="0.2">
      <c r="A202" s="15"/>
      <c r="B202" s="15">
        <v>16</v>
      </c>
      <c r="C202" s="59" t="s">
        <v>1710</v>
      </c>
      <c r="D202" s="60"/>
      <c r="E202" s="60"/>
      <c r="F202" s="60"/>
      <c r="G202" s="61"/>
      <c r="H202" s="71">
        <v>0</v>
      </c>
      <c r="I202" s="62" t="s">
        <v>35</v>
      </c>
      <c r="J202" s="44"/>
      <c r="K202" s="63">
        <v>350.44</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x14ac:dyDescent="0.2">
      <c r="A203" s="15"/>
      <c r="B203" s="15">
        <v>17</v>
      </c>
      <c r="C203" s="59" t="s">
        <v>1711</v>
      </c>
      <c r="D203" s="60"/>
      <c r="E203" s="60"/>
      <c r="F203" s="60"/>
      <c r="G203" s="61"/>
      <c r="H203" s="71">
        <v>0</v>
      </c>
      <c r="I203" s="62" t="s">
        <v>35</v>
      </c>
      <c r="J203" s="44"/>
      <c r="K203" s="63">
        <v>366.52</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x14ac:dyDescent="0.2">
      <c r="A204" s="15"/>
      <c r="B204" s="15">
        <v>18</v>
      </c>
      <c r="C204" s="59" t="s">
        <v>1712</v>
      </c>
      <c r="D204" s="60"/>
      <c r="E204" s="60"/>
      <c r="F204" s="60"/>
      <c r="G204" s="61"/>
      <c r="H204" s="71">
        <v>0</v>
      </c>
      <c r="I204" s="62" t="s">
        <v>35</v>
      </c>
      <c r="J204" s="44"/>
      <c r="K204" s="63">
        <v>455.59</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x14ac:dyDescent="0.2">
      <c r="A205" s="15"/>
      <c r="B205" s="15">
        <v>19</v>
      </c>
      <c r="C205" s="59" t="s">
        <v>1713</v>
      </c>
      <c r="D205" s="60"/>
      <c r="E205" s="60"/>
      <c r="F205" s="60"/>
      <c r="G205" s="61"/>
      <c r="H205" s="71">
        <v>0</v>
      </c>
      <c r="I205" s="62" t="s">
        <v>35</v>
      </c>
      <c r="J205" s="44"/>
      <c r="K205" s="63">
        <v>418.43</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x14ac:dyDescent="0.2">
      <c r="A206" s="15"/>
      <c r="B206" s="15">
        <v>20</v>
      </c>
      <c r="C206" s="59" t="s">
        <v>1714</v>
      </c>
      <c r="D206" s="60"/>
      <c r="E206" s="60"/>
      <c r="F206" s="60"/>
      <c r="G206" s="61"/>
      <c r="H206" s="71">
        <v>0</v>
      </c>
      <c r="I206" s="62" t="s">
        <v>35</v>
      </c>
      <c r="J206" s="44"/>
      <c r="K206" s="63">
        <v>255.65</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x14ac:dyDescent="0.2">
      <c r="A207" s="15"/>
      <c r="B207" s="15">
        <v>21</v>
      </c>
      <c r="C207" s="59" t="s">
        <v>1715</v>
      </c>
      <c r="D207" s="60"/>
      <c r="E207" s="60"/>
      <c r="F207" s="60"/>
      <c r="G207" s="61"/>
      <c r="H207" s="71">
        <v>0</v>
      </c>
      <c r="I207" s="62" t="s">
        <v>35</v>
      </c>
      <c r="J207" s="44"/>
      <c r="K207" s="63">
        <v>579.83000000000004</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x14ac:dyDescent="0.2">
      <c r="A208" s="15"/>
      <c r="B208" s="15">
        <v>22</v>
      </c>
      <c r="C208" s="59">
        <v>0</v>
      </c>
      <c r="D208" s="60"/>
      <c r="E208" s="60"/>
      <c r="F208" s="60"/>
      <c r="G208" s="61"/>
      <c r="H208" s="71">
        <v>0</v>
      </c>
      <c r="I208" s="62"/>
      <c r="J208" s="44"/>
      <c r="K208" s="63"/>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x14ac:dyDescent="0.2">
      <c r="A209" s="15"/>
      <c r="B209" s="15">
        <v>23</v>
      </c>
      <c r="C209" s="59">
        <v>0</v>
      </c>
      <c r="D209" s="60"/>
      <c r="E209" s="60"/>
      <c r="F209" s="60"/>
      <c r="G209" s="61"/>
      <c r="H209" s="71">
        <v>0</v>
      </c>
      <c r="I209" s="62" t="s">
        <v>35</v>
      </c>
      <c r="J209" s="44"/>
      <c r="K209" s="63">
        <v>0</v>
      </c>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x14ac:dyDescent="0.2">
      <c r="A210" s="15"/>
      <c r="B210" s="15">
        <v>24</v>
      </c>
      <c r="C210" s="59">
        <v>0</v>
      </c>
      <c r="D210" s="60"/>
      <c r="E210" s="60"/>
      <c r="F210" s="60"/>
      <c r="G210" s="61"/>
      <c r="H210" s="71">
        <v>0</v>
      </c>
      <c r="I210" s="62" t="s">
        <v>35</v>
      </c>
      <c r="J210" s="44"/>
      <c r="K210" s="63">
        <v>0</v>
      </c>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x14ac:dyDescent="0.2">
      <c r="A211" s="15"/>
      <c r="B211" s="15">
        <v>25</v>
      </c>
      <c r="C211" s="59">
        <v>0</v>
      </c>
      <c r="D211" s="60"/>
      <c r="E211" s="60"/>
      <c r="F211" s="60"/>
      <c r="G211" s="61"/>
      <c r="H211" s="71">
        <v>0</v>
      </c>
      <c r="I211" s="62" t="s">
        <v>35</v>
      </c>
      <c r="J211" s="44"/>
      <c r="K211" s="63">
        <v>0</v>
      </c>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x14ac:dyDescent="0.2">
      <c r="A212" s="15"/>
      <c r="B212" s="15">
        <v>26</v>
      </c>
      <c r="C212" s="59">
        <v>0</v>
      </c>
      <c r="D212" s="60"/>
      <c r="E212" s="60"/>
      <c r="F212" s="60"/>
      <c r="G212" s="61"/>
      <c r="H212" s="71">
        <v>0</v>
      </c>
      <c r="I212" s="62" t="s">
        <v>35</v>
      </c>
      <c r="J212" s="44"/>
      <c r="K212" s="63">
        <v>0</v>
      </c>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x14ac:dyDescent="0.2">
      <c r="A213" s="15"/>
      <c r="B213" s="15">
        <v>27</v>
      </c>
      <c r="C213" s="59">
        <v>0</v>
      </c>
      <c r="D213" s="60"/>
      <c r="E213" s="60"/>
      <c r="F213" s="60"/>
      <c r="G213" s="61"/>
      <c r="H213" s="71">
        <v>0</v>
      </c>
      <c r="I213" s="62" t="s">
        <v>35</v>
      </c>
      <c r="J213" s="44"/>
      <c r="K213" s="63">
        <v>0</v>
      </c>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x14ac:dyDescent="0.2">
      <c r="A214" s="15"/>
      <c r="B214" s="15">
        <v>28</v>
      </c>
      <c r="C214" s="59">
        <v>0</v>
      </c>
      <c r="D214" s="60"/>
      <c r="E214" s="60"/>
      <c r="F214" s="60"/>
      <c r="G214" s="61"/>
      <c r="H214" s="71">
        <v>0</v>
      </c>
      <c r="I214" s="62" t="s">
        <v>35</v>
      </c>
      <c r="J214" s="44"/>
      <c r="K214" s="63">
        <v>0</v>
      </c>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x14ac:dyDescent="0.2">
      <c r="A215" s="15"/>
      <c r="B215" s="15">
        <v>29</v>
      </c>
      <c r="C215" s="59">
        <v>0</v>
      </c>
      <c r="D215" s="60"/>
      <c r="E215" s="60"/>
      <c r="F215" s="60"/>
      <c r="G215" s="61"/>
      <c r="H215" s="71">
        <v>0</v>
      </c>
      <c r="I215" s="62" t="s">
        <v>35</v>
      </c>
      <c r="J215" s="44"/>
      <c r="K215" s="63">
        <v>0</v>
      </c>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x14ac:dyDescent="0.2">
      <c r="A216" s="15"/>
      <c r="B216" s="15">
        <v>30</v>
      </c>
      <c r="C216" s="59">
        <v>0</v>
      </c>
      <c r="D216" s="60"/>
      <c r="E216" s="60"/>
      <c r="F216" s="60"/>
      <c r="G216" s="61"/>
      <c r="H216" s="71">
        <v>0</v>
      </c>
      <c r="I216" s="62" t="s">
        <v>35</v>
      </c>
      <c r="J216" s="44"/>
      <c r="K216" s="63">
        <v>0</v>
      </c>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x14ac:dyDescent="0.2">
      <c r="A217" s="15"/>
      <c r="B217" s="15">
        <v>31</v>
      </c>
      <c r="C217" s="59">
        <v>0</v>
      </c>
      <c r="D217" s="60"/>
      <c r="E217" s="60"/>
      <c r="F217" s="60"/>
      <c r="G217" s="61"/>
      <c r="H217" s="71">
        <v>0</v>
      </c>
      <c r="I217" s="62" t="s">
        <v>35</v>
      </c>
      <c r="J217" s="44"/>
      <c r="K217" s="63">
        <v>0</v>
      </c>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x14ac:dyDescent="0.2">
      <c r="A218" s="15"/>
      <c r="B218" s="15">
        <v>32</v>
      </c>
      <c r="C218" s="59">
        <v>0</v>
      </c>
      <c r="D218" s="60"/>
      <c r="E218" s="60"/>
      <c r="F218" s="60"/>
      <c r="G218" s="61"/>
      <c r="H218" s="71">
        <v>0</v>
      </c>
      <c r="I218" s="62" t="s">
        <v>35</v>
      </c>
      <c r="J218" s="44"/>
      <c r="K218" s="63">
        <v>0</v>
      </c>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x14ac:dyDescent="0.2">
      <c r="A219" s="15"/>
      <c r="B219" s="15">
        <v>33</v>
      </c>
      <c r="C219" s="59">
        <v>0</v>
      </c>
      <c r="D219" s="60"/>
      <c r="E219" s="60"/>
      <c r="F219" s="60"/>
      <c r="G219" s="61"/>
      <c r="H219" s="71">
        <v>0</v>
      </c>
      <c r="I219" s="62" t="s">
        <v>35</v>
      </c>
      <c r="J219" s="44"/>
      <c r="K219" s="63">
        <v>0</v>
      </c>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x14ac:dyDescent="0.2">
      <c r="A220" s="15"/>
      <c r="B220" s="15">
        <v>34</v>
      </c>
      <c r="C220" s="59">
        <v>0</v>
      </c>
      <c r="D220" s="60"/>
      <c r="E220" s="60"/>
      <c r="F220" s="60"/>
      <c r="G220" s="61"/>
      <c r="H220" s="71">
        <v>0</v>
      </c>
      <c r="I220" s="62" t="s">
        <v>35</v>
      </c>
      <c r="J220" s="44"/>
      <c r="K220" s="63">
        <v>0</v>
      </c>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x14ac:dyDescent="0.2">
      <c r="A221" s="15"/>
      <c r="B221" s="15">
        <v>35</v>
      </c>
      <c r="C221" s="59">
        <v>0</v>
      </c>
      <c r="D221" s="60"/>
      <c r="E221" s="60"/>
      <c r="F221" s="60"/>
      <c r="G221" s="61"/>
      <c r="H221" s="71">
        <v>0</v>
      </c>
      <c r="I221" s="62" t="s">
        <v>35</v>
      </c>
      <c r="J221" s="44"/>
      <c r="K221" s="63">
        <v>0</v>
      </c>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x14ac:dyDescent="0.2">
      <c r="A222" s="15"/>
      <c r="B222" s="15">
        <v>36</v>
      </c>
      <c r="C222" s="59">
        <v>0</v>
      </c>
      <c r="D222" s="60"/>
      <c r="E222" s="60"/>
      <c r="F222" s="60"/>
      <c r="G222" s="61"/>
      <c r="H222" s="71">
        <v>0</v>
      </c>
      <c r="I222" s="62" t="s">
        <v>35</v>
      </c>
      <c r="J222" s="44"/>
      <c r="K222" s="63">
        <v>0</v>
      </c>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x14ac:dyDescent="0.2">
      <c r="A223" s="15"/>
      <c r="B223" s="15">
        <v>37</v>
      </c>
      <c r="C223" s="59">
        <v>0</v>
      </c>
      <c r="D223" s="60"/>
      <c r="E223" s="60"/>
      <c r="F223" s="60"/>
      <c r="G223" s="61"/>
      <c r="H223" s="71">
        <v>0</v>
      </c>
      <c r="I223" s="62" t="s">
        <v>35</v>
      </c>
      <c r="J223" s="44"/>
      <c r="K223" s="63">
        <v>0</v>
      </c>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x14ac:dyDescent="0.2">
      <c r="A224" s="15"/>
      <c r="B224" s="15">
        <v>38</v>
      </c>
      <c r="C224" s="59">
        <v>0</v>
      </c>
      <c r="D224" s="60"/>
      <c r="E224" s="60"/>
      <c r="F224" s="60"/>
      <c r="G224" s="61"/>
      <c r="H224" s="71">
        <v>0</v>
      </c>
      <c r="I224" s="62" t="s">
        <v>35</v>
      </c>
      <c r="J224" s="44"/>
      <c r="K224" s="63">
        <v>0</v>
      </c>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x14ac:dyDescent="0.2">
      <c r="A225" s="15"/>
      <c r="B225" s="15">
        <v>39</v>
      </c>
      <c r="C225" s="59">
        <v>0</v>
      </c>
      <c r="D225" s="60"/>
      <c r="E225" s="60"/>
      <c r="F225" s="60"/>
      <c r="G225" s="61"/>
      <c r="H225" s="71">
        <v>0</v>
      </c>
      <c r="I225" s="62" t="s">
        <v>35</v>
      </c>
      <c r="J225" s="44"/>
      <c r="K225" s="63">
        <v>0</v>
      </c>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x14ac:dyDescent="0.2">
      <c r="A226" s="15"/>
      <c r="B226" s="15">
        <v>40</v>
      </c>
      <c r="C226" s="59">
        <v>0</v>
      </c>
      <c r="D226" s="60"/>
      <c r="E226" s="60"/>
      <c r="F226" s="60"/>
      <c r="G226" s="61"/>
      <c r="H226" s="71">
        <v>0</v>
      </c>
      <c r="I226" s="62" t="s">
        <v>35</v>
      </c>
      <c r="J226" s="44"/>
      <c r="K226" s="63">
        <v>0</v>
      </c>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x14ac:dyDescent="0.2">
      <c r="A227" s="15"/>
      <c r="B227" s="15"/>
      <c r="C227" s="58"/>
      <c r="D227" s="58"/>
      <c r="E227" s="58"/>
      <c r="F227" s="58"/>
      <c r="G227" s="58"/>
      <c r="H227" s="72"/>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x14ac:dyDescent="0.2">
      <c r="A228" s="11"/>
      <c r="B228" s="12" t="str">
        <f>"Ergon Energy "&amp;LEFT($H$3,7)&amp;" Labour rates"</f>
        <v>Ergon Energy 2026–27 Labour rates</v>
      </c>
      <c r="C228" s="11"/>
      <c r="D228" s="11"/>
      <c r="E228" s="11"/>
      <c r="F228" s="11"/>
      <c r="G228" s="11"/>
      <c r="H228" s="19" t="s">
        <v>20</v>
      </c>
      <c r="I228" s="19" t="s">
        <v>21</v>
      </c>
      <c r="J228" s="19"/>
      <c r="K228" s="42" t="s">
        <v>25</v>
      </c>
      <c r="L228" s="66" t="s">
        <v>30</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x14ac:dyDescent="0.2">
      <c r="A229" s="15"/>
      <c r="B229" s="15"/>
      <c r="C229" s="57"/>
      <c r="D229" s="57"/>
      <c r="E229" s="57"/>
      <c r="F229" s="57"/>
      <c r="G229" s="57"/>
      <c r="H229" s="70"/>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x14ac:dyDescent="0.2">
      <c r="A230" s="15"/>
      <c r="B230" s="15">
        <v>1</v>
      </c>
      <c r="C230" s="59" t="s">
        <v>1698</v>
      </c>
      <c r="D230" s="60"/>
      <c r="E230" s="60"/>
      <c r="F230" s="60"/>
      <c r="G230" s="61"/>
      <c r="H230" s="71">
        <v>0</v>
      </c>
      <c r="I230" s="62" t="s">
        <v>35</v>
      </c>
      <c r="J230" s="44"/>
      <c r="K230" s="63">
        <v>108.16</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x14ac:dyDescent="0.2">
      <c r="A231" s="15"/>
      <c r="B231" s="15">
        <v>2</v>
      </c>
      <c r="C231" s="59" t="s">
        <v>1699</v>
      </c>
      <c r="D231" s="60"/>
      <c r="E231" s="60"/>
      <c r="F231" s="60"/>
      <c r="G231" s="61"/>
      <c r="H231" s="71">
        <v>0</v>
      </c>
      <c r="I231" s="62" t="s">
        <v>35</v>
      </c>
      <c r="J231" s="44"/>
      <c r="K231" s="63">
        <v>270.39999999999998</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x14ac:dyDescent="0.2">
      <c r="A232" s="15"/>
      <c r="B232" s="15">
        <v>3</v>
      </c>
      <c r="C232" s="59" t="s">
        <v>1700</v>
      </c>
      <c r="D232" s="60"/>
      <c r="E232" s="60"/>
      <c r="F232" s="60"/>
      <c r="G232" s="61"/>
      <c r="H232" s="71">
        <v>0</v>
      </c>
      <c r="I232" s="62" t="s">
        <v>35</v>
      </c>
      <c r="J232" s="44"/>
      <c r="K232" s="63">
        <v>213.67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x14ac:dyDescent="0.2">
      <c r="A233" s="15"/>
      <c r="B233" s="15">
        <v>4</v>
      </c>
      <c r="C233" s="59" t="s">
        <v>1701</v>
      </c>
      <c r="D233" s="60"/>
      <c r="E233" s="60"/>
      <c r="F233" s="60"/>
      <c r="G233" s="61"/>
      <c r="H233" s="71">
        <v>0</v>
      </c>
      <c r="I233" s="62" t="s">
        <v>35</v>
      </c>
      <c r="J233" s="44"/>
      <c r="K233" s="63">
        <v>261.02</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x14ac:dyDescent="0.2">
      <c r="A234" s="15"/>
      <c r="B234" s="15">
        <v>5</v>
      </c>
      <c r="C234" s="59" t="s">
        <v>1702</v>
      </c>
      <c r="D234" s="60"/>
      <c r="E234" s="60"/>
      <c r="F234" s="60"/>
      <c r="G234" s="61"/>
      <c r="H234" s="71">
        <v>0</v>
      </c>
      <c r="I234" s="62" t="s">
        <v>35</v>
      </c>
      <c r="J234" s="44"/>
      <c r="K234" s="63">
        <v>233.91</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x14ac:dyDescent="0.2">
      <c r="A235" s="15"/>
      <c r="B235" s="15">
        <v>6</v>
      </c>
      <c r="C235" s="59" t="s">
        <v>1703</v>
      </c>
      <c r="D235" s="60"/>
      <c r="E235" s="60"/>
      <c r="F235" s="60"/>
      <c r="G235" s="61"/>
      <c r="H235" s="71">
        <v>0</v>
      </c>
      <c r="I235" s="62" t="s">
        <v>35</v>
      </c>
      <c r="J235" s="44"/>
      <c r="K235" s="63">
        <v>270.39999999999998</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x14ac:dyDescent="0.2">
      <c r="A236" s="15"/>
      <c r="B236" s="15">
        <v>7</v>
      </c>
      <c r="C236" s="59" t="s">
        <v>1704</v>
      </c>
      <c r="D236" s="60"/>
      <c r="E236" s="60"/>
      <c r="F236" s="60"/>
      <c r="G236" s="61"/>
      <c r="H236" s="71">
        <v>0</v>
      </c>
      <c r="I236" s="62" t="s">
        <v>35</v>
      </c>
      <c r="J236" s="44"/>
      <c r="K236" s="63">
        <v>273.64999999999998</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x14ac:dyDescent="0.2">
      <c r="A237" s="15"/>
      <c r="B237" s="15">
        <v>8</v>
      </c>
      <c r="C237" s="59" t="s">
        <v>1705</v>
      </c>
      <c r="D237" s="60"/>
      <c r="E237" s="60"/>
      <c r="F237" s="60"/>
      <c r="G237" s="61"/>
      <c r="H237" s="71">
        <v>0</v>
      </c>
      <c r="I237" s="62" t="s">
        <v>35</v>
      </c>
      <c r="J237" s="44"/>
      <c r="K237" s="63">
        <v>196.39</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x14ac:dyDescent="0.2">
      <c r="A238" s="15"/>
      <c r="B238" s="15">
        <v>9</v>
      </c>
      <c r="C238" s="59" t="s">
        <v>1706</v>
      </c>
      <c r="D238" s="60"/>
      <c r="E238" s="60"/>
      <c r="F238" s="60"/>
      <c r="G238" s="61"/>
      <c r="H238" s="71">
        <v>0</v>
      </c>
      <c r="I238" s="62" t="s">
        <v>35</v>
      </c>
      <c r="J238" s="44"/>
      <c r="K238" s="63">
        <v>324.48</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x14ac:dyDescent="0.2">
      <c r="A239" s="15"/>
      <c r="B239" s="15">
        <v>10</v>
      </c>
      <c r="C239" s="59">
        <v>0</v>
      </c>
      <c r="D239" s="60"/>
      <c r="E239" s="60"/>
      <c r="F239" s="60"/>
      <c r="G239" s="61"/>
      <c r="H239" s="71">
        <v>0</v>
      </c>
      <c r="I239" s="62"/>
      <c r="J239" s="44"/>
      <c r="K239" s="63"/>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x14ac:dyDescent="0.2">
      <c r="A240" s="15"/>
      <c r="B240" s="15">
        <v>11</v>
      </c>
      <c r="C240" s="59">
        <v>0</v>
      </c>
      <c r="D240" s="60"/>
      <c r="E240" s="60"/>
      <c r="F240" s="60"/>
      <c r="G240" s="61"/>
      <c r="H240" s="71">
        <v>0</v>
      </c>
      <c r="I240" s="62"/>
      <c r="J240" s="44"/>
      <c r="K240" s="63"/>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x14ac:dyDescent="0.2">
      <c r="A241" s="15"/>
      <c r="B241" s="15">
        <v>12</v>
      </c>
      <c r="C241" s="59">
        <v>0</v>
      </c>
      <c r="D241" s="60"/>
      <c r="E241" s="60"/>
      <c r="F241" s="60"/>
      <c r="G241" s="61"/>
      <c r="H241" s="71">
        <v>0</v>
      </c>
      <c r="I241" s="62">
        <v>0</v>
      </c>
      <c r="J241" s="44"/>
      <c r="K241" s="63"/>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x14ac:dyDescent="0.2">
      <c r="A242" s="15"/>
      <c r="B242" s="15">
        <v>13</v>
      </c>
      <c r="C242" s="59" t="s">
        <v>1707</v>
      </c>
      <c r="D242" s="60"/>
      <c r="E242" s="60"/>
      <c r="F242" s="60"/>
      <c r="G242" s="61"/>
      <c r="H242" s="71">
        <v>0</v>
      </c>
      <c r="I242" s="62" t="s">
        <v>35</v>
      </c>
      <c r="J242" s="44"/>
      <c r="K242" s="63">
        <v>189.28</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x14ac:dyDescent="0.2">
      <c r="A243" s="15"/>
      <c r="B243" s="15">
        <v>14</v>
      </c>
      <c r="C243" s="59" t="s">
        <v>1708</v>
      </c>
      <c r="D243" s="60"/>
      <c r="E243" s="60"/>
      <c r="F243" s="60"/>
      <c r="G243" s="61"/>
      <c r="H243" s="71">
        <v>0</v>
      </c>
      <c r="I243" s="62" t="s">
        <v>35</v>
      </c>
      <c r="J243" s="44"/>
      <c r="K243" s="63">
        <v>415.67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x14ac:dyDescent="0.2">
      <c r="A244" s="15"/>
      <c r="B244" s="15">
        <v>15</v>
      </c>
      <c r="C244" s="59" t="s">
        <v>1709</v>
      </c>
      <c r="D244" s="60"/>
      <c r="E244" s="60"/>
      <c r="F244" s="60"/>
      <c r="G244" s="61"/>
      <c r="H244" s="71">
        <v>0</v>
      </c>
      <c r="I244" s="62" t="s">
        <v>35</v>
      </c>
      <c r="J244" s="44"/>
      <c r="K244" s="63">
        <v>253.63</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x14ac:dyDescent="0.2">
      <c r="A245" s="15"/>
      <c r="B245" s="15">
        <v>16</v>
      </c>
      <c r="C245" s="59" t="s">
        <v>1710</v>
      </c>
      <c r="D245" s="60"/>
      <c r="E245" s="60"/>
      <c r="F245" s="60"/>
      <c r="G245" s="61"/>
      <c r="H245" s="71">
        <v>0</v>
      </c>
      <c r="I245" s="62" t="s">
        <v>35</v>
      </c>
      <c r="J245" s="44"/>
      <c r="K245" s="63">
        <v>300.33</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x14ac:dyDescent="0.2">
      <c r="A246" s="15"/>
      <c r="B246" s="15">
        <v>17</v>
      </c>
      <c r="C246" s="59" t="s">
        <v>1711</v>
      </c>
      <c r="D246" s="60"/>
      <c r="E246" s="60"/>
      <c r="F246" s="60"/>
      <c r="G246" s="61"/>
      <c r="H246" s="71">
        <v>0</v>
      </c>
      <c r="I246" s="62" t="s">
        <v>35</v>
      </c>
      <c r="J246" s="44"/>
      <c r="K246" s="63">
        <v>314.11</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x14ac:dyDescent="0.2">
      <c r="A247" s="15"/>
      <c r="B247" s="15">
        <v>18</v>
      </c>
      <c r="C247" s="59" t="s">
        <v>1712</v>
      </c>
      <c r="D247" s="60"/>
      <c r="E247" s="60"/>
      <c r="F247" s="60"/>
      <c r="G247" s="61"/>
      <c r="H247" s="71">
        <v>0</v>
      </c>
      <c r="I247" s="62" t="s">
        <v>35</v>
      </c>
      <c r="J247" s="44"/>
      <c r="K247" s="63">
        <v>390.45</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x14ac:dyDescent="0.2">
      <c r="A248" s="15"/>
      <c r="B248" s="15">
        <v>19</v>
      </c>
      <c r="C248" s="59" t="s">
        <v>1713</v>
      </c>
      <c r="D248" s="60"/>
      <c r="E248" s="60"/>
      <c r="F248" s="60"/>
      <c r="G248" s="61"/>
      <c r="H248" s="71">
        <v>0</v>
      </c>
      <c r="I248" s="62" t="s">
        <v>35</v>
      </c>
      <c r="J248" s="44"/>
      <c r="K248" s="63">
        <v>358.61</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x14ac:dyDescent="0.2">
      <c r="A249" s="15"/>
      <c r="B249" s="15">
        <v>20</v>
      </c>
      <c r="C249" s="59" t="s">
        <v>1714</v>
      </c>
      <c r="D249" s="60"/>
      <c r="E249" s="60"/>
      <c r="F249" s="60"/>
      <c r="G249" s="61"/>
      <c r="H249" s="71">
        <v>0</v>
      </c>
      <c r="I249" s="62" t="s">
        <v>35</v>
      </c>
      <c r="J249" s="44"/>
      <c r="K249" s="63">
        <v>219.1</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x14ac:dyDescent="0.2">
      <c r="A250" s="15"/>
      <c r="B250" s="15">
        <v>21</v>
      </c>
      <c r="C250" s="59" t="s">
        <v>1715</v>
      </c>
      <c r="D250" s="60"/>
      <c r="E250" s="60"/>
      <c r="F250" s="60"/>
      <c r="G250" s="61"/>
      <c r="H250" s="71">
        <v>0</v>
      </c>
      <c r="I250" s="62" t="s">
        <v>35</v>
      </c>
      <c r="J250" s="44"/>
      <c r="K250" s="63">
        <v>496.93</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x14ac:dyDescent="0.2">
      <c r="A251" s="15"/>
      <c r="B251" s="15">
        <v>22</v>
      </c>
      <c r="C251" s="59">
        <v>0</v>
      </c>
      <c r="D251" s="60"/>
      <c r="E251" s="60"/>
      <c r="F251" s="60"/>
      <c r="G251" s="61"/>
      <c r="H251" s="71">
        <v>0</v>
      </c>
      <c r="I251" s="62"/>
      <c r="J251" s="44"/>
      <c r="K251" s="63"/>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x14ac:dyDescent="0.2">
      <c r="A252" s="15"/>
      <c r="B252" s="15">
        <v>23</v>
      </c>
      <c r="C252" s="59">
        <v>0</v>
      </c>
      <c r="D252" s="60"/>
      <c r="E252" s="60"/>
      <c r="F252" s="60"/>
      <c r="G252" s="61"/>
      <c r="H252" s="71">
        <v>0</v>
      </c>
      <c r="I252" s="62" t="s">
        <v>35</v>
      </c>
      <c r="J252" s="44"/>
      <c r="K252" s="63">
        <v>0</v>
      </c>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x14ac:dyDescent="0.2">
      <c r="A253" s="15"/>
      <c r="B253" s="15">
        <v>24</v>
      </c>
      <c r="C253" s="59">
        <v>0</v>
      </c>
      <c r="D253" s="60"/>
      <c r="E253" s="60"/>
      <c r="F253" s="60"/>
      <c r="G253" s="61"/>
      <c r="H253" s="71">
        <v>0</v>
      </c>
      <c r="I253" s="62" t="s">
        <v>35</v>
      </c>
      <c r="J253" s="44"/>
      <c r="K253" s="63">
        <v>0</v>
      </c>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x14ac:dyDescent="0.2">
      <c r="A254" s="15"/>
      <c r="B254" s="15">
        <v>25</v>
      </c>
      <c r="C254" s="59">
        <v>0</v>
      </c>
      <c r="D254" s="60"/>
      <c r="E254" s="60"/>
      <c r="F254" s="60"/>
      <c r="G254" s="61"/>
      <c r="H254" s="71">
        <v>0</v>
      </c>
      <c r="I254" s="62" t="s">
        <v>35</v>
      </c>
      <c r="J254" s="44"/>
      <c r="K254" s="63">
        <v>0</v>
      </c>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x14ac:dyDescent="0.2">
      <c r="A255" s="15"/>
      <c r="B255" s="15">
        <v>26</v>
      </c>
      <c r="C255" s="59">
        <v>0</v>
      </c>
      <c r="D255" s="60"/>
      <c r="E255" s="60"/>
      <c r="F255" s="60"/>
      <c r="G255" s="61"/>
      <c r="H255" s="71">
        <v>0</v>
      </c>
      <c r="I255" s="62" t="s">
        <v>35</v>
      </c>
      <c r="J255" s="44"/>
      <c r="K255" s="63">
        <v>0</v>
      </c>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x14ac:dyDescent="0.2">
      <c r="A256" s="15"/>
      <c r="B256" s="15">
        <v>27</v>
      </c>
      <c r="C256" s="59">
        <v>0</v>
      </c>
      <c r="D256" s="60"/>
      <c r="E256" s="60"/>
      <c r="F256" s="60"/>
      <c r="G256" s="61"/>
      <c r="H256" s="71">
        <v>0</v>
      </c>
      <c r="I256" s="62" t="s">
        <v>35</v>
      </c>
      <c r="J256" s="44"/>
      <c r="K256" s="63">
        <v>0</v>
      </c>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x14ac:dyDescent="0.2">
      <c r="A257" s="15"/>
      <c r="B257" s="15">
        <v>28</v>
      </c>
      <c r="C257" s="59">
        <v>0</v>
      </c>
      <c r="D257" s="60"/>
      <c r="E257" s="60"/>
      <c r="F257" s="60"/>
      <c r="G257" s="61"/>
      <c r="H257" s="71">
        <v>0</v>
      </c>
      <c r="I257" s="62" t="s">
        <v>35</v>
      </c>
      <c r="J257" s="44"/>
      <c r="K257" s="63">
        <v>0</v>
      </c>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x14ac:dyDescent="0.2">
      <c r="A258" s="15"/>
      <c r="B258" s="15">
        <v>29</v>
      </c>
      <c r="C258" s="59">
        <v>0</v>
      </c>
      <c r="D258" s="60"/>
      <c r="E258" s="60"/>
      <c r="F258" s="60"/>
      <c r="G258" s="61"/>
      <c r="H258" s="71">
        <v>0</v>
      </c>
      <c r="I258" s="62" t="s">
        <v>35</v>
      </c>
      <c r="J258" s="44"/>
      <c r="K258" s="63">
        <v>0</v>
      </c>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x14ac:dyDescent="0.2">
      <c r="A259" s="15"/>
      <c r="B259" s="15">
        <v>30</v>
      </c>
      <c r="C259" s="59">
        <v>0</v>
      </c>
      <c r="D259" s="60"/>
      <c r="E259" s="60"/>
      <c r="F259" s="60"/>
      <c r="G259" s="61"/>
      <c r="H259" s="71">
        <v>0</v>
      </c>
      <c r="I259" s="62" t="s">
        <v>35</v>
      </c>
      <c r="J259" s="44"/>
      <c r="K259" s="63">
        <v>0</v>
      </c>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x14ac:dyDescent="0.2">
      <c r="A260" s="15"/>
      <c r="B260" s="15">
        <v>31</v>
      </c>
      <c r="C260" s="59">
        <v>0</v>
      </c>
      <c r="D260" s="60"/>
      <c r="E260" s="60"/>
      <c r="F260" s="60"/>
      <c r="G260" s="61"/>
      <c r="H260" s="71">
        <v>0</v>
      </c>
      <c r="I260" s="62" t="s">
        <v>35</v>
      </c>
      <c r="J260" s="44"/>
      <c r="K260" s="63">
        <v>0</v>
      </c>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x14ac:dyDescent="0.2">
      <c r="A261" s="15"/>
      <c r="B261" s="15">
        <v>32</v>
      </c>
      <c r="C261" s="59">
        <v>0</v>
      </c>
      <c r="D261" s="60"/>
      <c r="E261" s="60"/>
      <c r="F261" s="60"/>
      <c r="G261" s="61"/>
      <c r="H261" s="71">
        <v>0</v>
      </c>
      <c r="I261" s="62" t="s">
        <v>35</v>
      </c>
      <c r="J261" s="44"/>
      <c r="K261" s="63">
        <v>0</v>
      </c>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x14ac:dyDescent="0.2">
      <c r="A262" s="15"/>
      <c r="B262" s="15">
        <v>33</v>
      </c>
      <c r="C262" s="59">
        <v>0</v>
      </c>
      <c r="D262" s="60"/>
      <c r="E262" s="60"/>
      <c r="F262" s="60"/>
      <c r="G262" s="61"/>
      <c r="H262" s="71">
        <v>0</v>
      </c>
      <c r="I262" s="62" t="s">
        <v>35</v>
      </c>
      <c r="J262" s="44"/>
      <c r="K262" s="63">
        <v>0</v>
      </c>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x14ac:dyDescent="0.2">
      <c r="A263" s="15"/>
      <c r="B263" s="15">
        <v>34</v>
      </c>
      <c r="C263" s="59">
        <v>0</v>
      </c>
      <c r="D263" s="60"/>
      <c r="E263" s="60"/>
      <c r="F263" s="60"/>
      <c r="G263" s="61"/>
      <c r="H263" s="71">
        <v>0</v>
      </c>
      <c r="I263" s="62" t="s">
        <v>35</v>
      </c>
      <c r="J263" s="44"/>
      <c r="K263" s="63">
        <v>0</v>
      </c>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x14ac:dyDescent="0.2">
      <c r="A264" s="15"/>
      <c r="B264" s="15">
        <v>35</v>
      </c>
      <c r="C264" s="59">
        <v>0</v>
      </c>
      <c r="D264" s="60"/>
      <c r="E264" s="60"/>
      <c r="F264" s="60"/>
      <c r="G264" s="61"/>
      <c r="H264" s="71">
        <v>0</v>
      </c>
      <c r="I264" s="62" t="s">
        <v>35</v>
      </c>
      <c r="J264" s="44"/>
      <c r="K264" s="63">
        <v>0</v>
      </c>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x14ac:dyDescent="0.2">
      <c r="A265" s="15"/>
      <c r="B265" s="15">
        <v>36</v>
      </c>
      <c r="C265" s="59">
        <v>0</v>
      </c>
      <c r="D265" s="60"/>
      <c r="E265" s="60"/>
      <c r="F265" s="60"/>
      <c r="G265" s="61"/>
      <c r="H265" s="71">
        <v>0</v>
      </c>
      <c r="I265" s="62" t="s">
        <v>35</v>
      </c>
      <c r="J265" s="44"/>
      <c r="K265" s="63">
        <v>0</v>
      </c>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x14ac:dyDescent="0.2">
      <c r="A266" s="15"/>
      <c r="B266" s="15">
        <v>37</v>
      </c>
      <c r="C266" s="59">
        <v>0</v>
      </c>
      <c r="D266" s="60"/>
      <c r="E266" s="60"/>
      <c r="F266" s="60"/>
      <c r="G266" s="61"/>
      <c r="H266" s="71">
        <v>0</v>
      </c>
      <c r="I266" s="62" t="s">
        <v>35</v>
      </c>
      <c r="J266" s="44"/>
      <c r="K266" s="63">
        <v>0</v>
      </c>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x14ac:dyDescent="0.2">
      <c r="A267" s="15"/>
      <c r="B267" s="15">
        <v>38</v>
      </c>
      <c r="C267" s="59">
        <v>0</v>
      </c>
      <c r="D267" s="60"/>
      <c r="E267" s="60"/>
      <c r="F267" s="60"/>
      <c r="G267" s="61"/>
      <c r="H267" s="71">
        <v>0</v>
      </c>
      <c r="I267" s="62" t="s">
        <v>35</v>
      </c>
      <c r="J267" s="44"/>
      <c r="K267" s="63">
        <v>0</v>
      </c>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x14ac:dyDescent="0.2">
      <c r="A268" s="15"/>
      <c r="B268" s="15">
        <v>39</v>
      </c>
      <c r="C268" s="59">
        <v>0</v>
      </c>
      <c r="D268" s="60"/>
      <c r="E268" s="60"/>
      <c r="F268" s="60"/>
      <c r="G268" s="61"/>
      <c r="H268" s="71">
        <v>0</v>
      </c>
      <c r="I268" s="62" t="s">
        <v>35</v>
      </c>
      <c r="J268" s="44"/>
      <c r="K268" s="63">
        <v>0</v>
      </c>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x14ac:dyDescent="0.2">
      <c r="A269" s="15"/>
      <c r="B269" s="15">
        <v>40</v>
      </c>
      <c r="C269" s="59">
        <v>0</v>
      </c>
      <c r="D269" s="60"/>
      <c r="E269" s="60"/>
      <c r="F269" s="60"/>
      <c r="G269" s="61"/>
      <c r="H269" s="71">
        <v>0</v>
      </c>
      <c r="I269" s="62" t="s">
        <v>35</v>
      </c>
      <c r="J269" s="44"/>
      <c r="K269" s="63">
        <v>0</v>
      </c>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x14ac:dyDescent="0.2">
      <c r="A270" s="15"/>
      <c r="B270" s="15"/>
      <c r="C270" s="58"/>
      <c r="D270" s="58"/>
      <c r="E270" s="58"/>
      <c r="F270" s="58"/>
      <c r="G270" s="58"/>
      <c r="H270" s="72"/>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x14ac:dyDescent="0.2">
      <c r="A271" s="11"/>
      <c r="B271" s="12" t="str">
        <f>"Essential Energy "&amp;LEFT($H$3,7)&amp;" Labour rates"</f>
        <v>Essential Energy 2026–27 Labour rates</v>
      </c>
      <c r="C271" s="11"/>
      <c r="D271" s="11"/>
      <c r="E271" s="11"/>
      <c r="F271" s="11"/>
      <c r="G271" s="11"/>
      <c r="H271" s="19" t="s">
        <v>20</v>
      </c>
      <c r="I271" s="19" t="s">
        <v>21</v>
      </c>
      <c r="J271" s="19"/>
      <c r="K271" s="42" t="s">
        <v>25</v>
      </c>
      <c r="L271" s="66" t="s">
        <v>30</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x14ac:dyDescent="0.2">
      <c r="A272" s="15"/>
      <c r="B272" s="15"/>
      <c r="C272" s="57"/>
      <c r="D272" s="57"/>
      <c r="E272" s="57"/>
      <c r="F272" s="57"/>
      <c r="G272" s="57"/>
      <c r="H272" s="70"/>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x14ac:dyDescent="0.2">
      <c r="A273" s="15"/>
      <c r="B273" s="15">
        <v>1</v>
      </c>
      <c r="C273" s="59" t="s">
        <v>1444</v>
      </c>
      <c r="D273" s="60"/>
      <c r="E273" s="60"/>
      <c r="F273" s="60"/>
      <c r="G273" s="61"/>
      <c r="H273" s="71">
        <v>0</v>
      </c>
      <c r="I273" s="62"/>
      <c r="J273" s="44"/>
      <c r="K273" s="63"/>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x14ac:dyDescent="0.2">
      <c r="A274" s="15"/>
      <c r="B274" s="15">
        <v>2</v>
      </c>
      <c r="C274" s="59" t="s">
        <v>1859</v>
      </c>
      <c r="D274" s="60"/>
      <c r="E274" s="60"/>
      <c r="F274" s="60"/>
      <c r="G274" s="61"/>
      <c r="H274" s="71">
        <v>0</v>
      </c>
      <c r="I274" s="62" t="s">
        <v>35</v>
      </c>
      <c r="J274" s="44"/>
      <c r="K274" s="63">
        <v>130.24</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x14ac:dyDescent="0.2">
      <c r="A275" s="15"/>
      <c r="B275" s="15">
        <v>3</v>
      </c>
      <c r="C275" s="59" t="s">
        <v>1860</v>
      </c>
      <c r="D275" s="60"/>
      <c r="E275" s="60"/>
      <c r="F275" s="60"/>
      <c r="G275" s="61"/>
      <c r="H275" s="71">
        <v>0</v>
      </c>
      <c r="I275" s="62" t="s">
        <v>35</v>
      </c>
      <c r="J275" s="44"/>
      <c r="K275" s="63">
        <v>207.9</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x14ac:dyDescent="0.2">
      <c r="A276" s="15"/>
      <c r="B276" s="15">
        <v>4</v>
      </c>
      <c r="C276" s="59" t="s">
        <v>1861</v>
      </c>
      <c r="D276" s="60"/>
      <c r="E276" s="60"/>
      <c r="F276" s="60"/>
      <c r="G276" s="61"/>
      <c r="H276" s="71">
        <v>0</v>
      </c>
      <c r="I276" s="62" t="s">
        <v>35</v>
      </c>
      <c r="J276" s="44"/>
      <c r="K276" s="63">
        <v>233.83</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x14ac:dyDescent="0.2">
      <c r="A277" s="15"/>
      <c r="B277" s="15">
        <v>5</v>
      </c>
      <c r="C277" s="59" t="s">
        <v>1862</v>
      </c>
      <c r="D277" s="60"/>
      <c r="E277" s="60"/>
      <c r="F277" s="60"/>
      <c r="G277" s="61"/>
      <c r="H277" s="71">
        <v>0</v>
      </c>
      <c r="I277" s="62" t="s">
        <v>35</v>
      </c>
      <c r="J277" s="44"/>
      <c r="K277" s="63">
        <v>268.54000000000002</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x14ac:dyDescent="0.2">
      <c r="A278" s="15"/>
      <c r="B278" s="15">
        <v>6</v>
      </c>
      <c r="C278" s="59" t="s">
        <v>1863</v>
      </c>
      <c r="D278" s="60"/>
      <c r="E278" s="60"/>
      <c r="F278" s="60"/>
      <c r="G278" s="61"/>
      <c r="H278" s="71">
        <v>0</v>
      </c>
      <c r="I278" s="62" t="s">
        <v>35</v>
      </c>
      <c r="J278" s="44"/>
      <c r="K278" s="63">
        <v>326.24</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x14ac:dyDescent="0.2">
      <c r="A279" s="15"/>
      <c r="B279" s="15">
        <v>7</v>
      </c>
      <c r="C279" s="59" t="s">
        <v>1864</v>
      </c>
      <c r="D279" s="60"/>
      <c r="E279" s="60"/>
      <c r="F279" s="60"/>
      <c r="G279" s="61"/>
      <c r="H279" s="71">
        <v>0</v>
      </c>
      <c r="I279" s="62" t="s">
        <v>35</v>
      </c>
      <c r="J279" s="44"/>
      <c r="K279" s="63">
        <v>375.15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x14ac:dyDescent="0.2">
      <c r="A280" s="15"/>
      <c r="B280" s="15">
        <v>8</v>
      </c>
      <c r="C280" s="59" t="s">
        <v>1865</v>
      </c>
      <c r="D280" s="60"/>
      <c r="E280" s="60"/>
      <c r="F280" s="60"/>
      <c r="G280" s="61"/>
      <c r="H280" s="71">
        <v>0</v>
      </c>
      <c r="I280" s="62" t="s">
        <v>35</v>
      </c>
      <c r="J280" s="44"/>
      <c r="K280" s="63">
        <v>212.98</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x14ac:dyDescent="0.2">
      <c r="A281" s="15"/>
      <c r="B281" s="15">
        <v>9</v>
      </c>
      <c r="C281" s="59">
        <v>0</v>
      </c>
      <c r="D281" s="60"/>
      <c r="E281" s="60"/>
      <c r="F281" s="60"/>
      <c r="G281" s="61"/>
      <c r="H281" s="71">
        <v>0</v>
      </c>
      <c r="I281" s="62"/>
      <c r="J281" s="44"/>
      <c r="K281" s="63"/>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x14ac:dyDescent="0.2">
      <c r="A282" s="15"/>
      <c r="B282" s="15">
        <v>10</v>
      </c>
      <c r="C282" s="59" t="s">
        <v>1452</v>
      </c>
      <c r="D282" s="60"/>
      <c r="E282" s="60"/>
      <c r="F282" s="60"/>
      <c r="G282" s="61"/>
      <c r="H282" s="71">
        <v>0</v>
      </c>
      <c r="I282" s="62"/>
      <c r="J282" s="44"/>
      <c r="K282" s="63"/>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x14ac:dyDescent="0.2">
      <c r="A283" s="15"/>
      <c r="B283" s="15">
        <v>11</v>
      </c>
      <c r="C283" s="59" t="s">
        <v>1859</v>
      </c>
      <c r="D283" s="60"/>
      <c r="E283" s="60"/>
      <c r="F283" s="60"/>
      <c r="G283" s="61"/>
      <c r="H283" s="71">
        <v>0</v>
      </c>
      <c r="I283" s="62" t="s">
        <v>35</v>
      </c>
      <c r="J283" s="44"/>
      <c r="K283" s="63">
        <v>202.85</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x14ac:dyDescent="0.2">
      <c r="A284" s="15"/>
      <c r="B284" s="15">
        <v>12</v>
      </c>
      <c r="C284" s="59" t="s">
        <v>1860</v>
      </c>
      <c r="D284" s="60"/>
      <c r="E284" s="60"/>
      <c r="F284" s="60"/>
      <c r="G284" s="61"/>
      <c r="H284" s="71">
        <v>0</v>
      </c>
      <c r="I284" s="62" t="s">
        <v>35</v>
      </c>
      <c r="J284" s="44"/>
      <c r="K284" s="63">
        <v>297.73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x14ac:dyDescent="0.2">
      <c r="A285" s="15"/>
      <c r="B285" s="15">
        <v>13</v>
      </c>
      <c r="C285" s="59" t="s">
        <v>1861</v>
      </c>
      <c r="D285" s="60"/>
      <c r="E285" s="60"/>
      <c r="F285" s="60"/>
      <c r="G285" s="61"/>
      <c r="H285" s="71">
        <v>0</v>
      </c>
      <c r="I285" s="62" t="s">
        <v>35</v>
      </c>
      <c r="J285" s="44"/>
      <c r="K285" s="63">
        <v>355.86</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x14ac:dyDescent="0.2">
      <c r="A286" s="15"/>
      <c r="B286" s="15">
        <v>14</v>
      </c>
      <c r="C286" s="59" t="s">
        <v>1862</v>
      </c>
      <c r="D286" s="60"/>
      <c r="E286" s="60"/>
      <c r="F286" s="60"/>
      <c r="G286" s="61"/>
      <c r="H286" s="71">
        <v>0</v>
      </c>
      <c r="I286" s="62" t="s">
        <v>35</v>
      </c>
      <c r="J286" s="44"/>
      <c r="K286" s="63">
        <v>326.23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x14ac:dyDescent="0.2">
      <c r="A287" s="15"/>
      <c r="B287" s="15">
        <v>15</v>
      </c>
      <c r="C287" s="59" t="s">
        <v>1863</v>
      </c>
      <c r="D287" s="60"/>
      <c r="E287" s="60"/>
      <c r="F287" s="60"/>
      <c r="G287" s="61"/>
      <c r="H287" s="71">
        <v>0</v>
      </c>
      <c r="I287" s="62" t="s">
        <v>35</v>
      </c>
      <c r="J287" s="44"/>
      <c r="K287" s="63">
        <v>396.32</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x14ac:dyDescent="0.2">
      <c r="A288" s="15"/>
      <c r="B288" s="15">
        <v>16</v>
      </c>
      <c r="C288" s="59" t="s">
        <v>1864</v>
      </c>
      <c r="D288" s="60"/>
      <c r="E288" s="60"/>
      <c r="F288" s="60"/>
      <c r="G288" s="61"/>
      <c r="H288" s="71">
        <v>0</v>
      </c>
      <c r="I288" s="62" t="s">
        <v>35</v>
      </c>
      <c r="J288" s="44"/>
      <c r="K288" s="63">
        <v>489.21</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x14ac:dyDescent="0.2">
      <c r="A289" s="15"/>
      <c r="B289" s="15">
        <v>17</v>
      </c>
      <c r="C289" s="59" t="s">
        <v>1865</v>
      </c>
      <c r="D289" s="60"/>
      <c r="E289" s="60"/>
      <c r="F289" s="60"/>
      <c r="G289" s="61"/>
      <c r="H289" s="71">
        <v>0</v>
      </c>
      <c r="I289" s="62" t="s">
        <v>35</v>
      </c>
      <c r="J289" s="44"/>
      <c r="K289" s="63">
        <v>291.43</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x14ac:dyDescent="0.2">
      <c r="A290" s="15"/>
      <c r="B290" s="15">
        <v>18</v>
      </c>
      <c r="C290" s="59">
        <v>0</v>
      </c>
      <c r="D290" s="60"/>
      <c r="E290" s="60"/>
      <c r="F290" s="60"/>
      <c r="G290" s="61"/>
      <c r="H290" s="71">
        <v>0</v>
      </c>
      <c r="I290" s="62"/>
      <c r="J290" s="44"/>
      <c r="K290" s="63"/>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x14ac:dyDescent="0.2">
      <c r="A291" s="15"/>
      <c r="B291" s="15">
        <v>19</v>
      </c>
      <c r="C291" s="59">
        <v>0</v>
      </c>
      <c r="D291" s="60"/>
      <c r="E291" s="60"/>
      <c r="F291" s="60"/>
      <c r="G291" s="61"/>
      <c r="H291" s="71">
        <v>0</v>
      </c>
      <c r="I291" s="62" t="s">
        <v>35</v>
      </c>
      <c r="J291" s="44"/>
      <c r="K291" s="63">
        <v>0</v>
      </c>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x14ac:dyDescent="0.2">
      <c r="A292" s="15"/>
      <c r="B292" s="15">
        <v>20</v>
      </c>
      <c r="C292" s="59">
        <v>0</v>
      </c>
      <c r="D292" s="60"/>
      <c r="E292" s="60"/>
      <c r="F292" s="60"/>
      <c r="G292" s="61"/>
      <c r="H292" s="71">
        <v>0</v>
      </c>
      <c r="I292" s="62" t="s">
        <v>35</v>
      </c>
      <c r="J292" s="44"/>
      <c r="K292" s="63">
        <v>0</v>
      </c>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x14ac:dyDescent="0.2">
      <c r="A293" s="15"/>
      <c r="B293" s="15">
        <v>21</v>
      </c>
      <c r="C293" s="59">
        <v>0</v>
      </c>
      <c r="D293" s="60"/>
      <c r="E293" s="60"/>
      <c r="F293" s="60"/>
      <c r="G293" s="61"/>
      <c r="H293" s="71">
        <v>0</v>
      </c>
      <c r="I293" s="62" t="s">
        <v>35</v>
      </c>
      <c r="J293" s="44"/>
      <c r="K293" s="63">
        <v>0</v>
      </c>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x14ac:dyDescent="0.2">
      <c r="A294" s="15"/>
      <c r="B294" s="15">
        <v>22</v>
      </c>
      <c r="C294" s="59">
        <v>0</v>
      </c>
      <c r="D294" s="60"/>
      <c r="E294" s="60"/>
      <c r="F294" s="60"/>
      <c r="G294" s="61"/>
      <c r="H294" s="71">
        <v>0</v>
      </c>
      <c r="I294" s="62" t="s">
        <v>35</v>
      </c>
      <c r="J294" s="44"/>
      <c r="K294" s="63">
        <v>0</v>
      </c>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x14ac:dyDescent="0.2">
      <c r="A295" s="15"/>
      <c r="B295" s="15">
        <v>23</v>
      </c>
      <c r="C295" s="59">
        <v>0</v>
      </c>
      <c r="D295" s="60"/>
      <c r="E295" s="60"/>
      <c r="F295" s="60"/>
      <c r="G295" s="61"/>
      <c r="H295" s="71">
        <v>0</v>
      </c>
      <c r="I295" s="62" t="s">
        <v>35</v>
      </c>
      <c r="J295" s="44"/>
      <c r="K295" s="63">
        <v>0</v>
      </c>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x14ac:dyDescent="0.2">
      <c r="A296" s="15"/>
      <c r="B296" s="15">
        <v>24</v>
      </c>
      <c r="C296" s="59">
        <v>0</v>
      </c>
      <c r="D296" s="60"/>
      <c r="E296" s="60"/>
      <c r="F296" s="60"/>
      <c r="G296" s="61"/>
      <c r="H296" s="71">
        <v>0</v>
      </c>
      <c r="I296" s="62" t="s">
        <v>35</v>
      </c>
      <c r="J296" s="44"/>
      <c r="K296" s="63">
        <v>0</v>
      </c>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x14ac:dyDescent="0.2">
      <c r="A297" s="15"/>
      <c r="B297" s="15">
        <v>25</v>
      </c>
      <c r="C297" s="59">
        <v>0</v>
      </c>
      <c r="D297" s="60"/>
      <c r="E297" s="60"/>
      <c r="F297" s="60"/>
      <c r="G297" s="61"/>
      <c r="H297" s="71">
        <v>0</v>
      </c>
      <c r="I297" s="62" t="s">
        <v>35</v>
      </c>
      <c r="J297" s="44"/>
      <c r="K297" s="63">
        <v>0</v>
      </c>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x14ac:dyDescent="0.2">
      <c r="A298" s="15"/>
      <c r="B298" s="15">
        <v>26</v>
      </c>
      <c r="C298" s="59">
        <v>0</v>
      </c>
      <c r="D298" s="60"/>
      <c r="E298" s="60"/>
      <c r="F298" s="60"/>
      <c r="G298" s="61"/>
      <c r="H298" s="71">
        <v>0</v>
      </c>
      <c r="I298" s="62" t="s">
        <v>35</v>
      </c>
      <c r="J298" s="44"/>
      <c r="K298" s="63">
        <v>0</v>
      </c>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x14ac:dyDescent="0.2">
      <c r="A299" s="15"/>
      <c r="B299" s="15">
        <v>27</v>
      </c>
      <c r="C299" s="59">
        <v>0</v>
      </c>
      <c r="D299" s="60"/>
      <c r="E299" s="60"/>
      <c r="F299" s="60"/>
      <c r="G299" s="61"/>
      <c r="H299" s="71">
        <v>0</v>
      </c>
      <c r="I299" s="62" t="s">
        <v>35</v>
      </c>
      <c r="J299" s="44"/>
      <c r="K299" s="63">
        <v>0</v>
      </c>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x14ac:dyDescent="0.2">
      <c r="A300" s="15"/>
      <c r="B300" s="15">
        <v>28</v>
      </c>
      <c r="C300" s="59">
        <v>0</v>
      </c>
      <c r="D300" s="60"/>
      <c r="E300" s="60"/>
      <c r="F300" s="60"/>
      <c r="G300" s="61"/>
      <c r="H300" s="71">
        <v>0</v>
      </c>
      <c r="I300" s="62" t="s">
        <v>35</v>
      </c>
      <c r="J300" s="44"/>
      <c r="K300" s="63">
        <v>0</v>
      </c>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x14ac:dyDescent="0.2">
      <c r="A301" s="15"/>
      <c r="B301" s="15">
        <v>29</v>
      </c>
      <c r="C301" s="59">
        <v>0</v>
      </c>
      <c r="D301" s="60"/>
      <c r="E301" s="60"/>
      <c r="F301" s="60"/>
      <c r="G301" s="61"/>
      <c r="H301" s="71">
        <v>0</v>
      </c>
      <c r="I301" s="62" t="s">
        <v>35</v>
      </c>
      <c r="J301" s="44"/>
      <c r="K301" s="63">
        <v>0</v>
      </c>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x14ac:dyDescent="0.2">
      <c r="A302" s="15"/>
      <c r="B302" s="15">
        <v>30</v>
      </c>
      <c r="C302" s="59">
        <v>0</v>
      </c>
      <c r="D302" s="60"/>
      <c r="E302" s="60"/>
      <c r="F302" s="60"/>
      <c r="G302" s="61"/>
      <c r="H302" s="71">
        <v>0</v>
      </c>
      <c r="I302" s="62" t="s">
        <v>35</v>
      </c>
      <c r="J302" s="44"/>
      <c r="K302" s="63">
        <v>0</v>
      </c>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x14ac:dyDescent="0.2">
      <c r="A303" s="15"/>
      <c r="B303" s="15">
        <v>31</v>
      </c>
      <c r="C303" s="59">
        <v>0</v>
      </c>
      <c r="D303" s="60"/>
      <c r="E303" s="60"/>
      <c r="F303" s="60"/>
      <c r="G303" s="61"/>
      <c r="H303" s="71">
        <v>0</v>
      </c>
      <c r="I303" s="62" t="s">
        <v>35</v>
      </c>
      <c r="J303" s="44"/>
      <c r="K303" s="63">
        <v>0</v>
      </c>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x14ac:dyDescent="0.2">
      <c r="A304" s="15"/>
      <c r="B304" s="15">
        <v>32</v>
      </c>
      <c r="C304" s="59">
        <v>0</v>
      </c>
      <c r="D304" s="60"/>
      <c r="E304" s="60"/>
      <c r="F304" s="60"/>
      <c r="G304" s="61"/>
      <c r="H304" s="71">
        <v>0</v>
      </c>
      <c r="I304" s="62" t="s">
        <v>35</v>
      </c>
      <c r="J304" s="44"/>
      <c r="K304" s="63">
        <v>0</v>
      </c>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x14ac:dyDescent="0.2">
      <c r="A305" s="15"/>
      <c r="B305" s="15">
        <v>33</v>
      </c>
      <c r="C305" s="59">
        <v>0</v>
      </c>
      <c r="D305" s="60"/>
      <c r="E305" s="60"/>
      <c r="F305" s="60"/>
      <c r="G305" s="61"/>
      <c r="H305" s="71">
        <v>0</v>
      </c>
      <c r="I305" s="62" t="s">
        <v>35</v>
      </c>
      <c r="J305" s="44"/>
      <c r="K305" s="63">
        <v>0</v>
      </c>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x14ac:dyDescent="0.2">
      <c r="A306" s="15"/>
      <c r="B306" s="15">
        <v>34</v>
      </c>
      <c r="C306" s="59">
        <v>0</v>
      </c>
      <c r="D306" s="60"/>
      <c r="E306" s="60"/>
      <c r="F306" s="60"/>
      <c r="G306" s="61"/>
      <c r="H306" s="71">
        <v>0</v>
      </c>
      <c r="I306" s="62" t="s">
        <v>35</v>
      </c>
      <c r="J306" s="44"/>
      <c r="K306" s="63">
        <v>0</v>
      </c>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x14ac:dyDescent="0.2">
      <c r="A307" s="15"/>
      <c r="B307" s="15">
        <v>35</v>
      </c>
      <c r="C307" s="59">
        <v>0</v>
      </c>
      <c r="D307" s="60"/>
      <c r="E307" s="60"/>
      <c r="F307" s="60"/>
      <c r="G307" s="61"/>
      <c r="H307" s="71">
        <v>0</v>
      </c>
      <c r="I307" s="62" t="s">
        <v>35</v>
      </c>
      <c r="J307" s="44"/>
      <c r="K307" s="63">
        <v>0</v>
      </c>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x14ac:dyDescent="0.2">
      <c r="A308" s="15"/>
      <c r="B308" s="15">
        <v>36</v>
      </c>
      <c r="C308" s="59">
        <v>0</v>
      </c>
      <c r="D308" s="60"/>
      <c r="E308" s="60"/>
      <c r="F308" s="60"/>
      <c r="G308" s="61"/>
      <c r="H308" s="71">
        <v>0</v>
      </c>
      <c r="I308" s="62" t="s">
        <v>35</v>
      </c>
      <c r="J308" s="44"/>
      <c r="K308" s="63">
        <v>0</v>
      </c>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x14ac:dyDescent="0.2">
      <c r="A309" s="15"/>
      <c r="B309" s="15">
        <v>37</v>
      </c>
      <c r="C309" s="59">
        <v>0</v>
      </c>
      <c r="D309" s="60"/>
      <c r="E309" s="60"/>
      <c r="F309" s="60"/>
      <c r="G309" s="61"/>
      <c r="H309" s="71">
        <v>0</v>
      </c>
      <c r="I309" s="62" t="s">
        <v>35</v>
      </c>
      <c r="J309" s="44"/>
      <c r="K309" s="63">
        <v>0</v>
      </c>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x14ac:dyDescent="0.2">
      <c r="A310" s="15"/>
      <c r="B310" s="15">
        <v>38</v>
      </c>
      <c r="C310" s="59">
        <v>0</v>
      </c>
      <c r="D310" s="60"/>
      <c r="E310" s="60"/>
      <c r="F310" s="60"/>
      <c r="G310" s="61"/>
      <c r="H310" s="71">
        <v>0</v>
      </c>
      <c r="I310" s="62" t="s">
        <v>35</v>
      </c>
      <c r="J310" s="44"/>
      <c r="K310" s="63">
        <v>0</v>
      </c>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x14ac:dyDescent="0.2">
      <c r="A311" s="15"/>
      <c r="B311" s="15">
        <v>39</v>
      </c>
      <c r="C311" s="59">
        <v>0</v>
      </c>
      <c r="D311" s="60"/>
      <c r="E311" s="60"/>
      <c r="F311" s="60"/>
      <c r="G311" s="61"/>
      <c r="H311" s="71">
        <v>0</v>
      </c>
      <c r="I311" s="62" t="s">
        <v>35</v>
      </c>
      <c r="J311" s="44"/>
      <c r="K311" s="63">
        <v>0</v>
      </c>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x14ac:dyDescent="0.2">
      <c r="A312" s="15"/>
      <c r="B312" s="15">
        <v>40</v>
      </c>
      <c r="C312" s="59">
        <v>0</v>
      </c>
      <c r="D312" s="60"/>
      <c r="E312" s="60"/>
      <c r="F312" s="60"/>
      <c r="G312" s="61"/>
      <c r="H312" s="71">
        <v>0</v>
      </c>
      <c r="I312" s="62" t="s">
        <v>35</v>
      </c>
      <c r="J312" s="44"/>
      <c r="K312" s="63">
        <v>0</v>
      </c>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x14ac:dyDescent="0.2">
      <c r="A313" s="15"/>
      <c r="B313" s="15"/>
      <c r="C313" s="58"/>
      <c r="D313" s="58"/>
      <c r="E313" s="58"/>
      <c r="F313" s="58"/>
      <c r="G313" s="58"/>
      <c r="H313" s="72"/>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x14ac:dyDescent="0.2">
      <c r="A314" s="11"/>
      <c r="B314" s="12" t="str">
        <f>"Evoenergy "&amp;LEFT($H$3,7)&amp;" Labour rates"</f>
        <v>Evoenergy 2026–27 Labour rates</v>
      </c>
      <c r="C314" s="11"/>
      <c r="D314" s="11"/>
      <c r="E314" s="11"/>
      <c r="F314" s="11"/>
      <c r="G314" s="11"/>
      <c r="H314" s="19" t="s">
        <v>20</v>
      </c>
      <c r="I314" s="19" t="s">
        <v>21</v>
      </c>
      <c r="J314" s="19"/>
      <c r="K314" s="42" t="s">
        <v>25</v>
      </c>
      <c r="L314" s="66" t="s">
        <v>30</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x14ac:dyDescent="0.2">
      <c r="A315" s="15"/>
      <c r="B315" s="15"/>
      <c r="C315" s="57"/>
      <c r="D315" s="57"/>
      <c r="E315" s="57"/>
      <c r="F315" s="57"/>
      <c r="G315" s="57"/>
      <c r="H315" s="70"/>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x14ac:dyDescent="0.2">
      <c r="A316" s="15"/>
      <c r="B316" s="15">
        <v>1</v>
      </c>
      <c r="C316" s="59" t="s">
        <v>1444</v>
      </c>
      <c r="D316" s="60"/>
      <c r="E316" s="60"/>
      <c r="F316" s="60"/>
      <c r="G316" s="61"/>
      <c r="H316" s="71">
        <v>0</v>
      </c>
      <c r="I316" s="62"/>
      <c r="J316" s="44"/>
      <c r="K316" s="63"/>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x14ac:dyDescent="0.2">
      <c r="A317" s="15"/>
      <c r="B317" s="15">
        <v>2</v>
      </c>
      <c r="C317" s="59" t="s">
        <v>2148</v>
      </c>
      <c r="D317" s="60"/>
      <c r="E317" s="60"/>
      <c r="F317" s="60"/>
      <c r="G317" s="61"/>
      <c r="H317" s="71">
        <v>0</v>
      </c>
      <c r="I317" s="62" t="s">
        <v>35</v>
      </c>
      <c r="J317" s="44"/>
      <c r="K317" s="63">
        <v>146.88</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x14ac:dyDescent="0.2">
      <c r="A318" s="15"/>
      <c r="B318" s="15">
        <v>3</v>
      </c>
      <c r="C318" s="59" t="s">
        <v>2149</v>
      </c>
      <c r="D318" s="60"/>
      <c r="E318" s="60"/>
      <c r="F318" s="60"/>
      <c r="G318" s="61"/>
      <c r="H318" s="71">
        <v>0</v>
      </c>
      <c r="I318" s="62" t="s">
        <v>35</v>
      </c>
      <c r="J318" s="44"/>
      <c r="K318" s="63">
        <v>238.01</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x14ac:dyDescent="0.2">
      <c r="A319" s="15"/>
      <c r="B319" s="15">
        <v>4</v>
      </c>
      <c r="C319" s="59" t="s">
        <v>2150</v>
      </c>
      <c r="D319" s="60"/>
      <c r="E319" s="60"/>
      <c r="F319" s="60"/>
      <c r="G319" s="61"/>
      <c r="H319" s="71">
        <v>0</v>
      </c>
      <c r="I319" s="62" t="s">
        <v>35</v>
      </c>
      <c r="J319" s="44"/>
      <c r="K319" s="63">
        <v>283.81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x14ac:dyDescent="0.2">
      <c r="A320" s="15"/>
      <c r="B320" s="15">
        <v>5</v>
      </c>
      <c r="C320" s="59" t="s">
        <v>2151</v>
      </c>
      <c r="D320" s="60"/>
      <c r="E320" s="60"/>
      <c r="F320" s="60"/>
      <c r="G320" s="61"/>
      <c r="H320" s="71">
        <v>0</v>
      </c>
      <c r="I320" s="62" t="s">
        <v>35</v>
      </c>
      <c r="J320" s="44"/>
      <c r="K320" s="63">
        <v>197.86</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x14ac:dyDescent="0.2">
      <c r="A321" s="15"/>
      <c r="B321" s="15">
        <v>6</v>
      </c>
      <c r="C321" s="59" t="s">
        <v>2152</v>
      </c>
      <c r="D321" s="60"/>
      <c r="E321" s="60"/>
      <c r="F321" s="60"/>
      <c r="G321" s="61"/>
      <c r="H321" s="71">
        <v>0</v>
      </c>
      <c r="I321" s="62" t="s">
        <v>35</v>
      </c>
      <c r="J321" s="44"/>
      <c r="K321" s="63">
        <v>212.78</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x14ac:dyDescent="0.2">
      <c r="A322" s="15"/>
      <c r="B322" s="15">
        <v>7</v>
      </c>
      <c r="C322" s="59" t="s">
        <v>2153</v>
      </c>
      <c r="D322" s="60"/>
      <c r="E322" s="60"/>
      <c r="F322" s="60"/>
      <c r="G322" s="61"/>
      <c r="H322" s="71">
        <v>0</v>
      </c>
      <c r="I322" s="62" t="s">
        <v>35</v>
      </c>
      <c r="J322" s="44"/>
      <c r="K322" s="63">
        <v>209.46</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x14ac:dyDescent="0.2">
      <c r="A323" s="15"/>
      <c r="B323" s="15">
        <v>8</v>
      </c>
      <c r="C323" s="59" t="s">
        <v>2154</v>
      </c>
      <c r="D323" s="60"/>
      <c r="E323" s="60"/>
      <c r="F323" s="60"/>
      <c r="G323" s="61"/>
      <c r="H323" s="71">
        <v>0</v>
      </c>
      <c r="I323" s="62" t="s">
        <v>35</v>
      </c>
      <c r="J323" s="44"/>
      <c r="K323" s="63">
        <v>212.78</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x14ac:dyDescent="0.2">
      <c r="A324" s="15"/>
      <c r="B324" s="15">
        <v>9</v>
      </c>
      <c r="C324" s="59" t="s">
        <v>2155</v>
      </c>
      <c r="D324" s="60"/>
      <c r="E324" s="60"/>
      <c r="F324" s="60"/>
      <c r="G324" s="61"/>
      <c r="H324" s="71">
        <v>0</v>
      </c>
      <c r="I324" s="62" t="s">
        <v>35</v>
      </c>
      <c r="J324" s="44"/>
      <c r="K324" s="63">
        <v>189.23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x14ac:dyDescent="0.2">
      <c r="A325" s="15"/>
      <c r="B325" s="15">
        <v>10</v>
      </c>
      <c r="C325" s="59" t="s">
        <v>2156</v>
      </c>
      <c r="D325" s="60"/>
      <c r="E325" s="60"/>
      <c r="F325" s="60"/>
      <c r="G325" s="61"/>
      <c r="H325" s="71">
        <v>0</v>
      </c>
      <c r="I325" s="62" t="s">
        <v>35</v>
      </c>
      <c r="J325" s="44"/>
      <c r="K325" s="63">
        <v>198.15</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x14ac:dyDescent="0.2">
      <c r="A326" s="15"/>
      <c r="B326" s="15">
        <v>11</v>
      </c>
      <c r="C326" s="59" t="s">
        <v>2157</v>
      </c>
      <c r="D326" s="60"/>
      <c r="E326" s="60"/>
      <c r="F326" s="60"/>
      <c r="G326" s="61"/>
      <c r="H326" s="71">
        <v>0</v>
      </c>
      <c r="I326" s="62" t="s">
        <v>35</v>
      </c>
      <c r="J326" s="44"/>
      <c r="K326" s="63">
        <v>162.80000000000001</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x14ac:dyDescent="0.2">
      <c r="A327" s="15"/>
      <c r="B327" s="15">
        <v>12</v>
      </c>
      <c r="C327" s="59" t="s">
        <v>2158</v>
      </c>
      <c r="D327" s="60"/>
      <c r="E327" s="60"/>
      <c r="F327" s="60"/>
      <c r="G327" s="61"/>
      <c r="H327" s="71">
        <v>0</v>
      </c>
      <c r="I327" s="62" t="s">
        <v>35</v>
      </c>
      <c r="J327" s="44"/>
      <c r="K327" s="63">
        <v>212.78</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x14ac:dyDescent="0.2">
      <c r="A328" s="15"/>
      <c r="B328" s="15">
        <v>13</v>
      </c>
      <c r="C328" s="59" t="s">
        <v>2159</v>
      </c>
      <c r="D328" s="60"/>
      <c r="E328" s="60"/>
      <c r="F328" s="60"/>
      <c r="G328" s="61"/>
      <c r="H328" s="71">
        <v>0</v>
      </c>
      <c r="I328" s="62" t="s">
        <v>35</v>
      </c>
      <c r="J328" s="44"/>
      <c r="K328" s="63">
        <v>238.01</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x14ac:dyDescent="0.2">
      <c r="A329" s="15"/>
      <c r="B329" s="15">
        <v>14</v>
      </c>
      <c r="C329" s="59" t="s">
        <v>2160</v>
      </c>
      <c r="D329" s="60"/>
      <c r="E329" s="60"/>
      <c r="F329" s="60"/>
      <c r="G329" s="61"/>
      <c r="H329" s="71">
        <v>0</v>
      </c>
      <c r="I329" s="62" t="s">
        <v>35</v>
      </c>
      <c r="J329" s="44"/>
      <c r="K329" s="63">
        <v>283.81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x14ac:dyDescent="0.2">
      <c r="A330" s="15"/>
      <c r="B330" s="15">
        <v>15</v>
      </c>
      <c r="C330" s="59" t="s">
        <v>2161</v>
      </c>
      <c r="D330" s="60"/>
      <c r="E330" s="60"/>
      <c r="F330" s="60"/>
      <c r="G330" s="61"/>
      <c r="H330" s="71">
        <v>0</v>
      </c>
      <c r="I330" s="62" t="s">
        <v>35</v>
      </c>
      <c r="J330" s="44"/>
      <c r="K330" s="63">
        <v>283.81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x14ac:dyDescent="0.2">
      <c r="A331" s="15"/>
      <c r="B331" s="15">
        <v>16</v>
      </c>
      <c r="C331" s="59" t="s">
        <v>2162</v>
      </c>
      <c r="D331" s="60"/>
      <c r="E331" s="60"/>
      <c r="F331" s="60"/>
      <c r="G331" s="61"/>
      <c r="H331" s="71">
        <v>0</v>
      </c>
      <c r="I331" s="62" t="s">
        <v>35</v>
      </c>
      <c r="J331" s="44"/>
      <c r="K331" s="63">
        <v>212.78</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x14ac:dyDescent="0.2">
      <c r="A332" s="15"/>
      <c r="B332" s="15">
        <v>17</v>
      </c>
      <c r="C332" s="59">
        <v>0</v>
      </c>
      <c r="D332" s="60"/>
      <c r="E332" s="60"/>
      <c r="F332" s="60"/>
      <c r="G332" s="61"/>
      <c r="H332" s="71">
        <v>0</v>
      </c>
      <c r="I332" s="62"/>
      <c r="J332" s="44"/>
      <c r="K332" s="63"/>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x14ac:dyDescent="0.2">
      <c r="A333" s="15"/>
      <c r="B333" s="15">
        <v>18</v>
      </c>
      <c r="C333" s="59" t="s">
        <v>1452</v>
      </c>
      <c r="D333" s="60"/>
      <c r="E333" s="60"/>
      <c r="F333" s="60"/>
      <c r="G333" s="61"/>
      <c r="H333" s="71">
        <v>0</v>
      </c>
      <c r="I333" s="62"/>
      <c r="J333" s="44"/>
      <c r="K333" s="63"/>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x14ac:dyDescent="0.2">
      <c r="A334" s="15"/>
      <c r="B334" s="15">
        <v>19</v>
      </c>
      <c r="C334" s="59" t="s">
        <v>2152</v>
      </c>
      <c r="D334" s="60"/>
      <c r="E334" s="60"/>
      <c r="F334" s="60"/>
      <c r="G334" s="61"/>
      <c r="H334" s="71">
        <v>0</v>
      </c>
      <c r="I334" s="62" t="s">
        <v>35</v>
      </c>
      <c r="J334" s="44"/>
      <c r="K334" s="63">
        <v>337.12</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x14ac:dyDescent="0.2">
      <c r="A335" s="15"/>
      <c r="B335" s="15">
        <v>20</v>
      </c>
      <c r="C335" s="59" t="s">
        <v>2153</v>
      </c>
      <c r="D335" s="60"/>
      <c r="E335" s="60"/>
      <c r="F335" s="60"/>
      <c r="G335" s="61"/>
      <c r="H335" s="71">
        <v>0</v>
      </c>
      <c r="I335" s="62" t="s">
        <v>35</v>
      </c>
      <c r="J335" s="44"/>
      <c r="K335" s="63">
        <v>293.24</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x14ac:dyDescent="0.2">
      <c r="A336" s="15"/>
      <c r="B336" s="15">
        <v>21</v>
      </c>
      <c r="C336" s="59" t="s">
        <v>2154</v>
      </c>
      <c r="D336" s="60"/>
      <c r="E336" s="60"/>
      <c r="F336" s="60"/>
      <c r="G336" s="61"/>
      <c r="H336" s="71">
        <v>0</v>
      </c>
      <c r="I336" s="62" t="s">
        <v>35</v>
      </c>
      <c r="J336" s="44"/>
      <c r="K336" s="63">
        <v>327.61</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x14ac:dyDescent="0.2">
      <c r="A337" s="15"/>
      <c r="B337" s="15">
        <v>22</v>
      </c>
      <c r="C337" s="59" t="s">
        <v>2155</v>
      </c>
      <c r="D337" s="60"/>
      <c r="E337" s="60"/>
      <c r="F337" s="60"/>
      <c r="G337" s="61"/>
      <c r="H337" s="71">
        <v>0</v>
      </c>
      <c r="I337" s="62" t="s">
        <v>35</v>
      </c>
      <c r="J337" s="44"/>
      <c r="K337" s="63">
        <v>264.93</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x14ac:dyDescent="0.2">
      <c r="A338" s="15"/>
      <c r="B338" s="15">
        <v>23</v>
      </c>
      <c r="C338" s="59" t="s">
        <v>2156</v>
      </c>
      <c r="D338" s="60"/>
      <c r="E338" s="60"/>
      <c r="F338" s="60"/>
      <c r="G338" s="61"/>
      <c r="H338" s="71">
        <v>0</v>
      </c>
      <c r="I338" s="62" t="s">
        <v>35</v>
      </c>
      <c r="J338" s="44"/>
      <c r="K338" s="63">
        <v>277.43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x14ac:dyDescent="0.2">
      <c r="A339" s="15"/>
      <c r="B339" s="15">
        <v>24</v>
      </c>
      <c r="C339" s="59" t="s">
        <v>2157</v>
      </c>
      <c r="D339" s="60"/>
      <c r="E339" s="60"/>
      <c r="F339" s="60"/>
      <c r="G339" s="61"/>
      <c r="H339" s="71">
        <v>0</v>
      </c>
      <c r="I339" s="62" t="s">
        <v>35</v>
      </c>
      <c r="J339" s="44"/>
      <c r="K339" s="63">
        <v>227.92</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x14ac:dyDescent="0.2">
      <c r="A340" s="15"/>
      <c r="B340" s="15">
        <v>25</v>
      </c>
      <c r="C340" s="59">
        <v>0</v>
      </c>
      <c r="D340" s="60"/>
      <c r="E340" s="60"/>
      <c r="F340" s="60"/>
      <c r="G340" s="61"/>
      <c r="H340" s="71">
        <v>0</v>
      </c>
      <c r="I340" s="62"/>
      <c r="J340" s="44"/>
      <c r="K340" s="63"/>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x14ac:dyDescent="0.2">
      <c r="A341" s="15"/>
      <c r="B341" s="15">
        <v>26</v>
      </c>
      <c r="C341" s="59">
        <v>0</v>
      </c>
      <c r="D341" s="60"/>
      <c r="E341" s="60"/>
      <c r="F341" s="60"/>
      <c r="G341" s="61"/>
      <c r="H341" s="71">
        <v>0</v>
      </c>
      <c r="I341" s="62" t="s">
        <v>35</v>
      </c>
      <c r="J341" s="44"/>
      <c r="K341" s="63">
        <v>0</v>
      </c>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x14ac:dyDescent="0.2">
      <c r="A342" s="15"/>
      <c r="B342" s="15">
        <v>27</v>
      </c>
      <c r="C342" s="59">
        <v>0</v>
      </c>
      <c r="D342" s="60"/>
      <c r="E342" s="60"/>
      <c r="F342" s="60"/>
      <c r="G342" s="61"/>
      <c r="H342" s="71">
        <v>0</v>
      </c>
      <c r="I342" s="62" t="s">
        <v>35</v>
      </c>
      <c r="J342" s="44"/>
      <c r="K342" s="63">
        <v>0</v>
      </c>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x14ac:dyDescent="0.2">
      <c r="A343" s="15"/>
      <c r="B343" s="15">
        <v>28</v>
      </c>
      <c r="C343" s="59">
        <v>0</v>
      </c>
      <c r="D343" s="60"/>
      <c r="E343" s="60"/>
      <c r="F343" s="60"/>
      <c r="G343" s="61"/>
      <c r="H343" s="71">
        <v>0</v>
      </c>
      <c r="I343" s="62" t="s">
        <v>35</v>
      </c>
      <c r="J343" s="44"/>
      <c r="K343" s="63">
        <v>0</v>
      </c>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x14ac:dyDescent="0.2">
      <c r="A344" s="15"/>
      <c r="B344" s="15">
        <v>29</v>
      </c>
      <c r="C344" s="59">
        <v>0</v>
      </c>
      <c r="D344" s="60"/>
      <c r="E344" s="60"/>
      <c r="F344" s="60"/>
      <c r="G344" s="61"/>
      <c r="H344" s="71">
        <v>0</v>
      </c>
      <c r="I344" s="62" t="s">
        <v>35</v>
      </c>
      <c r="J344" s="44"/>
      <c r="K344" s="63">
        <v>0</v>
      </c>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x14ac:dyDescent="0.2">
      <c r="A345" s="15"/>
      <c r="B345" s="15">
        <v>30</v>
      </c>
      <c r="C345" s="59">
        <v>0</v>
      </c>
      <c r="D345" s="60"/>
      <c r="E345" s="60"/>
      <c r="F345" s="60"/>
      <c r="G345" s="61"/>
      <c r="H345" s="71">
        <v>0</v>
      </c>
      <c r="I345" s="62" t="s">
        <v>35</v>
      </c>
      <c r="J345" s="44"/>
      <c r="K345" s="63">
        <v>0</v>
      </c>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x14ac:dyDescent="0.2">
      <c r="A346" s="15"/>
      <c r="B346" s="15">
        <v>31</v>
      </c>
      <c r="C346" s="59">
        <v>0</v>
      </c>
      <c r="D346" s="60"/>
      <c r="E346" s="60"/>
      <c r="F346" s="60"/>
      <c r="G346" s="61"/>
      <c r="H346" s="71">
        <v>0</v>
      </c>
      <c r="I346" s="62" t="s">
        <v>35</v>
      </c>
      <c r="J346" s="44"/>
      <c r="K346" s="63">
        <v>0</v>
      </c>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x14ac:dyDescent="0.2">
      <c r="A347" s="15"/>
      <c r="B347" s="15">
        <v>32</v>
      </c>
      <c r="C347" s="59">
        <v>0</v>
      </c>
      <c r="D347" s="60"/>
      <c r="E347" s="60"/>
      <c r="F347" s="60"/>
      <c r="G347" s="61"/>
      <c r="H347" s="71">
        <v>0</v>
      </c>
      <c r="I347" s="62" t="s">
        <v>35</v>
      </c>
      <c r="J347" s="44"/>
      <c r="K347" s="63">
        <v>0</v>
      </c>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x14ac:dyDescent="0.2">
      <c r="A348" s="15"/>
      <c r="B348" s="15">
        <v>33</v>
      </c>
      <c r="C348" s="59">
        <v>0</v>
      </c>
      <c r="D348" s="60"/>
      <c r="E348" s="60"/>
      <c r="F348" s="60"/>
      <c r="G348" s="61"/>
      <c r="H348" s="71">
        <v>0</v>
      </c>
      <c r="I348" s="62" t="s">
        <v>35</v>
      </c>
      <c r="J348" s="44"/>
      <c r="K348" s="63">
        <v>0</v>
      </c>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x14ac:dyDescent="0.2">
      <c r="A349" s="15"/>
      <c r="B349" s="15">
        <v>34</v>
      </c>
      <c r="C349" s="59">
        <v>0</v>
      </c>
      <c r="D349" s="60"/>
      <c r="E349" s="60"/>
      <c r="F349" s="60"/>
      <c r="G349" s="61"/>
      <c r="H349" s="71">
        <v>0</v>
      </c>
      <c r="I349" s="62" t="s">
        <v>35</v>
      </c>
      <c r="J349" s="44"/>
      <c r="K349" s="63">
        <v>0</v>
      </c>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x14ac:dyDescent="0.2">
      <c r="A350" s="15"/>
      <c r="B350" s="15">
        <v>35</v>
      </c>
      <c r="C350" s="59">
        <v>0</v>
      </c>
      <c r="D350" s="60"/>
      <c r="E350" s="60"/>
      <c r="F350" s="60"/>
      <c r="G350" s="61"/>
      <c r="H350" s="71">
        <v>0</v>
      </c>
      <c r="I350" s="62" t="s">
        <v>35</v>
      </c>
      <c r="J350" s="44"/>
      <c r="K350" s="63">
        <v>0</v>
      </c>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x14ac:dyDescent="0.2">
      <c r="A351" s="15"/>
      <c r="B351" s="15">
        <v>36</v>
      </c>
      <c r="C351" s="59">
        <v>0</v>
      </c>
      <c r="D351" s="60"/>
      <c r="E351" s="60"/>
      <c r="F351" s="60"/>
      <c r="G351" s="61"/>
      <c r="H351" s="71">
        <v>0</v>
      </c>
      <c r="I351" s="62" t="s">
        <v>35</v>
      </c>
      <c r="J351" s="44"/>
      <c r="K351" s="63">
        <v>0</v>
      </c>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x14ac:dyDescent="0.2">
      <c r="A352" s="15"/>
      <c r="B352" s="15">
        <v>37</v>
      </c>
      <c r="C352" s="59">
        <v>0</v>
      </c>
      <c r="D352" s="60"/>
      <c r="E352" s="60"/>
      <c r="F352" s="60"/>
      <c r="G352" s="61"/>
      <c r="H352" s="71">
        <v>0</v>
      </c>
      <c r="I352" s="62" t="s">
        <v>35</v>
      </c>
      <c r="J352" s="44"/>
      <c r="K352" s="63">
        <v>0</v>
      </c>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x14ac:dyDescent="0.2">
      <c r="A353" s="15"/>
      <c r="B353" s="15">
        <v>38</v>
      </c>
      <c r="C353" s="59">
        <v>0</v>
      </c>
      <c r="D353" s="60"/>
      <c r="E353" s="60"/>
      <c r="F353" s="60"/>
      <c r="G353" s="61"/>
      <c r="H353" s="71">
        <v>0</v>
      </c>
      <c r="I353" s="62" t="s">
        <v>35</v>
      </c>
      <c r="J353" s="44"/>
      <c r="K353" s="63">
        <v>0</v>
      </c>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x14ac:dyDescent="0.2">
      <c r="A354" s="15"/>
      <c r="B354" s="15">
        <v>39</v>
      </c>
      <c r="C354" s="59">
        <v>0</v>
      </c>
      <c r="D354" s="60"/>
      <c r="E354" s="60"/>
      <c r="F354" s="60"/>
      <c r="G354" s="61"/>
      <c r="H354" s="71">
        <v>0</v>
      </c>
      <c r="I354" s="62" t="s">
        <v>35</v>
      </c>
      <c r="J354" s="44"/>
      <c r="K354" s="63">
        <v>0</v>
      </c>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x14ac:dyDescent="0.2">
      <c r="A355" s="15"/>
      <c r="B355" s="15">
        <v>40</v>
      </c>
      <c r="C355" s="59">
        <v>0</v>
      </c>
      <c r="D355" s="60"/>
      <c r="E355" s="60"/>
      <c r="F355" s="60"/>
      <c r="G355" s="61"/>
      <c r="H355" s="71">
        <v>0</v>
      </c>
      <c r="I355" s="62" t="s">
        <v>35</v>
      </c>
      <c r="J355" s="44"/>
      <c r="K355" s="63">
        <v>0</v>
      </c>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x14ac:dyDescent="0.2">
      <c r="A356" s="15"/>
      <c r="B356" s="15"/>
      <c r="C356" s="58"/>
      <c r="D356" s="58"/>
      <c r="E356" s="58"/>
      <c r="F356" s="58"/>
      <c r="G356" s="58"/>
      <c r="H356" s="72"/>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x14ac:dyDescent="0.2">
      <c r="A357" s="11"/>
      <c r="B357" s="12" t="str">
        <f>"Jemena "&amp;LEFT($H$3,7)&amp;" Labour rates"</f>
        <v>Jemena 2026–27 Labour rates</v>
      </c>
      <c r="C357" s="11"/>
      <c r="D357" s="11"/>
      <c r="E357" s="11"/>
      <c r="F357" s="11"/>
      <c r="G357" s="11"/>
      <c r="H357" s="19" t="s">
        <v>20</v>
      </c>
      <c r="I357" s="19" t="s">
        <v>21</v>
      </c>
      <c r="J357" s="19"/>
      <c r="K357" s="42" t="s">
        <v>25</v>
      </c>
      <c r="L357" s="66" t="s">
        <v>30</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hidden="1" outlineLevel="1" x14ac:dyDescent="0.2">
      <c r="A358" s="15"/>
      <c r="B358" s="15"/>
      <c r="C358" s="57"/>
      <c r="D358" s="57"/>
      <c r="E358" s="57"/>
      <c r="F358" s="57"/>
      <c r="G358" s="57"/>
      <c r="H358" s="70"/>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hidden="1" outlineLevel="1" x14ac:dyDescent="0.2">
      <c r="A359" s="15"/>
      <c r="B359" s="15"/>
      <c r="C359" s="59"/>
      <c r="D359" s="60"/>
      <c r="E359" s="60"/>
      <c r="F359" s="60"/>
      <c r="G359" s="61"/>
      <c r="H359" s="71"/>
      <c r="I359" s="62"/>
      <c r="J359" s="44"/>
      <c r="K359" s="63"/>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hidden="1" outlineLevel="1" x14ac:dyDescent="0.2">
      <c r="A360" s="15"/>
      <c r="B360" s="15"/>
      <c r="C360" s="59"/>
      <c r="D360" s="60"/>
      <c r="E360" s="60"/>
      <c r="F360" s="60"/>
      <c r="G360" s="61"/>
      <c r="H360" s="71"/>
      <c r="I360" s="62"/>
      <c r="J360" s="44"/>
      <c r="K360" s="63"/>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hidden="1" outlineLevel="1" x14ac:dyDescent="0.2">
      <c r="A361" s="15"/>
      <c r="B361" s="15"/>
      <c r="C361" s="59"/>
      <c r="D361" s="60"/>
      <c r="E361" s="60"/>
      <c r="F361" s="60"/>
      <c r="G361" s="61"/>
      <c r="H361" s="71"/>
      <c r="I361" s="62"/>
      <c r="J361" s="44"/>
      <c r="K361" s="63"/>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hidden="1" outlineLevel="1" x14ac:dyDescent="0.2">
      <c r="A362" s="15"/>
      <c r="B362" s="15"/>
      <c r="C362" s="59"/>
      <c r="D362" s="60"/>
      <c r="E362" s="60"/>
      <c r="F362" s="60"/>
      <c r="G362" s="61"/>
      <c r="H362" s="71"/>
      <c r="I362" s="62"/>
      <c r="J362" s="44"/>
      <c r="K362" s="63"/>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hidden="1" outlineLevel="1" x14ac:dyDescent="0.2">
      <c r="A363" s="15"/>
      <c r="B363" s="15"/>
      <c r="C363" s="59"/>
      <c r="D363" s="60"/>
      <c r="E363" s="60"/>
      <c r="F363" s="60"/>
      <c r="G363" s="61"/>
      <c r="H363" s="71"/>
      <c r="I363" s="62"/>
      <c r="J363" s="44"/>
      <c r="K363" s="63"/>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hidden="1" outlineLevel="1" x14ac:dyDescent="0.2">
      <c r="A364" s="15"/>
      <c r="B364" s="15"/>
      <c r="C364" s="59"/>
      <c r="D364" s="60"/>
      <c r="E364" s="60"/>
      <c r="F364" s="60"/>
      <c r="G364" s="61"/>
      <c r="H364" s="71"/>
      <c r="I364" s="62"/>
      <c r="J364" s="44"/>
      <c r="K364" s="63"/>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hidden="1" outlineLevel="1" x14ac:dyDescent="0.2">
      <c r="A365" s="15"/>
      <c r="B365" s="15"/>
      <c r="C365" s="59"/>
      <c r="D365" s="60"/>
      <c r="E365" s="60"/>
      <c r="F365" s="60"/>
      <c r="G365" s="61"/>
      <c r="H365" s="71"/>
      <c r="I365" s="62"/>
      <c r="J365" s="44"/>
      <c r="K365" s="63"/>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hidden="1" outlineLevel="1" x14ac:dyDescent="0.2">
      <c r="A366" s="15"/>
      <c r="B366" s="15"/>
      <c r="C366" s="59"/>
      <c r="D366" s="60"/>
      <c r="E366" s="60"/>
      <c r="F366" s="60"/>
      <c r="G366" s="61"/>
      <c r="H366" s="71"/>
      <c r="I366" s="62"/>
      <c r="J366" s="44"/>
      <c r="K366" s="63"/>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x14ac:dyDescent="0.2">
      <c r="A367" s="15"/>
      <c r="B367" s="15"/>
      <c r="C367" s="59"/>
      <c r="D367" s="60"/>
      <c r="E367" s="60"/>
      <c r="F367" s="60"/>
      <c r="G367" s="61"/>
      <c r="H367" s="71"/>
      <c r="I367" s="62"/>
      <c r="J367" s="44"/>
      <c r="K367" s="63"/>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x14ac:dyDescent="0.2">
      <c r="A368" s="15"/>
      <c r="B368" s="15"/>
      <c r="C368" s="59"/>
      <c r="D368" s="60"/>
      <c r="E368" s="60"/>
      <c r="F368" s="60"/>
      <c r="G368" s="61"/>
      <c r="H368" s="71"/>
      <c r="I368" s="62"/>
      <c r="J368" s="44"/>
      <c r="K368" s="63"/>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x14ac:dyDescent="0.2">
      <c r="A369" s="15"/>
      <c r="B369" s="15"/>
      <c r="C369" s="59"/>
      <c r="D369" s="60"/>
      <c r="E369" s="60"/>
      <c r="F369" s="60"/>
      <c r="G369" s="61"/>
      <c r="H369" s="71"/>
      <c r="I369" s="62"/>
      <c r="J369" s="44"/>
      <c r="K369" s="63"/>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x14ac:dyDescent="0.2">
      <c r="A370" s="15"/>
      <c r="B370" s="15"/>
      <c r="C370" s="59"/>
      <c r="D370" s="60"/>
      <c r="E370" s="60"/>
      <c r="F370" s="60"/>
      <c r="G370" s="61"/>
      <c r="H370" s="71"/>
      <c r="I370" s="62"/>
      <c r="J370" s="44"/>
      <c r="K370" s="63"/>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x14ac:dyDescent="0.2">
      <c r="A371" s="15"/>
      <c r="B371" s="15"/>
      <c r="C371" s="59"/>
      <c r="D371" s="60"/>
      <c r="E371" s="60"/>
      <c r="F371" s="60"/>
      <c r="G371" s="61"/>
      <c r="H371" s="71"/>
      <c r="I371" s="62"/>
      <c r="J371" s="44"/>
      <c r="K371" s="63"/>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x14ac:dyDescent="0.2">
      <c r="A372" s="15"/>
      <c r="B372" s="15"/>
      <c r="C372" s="59"/>
      <c r="D372" s="60"/>
      <c r="E372" s="60"/>
      <c r="F372" s="60"/>
      <c r="G372" s="61"/>
      <c r="H372" s="71"/>
      <c r="I372" s="62"/>
      <c r="J372" s="44"/>
      <c r="K372" s="63"/>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x14ac:dyDescent="0.2">
      <c r="A373" s="15"/>
      <c r="B373" s="15"/>
      <c r="C373" s="59"/>
      <c r="D373" s="60"/>
      <c r="E373" s="60"/>
      <c r="F373" s="60"/>
      <c r="G373" s="61"/>
      <c r="H373" s="71"/>
      <c r="I373" s="62"/>
      <c r="J373" s="44"/>
      <c r="K373" s="63"/>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x14ac:dyDescent="0.2">
      <c r="A374" s="15"/>
      <c r="B374" s="15"/>
      <c r="C374" s="59"/>
      <c r="D374" s="60"/>
      <c r="E374" s="60"/>
      <c r="F374" s="60"/>
      <c r="G374" s="61"/>
      <c r="H374" s="71"/>
      <c r="I374" s="62"/>
      <c r="J374" s="44"/>
      <c r="K374" s="63"/>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x14ac:dyDescent="0.2">
      <c r="A375" s="15"/>
      <c r="B375" s="15"/>
      <c r="C375" s="59"/>
      <c r="D375" s="60"/>
      <c r="E375" s="60"/>
      <c r="F375" s="60"/>
      <c r="G375" s="61"/>
      <c r="H375" s="71"/>
      <c r="I375" s="62"/>
      <c r="J375" s="44"/>
      <c r="K375" s="63"/>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x14ac:dyDescent="0.2">
      <c r="A376" s="15"/>
      <c r="B376" s="15"/>
      <c r="C376" s="59"/>
      <c r="D376" s="60"/>
      <c r="E376" s="60"/>
      <c r="F376" s="60"/>
      <c r="G376" s="61"/>
      <c r="H376" s="71"/>
      <c r="I376" s="62"/>
      <c r="J376" s="44"/>
      <c r="K376" s="63"/>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x14ac:dyDescent="0.2">
      <c r="A377" s="15"/>
      <c r="B377" s="15"/>
      <c r="C377" s="59"/>
      <c r="D377" s="60"/>
      <c r="E377" s="60"/>
      <c r="F377" s="60"/>
      <c r="G377" s="61"/>
      <c r="H377" s="71"/>
      <c r="I377" s="62"/>
      <c r="J377" s="44"/>
      <c r="K377" s="63"/>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x14ac:dyDescent="0.2">
      <c r="A378" s="15"/>
      <c r="B378" s="15"/>
      <c r="C378" s="59"/>
      <c r="D378" s="60"/>
      <c r="E378" s="60"/>
      <c r="F378" s="60"/>
      <c r="G378" s="61"/>
      <c r="H378" s="71"/>
      <c r="I378" s="62"/>
      <c r="J378" s="44"/>
      <c r="K378" s="63"/>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x14ac:dyDescent="0.2">
      <c r="A379" s="15"/>
      <c r="B379" s="15"/>
      <c r="C379" s="59"/>
      <c r="D379" s="60"/>
      <c r="E379" s="60"/>
      <c r="F379" s="60"/>
      <c r="G379" s="61"/>
      <c r="H379" s="71"/>
      <c r="I379" s="62"/>
      <c r="J379" s="44"/>
      <c r="K379" s="63"/>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x14ac:dyDescent="0.2">
      <c r="A380" s="15"/>
      <c r="B380" s="15"/>
      <c r="C380" s="59"/>
      <c r="D380" s="60"/>
      <c r="E380" s="60"/>
      <c r="F380" s="60"/>
      <c r="G380" s="61"/>
      <c r="H380" s="71"/>
      <c r="I380" s="62"/>
      <c r="J380" s="44"/>
      <c r="K380" s="63"/>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x14ac:dyDescent="0.2">
      <c r="A381" s="15"/>
      <c r="B381" s="15"/>
      <c r="C381" s="59"/>
      <c r="D381" s="60"/>
      <c r="E381" s="60"/>
      <c r="F381" s="60"/>
      <c r="G381" s="61"/>
      <c r="H381" s="71"/>
      <c r="I381" s="62"/>
      <c r="J381" s="44"/>
      <c r="K381" s="63"/>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x14ac:dyDescent="0.2">
      <c r="A382" s="15"/>
      <c r="B382" s="15"/>
      <c r="C382" s="59"/>
      <c r="D382" s="60"/>
      <c r="E382" s="60"/>
      <c r="F382" s="60"/>
      <c r="G382" s="61"/>
      <c r="H382" s="71"/>
      <c r="I382" s="62"/>
      <c r="J382" s="44"/>
      <c r="K382" s="63"/>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x14ac:dyDescent="0.2">
      <c r="A383" s="15"/>
      <c r="B383" s="15"/>
      <c r="C383" s="59"/>
      <c r="D383" s="60"/>
      <c r="E383" s="60"/>
      <c r="F383" s="60"/>
      <c r="G383" s="61"/>
      <c r="H383" s="71"/>
      <c r="I383" s="62"/>
      <c r="J383" s="44"/>
      <c r="K383" s="63"/>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x14ac:dyDescent="0.2">
      <c r="A384" s="15"/>
      <c r="B384" s="15"/>
      <c r="C384" s="59"/>
      <c r="D384" s="60"/>
      <c r="E384" s="60"/>
      <c r="F384" s="60"/>
      <c r="G384" s="61"/>
      <c r="H384" s="71"/>
      <c r="I384" s="62"/>
      <c r="J384" s="44"/>
      <c r="K384" s="63"/>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x14ac:dyDescent="0.2">
      <c r="A385" s="15"/>
      <c r="B385" s="15"/>
      <c r="C385" s="59"/>
      <c r="D385" s="60"/>
      <c r="E385" s="60"/>
      <c r="F385" s="60"/>
      <c r="G385" s="61"/>
      <c r="H385" s="71"/>
      <c r="I385" s="62"/>
      <c r="J385" s="44"/>
      <c r="K385" s="63"/>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x14ac:dyDescent="0.2">
      <c r="A386" s="15"/>
      <c r="B386" s="15"/>
      <c r="C386" s="59"/>
      <c r="D386" s="60"/>
      <c r="E386" s="60"/>
      <c r="F386" s="60"/>
      <c r="G386" s="61"/>
      <c r="H386" s="71"/>
      <c r="I386" s="62"/>
      <c r="J386" s="44"/>
      <c r="K386" s="63"/>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x14ac:dyDescent="0.2">
      <c r="A387" s="15"/>
      <c r="B387" s="15"/>
      <c r="C387" s="59"/>
      <c r="D387" s="60"/>
      <c r="E387" s="60"/>
      <c r="F387" s="60"/>
      <c r="G387" s="61"/>
      <c r="H387" s="71"/>
      <c r="I387" s="62"/>
      <c r="J387" s="44"/>
      <c r="K387" s="63"/>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x14ac:dyDescent="0.2">
      <c r="A388" s="15"/>
      <c r="B388" s="15"/>
      <c r="C388" s="59"/>
      <c r="D388" s="60"/>
      <c r="E388" s="60"/>
      <c r="F388" s="60"/>
      <c r="G388" s="61"/>
      <c r="H388" s="71"/>
      <c r="I388" s="62"/>
      <c r="J388" s="44"/>
      <c r="K388" s="63"/>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x14ac:dyDescent="0.2">
      <c r="A389" s="15"/>
      <c r="B389" s="15"/>
      <c r="C389" s="59"/>
      <c r="D389" s="60"/>
      <c r="E389" s="60"/>
      <c r="F389" s="60"/>
      <c r="G389" s="61"/>
      <c r="H389" s="71"/>
      <c r="I389" s="62"/>
      <c r="J389" s="44"/>
      <c r="K389" s="63"/>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x14ac:dyDescent="0.2">
      <c r="A390" s="15"/>
      <c r="B390" s="15"/>
      <c r="C390" s="59"/>
      <c r="D390" s="60"/>
      <c r="E390" s="60"/>
      <c r="F390" s="60"/>
      <c r="G390" s="61"/>
      <c r="H390" s="71"/>
      <c r="I390" s="62"/>
      <c r="J390" s="44"/>
      <c r="K390" s="63"/>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x14ac:dyDescent="0.2">
      <c r="A391" s="15"/>
      <c r="B391" s="15"/>
      <c r="C391" s="59"/>
      <c r="D391" s="60"/>
      <c r="E391" s="60"/>
      <c r="F391" s="60"/>
      <c r="G391" s="61"/>
      <c r="H391" s="71"/>
      <c r="I391" s="62"/>
      <c r="J391" s="44"/>
      <c r="K391" s="63"/>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x14ac:dyDescent="0.2">
      <c r="A392" s="15"/>
      <c r="B392" s="15"/>
      <c r="C392" s="59"/>
      <c r="D392" s="60"/>
      <c r="E392" s="60"/>
      <c r="F392" s="60"/>
      <c r="G392" s="61"/>
      <c r="H392" s="71"/>
      <c r="I392" s="62"/>
      <c r="J392" s="44"/>
      <c r="K392" s="63"/>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x14ac:dyDescent="0.2">
      <c r="A393" s="15"/>
      <c r="B393" s="15"/>
      <c r="C393" s="59"/>
      <c r="D393" s="60"/>
      <c r="E393" s="60"/>
      <c r="F393" s="60"/>
      <c r="G393" s="61"/>
      <c r="H393" s="71"/>
      <c r="I393" s="62"/>
      <c r="J393" s="44"/>
      <c r="K393" s="63"/>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x14ac:dyDescent="0.2">
      <c r="A394" s="15"/>
      <c r="B394" s="15"/>
      <c r="C394" s="59"/>
      <c r="D394" s="60"/>
      <c r="E394" s="60"/>
      <c r="F394" s="60"/>
      <c r="G394" s="61"/>
      <c r="H394" s="71"/>
      <c r="I394" s="62"/>
      <c r="J394" s="44"/>
      <c r="K394" s="63"/>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x14ac:dyDescent="0.2">
      <c r="A395" s="15"/>
      <c r="B395" s="15"/>
      <c r="C395" s="59"/>
      <c r="D395" s="60"/>
      <c r="E395" s="60"/>
      <c r="F395" s="60"/>
      <c r="G395" s="61"/>
      <c r="H395" s="71"/>
      <c r="I395" s="62"/>
      <c r="J395" s="44"/>
      <c r="K395" s="63"/>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x14ac:dyDescent="0.2">
      <c r="A396" s="15"/>
      <c r="B396" s="15"/>
      <c r="C396" s="59"/>
      <c r="D396" s="60"/>
      <c r="E396" s="60"/>
      <c r="F396" s="60"/>
      <c r="G396" s="61"/>
      <c r="H396" s="71"/>
      <c r="I396" s="62"/>
      <c r="J396" s="44"/>
      <c r="K396" s="63"/>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x14ac:dyDescent="0.2">
      <c r="A397" s="15"/>
      <c r="B397" s="15"/>
      <c r="C397" s="59"/>
      <c r="D397" s="60"/>
      <c r="E397" s="60"/>
      <c r="F397" s="60"/>
      <c r="G397" s="61"/>
      <c r="H397" s="71"/>
      <c r="I397" s="62"/>
      <c r="J397" s="44"/>
      <c r="K397" s="63"/>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x14ac:dyDescent="0.2">
      <c r="A398" s="15"/>
      <c r="B398" s="15"/>
      <c r="C398" s="59"/>
      <c r="D398" s="60"/>
      <c r="E398" s="60"/>
      <c r="F398" s="60"/>
      <c r="G398" s="61"/>
      <c r="H398" s="71"/>
      <c r="I398" s="62"/>
      <c r="J398" s="44"/>
      <c r="K398" s="63"/>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x14ac:dyDescent="0.2">
      <c r="A399" s="15"/>
      <c r="B399" s="15"/>
      <c r="C399" s="58"/>
      <c r="D399" s="58"/>
      <c r="E399" s="58"/>
      <c r="F399" s="58"/>
      <c r="G399" s="58"/>
      <c r="H399" s="72"/>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x14ac:dyDescent="0.2">
      <c r="A400" s="11"/>
      <c r="B400" s="12" t="str">
        <f>"Power and Water Corporation "&amp;LEFT($H$3,7)&amp;" Labour rates"</f>
        <v>Power and Water Corporation 2026–27 Labour rates</v>
      </c>
      <c r="C400" s="11"/>
      <c r="D400" s="11"/>
      <c r="E400" s="11"/>
      <c r="F400" s="11"/>
      <c r="G400" s="11"/>
      <c r="H400" s="19" t="s">
        <v>20</v>
      </c>
      <c r="I400" s="19" t="s">
        <v>21</v>
      </c>
      <c r="J400" s="19"/>
      <c r="K400" s="42" t="s">
        <v>25</v>
      </c>
      <c r="L400" s="66" t="s">
        <v>30</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x14ac:dyDescent="0.2">
      <c r="A401" s="15"/>
      <c r="B401" s="15"/>
      <c r="C401" s="57"/>
      <c r="D401" s="57"/>
      <c r="E401" s="57"/>
      <c r="F401" s="57"/>
      <c r="G401" s="57"/>
      <c r="H401" s="70"/>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x14ac:dyDescent="0.2">
      <c r="A402" s="15"/>
      <c r="B402" s="15">
        <v>1</v>
      </c>
      <c r="C402" s="59" t="s">
        <v>1444</v>
      </c>
      <c r="D402" s="60"/>
      <c r="E402" s="60"/>
      <c r="F402" s="60"/>
      <c r="G402" s="61"/>
      <c r="H402" s="71">
        <v>0</v>
      </c>
      <c r="I402" s="62">
        <v>0</v>
      </c>
      <c r="J402" s="44"/>
      <c r="K402" s="63"/>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x14ac:dyDescent="0.2">
      <c r="A403" s="15"/>
      <c r="B403" s="15">
        <v>2</v>
      </c>
      <c r="C403" s="59" t="s">
        <v>2199</v>
      </c>
      <c r="D403" s="60"/>
      <c r="E403" s="60"/>
      <c r="F403" s="60"/>
      <c r="G403" s="61"/>
      <c r="H403" s="71">
        <v>0</v>
      </c>
      <c r="I403" s="62" t="s">
        <v>35</v>
      </c>
      <c r="J403" s="44"/>
      <c r="K403" s="63">
        <v>259.95999999999998</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x14ac:dyDescent="0.2">
      <c r="A404" s="15"/>
      <c r="B404" s="15">
        <v>3</v>
      </c>
      <c r="C404" s="59" t="s">
        <v>2200</v>
      </c>
      <c r="D404" s="60"/>
      <c r="E404" s="60"/>
      <c r="F404" s="60"/>
      <c r="G404" s="61"/>
      <c r="H404" s="71">
        <v>0</v>
      </c>
      <c r="I404" s="62" t="s">
        <v>35</v>
      </c>
      <c r="J404" s="44"/>
      <c r="K404" s="63">
        <v>128.15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x14ac:dyDescent="0.2">
      <c r="A405" s="15"/>
      <c r="B405" s="15">
        <v>4</v>
      </c>
      <c r="C405" s="59" t="s">
        <v>2201</v>
      </c>
      <c r="D405" s="60"/>
      <c r="E405" s="60"/>
      <c r="F405" s="60"/>
      <c r="G405" s="61"/>
      <c r="H405" s="71">
        <v>0</v>
      </c>
      <c r="I405" s="62" t="s">
        <v>35</v>
      </c>
      <c r="J405" s="44"/>
      <c r="K405" s="63">
        <v>259.95999999999998</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x14ac:dyDescent="0.2">
      <c r="A406" s="15"/>
      <c r="B406" s="15">
        <v>5</v>
      </c>
      <c r="C406" s="59" t="s">
        <v>2202</v>
      </c>
      <c r="D406" s="60"/>
      <c r="E406" s="60"/>
      <c r="F406" s="60"/>
      <c r="G406" s="61"/>
      <c r="H406" s="71">
        <v>0</v>
      </c>
      <c r="I406" s="62" t="s">
        <v>35</v>
      </c>
      <c r="J406" s="44"/>
      <c r="K406" s="63">
        <v>284.76</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x14ac:dyDescent="0.2">
      <c r="A407" s="15"/>
      <c r="B407" s="15">
        <v>6</v>
      </c>
      <c r="C407" s="59" t="s">
        <v>2203</v>
      </c>
      <c r="D407" s="60"/>
      <c r="E407" s="60"/>
      <c r="F407" s="60"/>
      <c r="G407" s="61"/>
      <c r="H407" s="71">
        <v>0</v>
      </c>
      <c r="I407" s="62" t="s">
        <v>35</v>
      </c>
      <c r="J407" s="44"/>
      <c r="K407" s="63">
        <v>0.68</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x14ac:dyDescent="0.2">
      <c r="A408" s="15"/>
      <c r="B408" s="15">
        <v>7</v>
      </c>
      <c r="C408" s="59">
        <v>0</v>
      </c>
      <c r="D408" s="60"/>
      <c r="E408" s="60"/>
      <c r="F408" s="60"/>
      <c r="G408" s="61"/>
      <c r="H408" s="71">
        <v>0</v>
      </c>
      <c r="I408" s="62">
        <v>0</v>
      </c>
      <c r="J408" s="44"/>
      <c r="K408" s="63"/>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x14ac:dyDescent="0.2">
      <c r="A409" s="15"/>
      <c r="B409" s="15">
        <v>8</v>
      </c>
      <c r="C409" s="59" t="s">
        <v>1452</v>
      </c>
      <c r="D409" s="60"/>
      <c r="E409" s="60"/>
      <c r="F409" s="60"/>
      <c r="G409" s="61"/>
      <c r="H409" s="71">
        <v>0</v>
      </c>
      <c r="I409" s="62" t="s">
        <v>35</v>
      </c>
      <c r="J409" s="44"/>
      <c r="K409" s="63"/>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x14ac:dyDescent="0.2">
      <c r="A410" s="15"/>
      <c r="B410" s="15">
        <v>9</v>
      </c>
      <c r="C410" s="59" t="s">
        <v>2199</v>
      </c>
      <c r="D410" s="60"/>
      <c r="E410" s="60"/>
      <c r="F410" s="60"/>
      <c r="G410" s="61"/>
      <c r="H410" s="71">
        <v>0</v>
      </c>
      <c r="I410" s="62" t="s">
        <v>35</v>
      </c>
      <c r="J410" s="44"/>
      <c r="K410" s="63">
        <v>329.7</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x14ac:dyDescent="0.2">
      <c r="A411" s="15"/>
      <c r="B411" s="15">
        <v>10</v>
      </c>
      <c r="C411" s="59" t="s">
        <v>2200</v>
      </c>
      <c r="D411" s="60"/>
      <c r="E411" s="60"/>
      <c r="F411" s="60"/>
      <c r="G411" s="61"/>
      <c r="H411" s="71">
        <v>0</v>
      </c>
      <c r="I411" s="62" t="s">
        <v>35</v>
      </c>
      <c r="J411" s="44"/>
      <c r="K411" s="63">
        <v>224.26</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x14ac:dyDescent="0.2">
      <c r="A412" s="15"/>
      <c r="B412" s="15">
        <v>11</v>
      </c>
      <c r="C412" s="59" t="s">
        <v>2201</v>
      </c>
      <c r="D412" s="60"/>
      <c r="E412" s="60"/>
      <c r="F412" s="60"/>
      <c r="G412" s="61"/>
      <c r="H412" s="71">
        <v>0</v>
      </c>
      <c r="I412" s="62" t="s">
        <v>35</v>
      </c>
      <c r="J412" s="44"/>
      <c r="K412" s="63">
        <v>329.7</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x14ac:dyDescent="0.2">
      <c r="A413" s="15"/>
      <c r="B413" s="15">
        <v>12</v>
      </c>
      <c r="C413" s="59" t="s">
        <v>2202</v>
      </c>
      <c r="D413" s="60"/>
      <c r="E413" s="60"/>
      <c r="F413" s="60"/>
      <c r="G413" s="61"/>
      <c r="H413" s="71">
        <v>0</v>
      </c>
      <c r="I413" s="62" t="s">
        <v>35</v>
      </c>
      <c r="J413" s="44"/>
      <c r="K413" s="63">
        <v>393.59</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x14ac:dyDescent="0.2">
      <c r="A414" s="15"/>
      <c r="B414" s="15">
        <v>13</v>
      </c>
      <c r="C414" s="59">
        <v>0</v>
      </c>
      <c r="D414" s="60"/>
      <c r="E414" s="60"/>
      <c r="F414" s="60"/>
      <c r="G414" s="61"/>
      <c r="H414" s="71">
        <v>0</v>
      </c>
      <c r="I414" s="62"/>
      <c r="J414" s="44"/>
      <c r="K414" s="63"/>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x14ac:dyDescent="0.2">
      <c r="A415" s="15"/>
      <c r="B415" s="15">
        <v>14</v>
      </c>
      <c r="C415" s="59">
        <v>0</v>
      </c>
      <c r="D415" s="60"/>
      <c r="E415" s="60"/>
      <c r="F415" s="60"/>
      <c r="G415" s="61"/>
      <c r="H415" s="71">
        <v>0</v>
      </c>
      <c r="I415" s="62" t="s">
        <v>35</v>
      </c>
      <c r="J415" s="44"/>
      <c r="K415" s="63">
        <v>0</v>
      </c>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x14ac:dyDescent="0.2">
      <c r="A416" s="15"/>
      <c r="B416" s="15">
        <v>15</v>
      </c>
      <c r="C416" s="59">
        <v>0</v>
      </c>
      <c r="D416" s="60"/>
      <c r="E416" s="60"/>
      <c r="F416" s="60"/>
      <c r="G416" s="61"/>
      <c r="H416" s="71">
        <v>0</v>
      </c>
      <c r="I416" s="62" t="s">
        <v>35</v>
      </c>
      <c r="J416" s="44"/>
      <c r="K416" s="63">
        <v>0</v>
      </c>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x14ac:dyDescent="0.2">
      <c r="A417" s="15"/>
      <c r="B417" s="15">
        <v>16</v>
      </c>
      <c r="C417" s="59">
        <v>0</v>
      </c>
      <c r="D417" s="60"/>
      <c r="E417" s="60"/>
      <c r="F417" s="60"/>
      <c r="G417" s="61"/>
      <c r="H417" s="71">
        <v>0</v>
      </c>
      <c r="I417" s="62" t="s">
        <v>35</v>
      </c>
      <c r="J417" s="44"/>
      <c r="K417" s="63">
        <v>0</v>
      </c>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x14ac:dyDescent="0.2">
      <c r="A418" s="15"/>
      <c r="B418" s="15">
        <v>17</v>
      </c>
      <c r="C418" s="59">
        <v>0</v>
      </c>
      <c r="D418" s="60"/>
      <c r="E418" s="60"/>
      <c r="F418" s="60"/>
      <c r="G418" s="61"/>
      <c r="H418" s="71">
        <v>0</v>
      </c>
      <c r="I418" s="62" t="s">
        <v>35</v>
      </c>
      <c r="J418" s="44"/>
      <c r="K418" s="63">
        <v>0</v>
      </c>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x14ac:dyDescent="0.2">
      <c r="A419" s="15"/>
      <c r="B419" s="15">
        <v>18</v>
      </c>
      <c r="C419" s="59">
        <v>0</v>
      </c>
      <c r="D419" s="60"/>
      <c r="E419" s="60"/>
      <c r="F419" s="60"/>
      <c r="G419" s="61"/>
      <c r="H419" s="71">
        <v>0</v>
      </c>
      <c r="I419" s="62" t="s">
        <v>35</v>
      </c>
      <c r="J419" s="44"/>
      <c r="K419" s="63">
        <v>0</v>
      </c>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x14ac:dyDescent="0.2">
      <c r="A420" s="15"/>
      <c r="B420" s="15">
        <v>19</v>
      </c>
      <c r="C420" s="59">
        <v>0</v>
      </c>
      <c r="D420" s="60"/>
      <c r="E420" s="60"/>
      <c r="F420" s="60"/>
      <c r="G420" s="61"/>
      <c r="H420" s="71">
        <v>0</v>
      </c>
      <c r="I420" s="62" t="s">
        <v>35</v>
      </c>
      <c r="J420" s="44"/>
      <c r="K420" s="63">
        <v>0</v>
      </c>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x14ac:dyDescent="0.2">
      <c r="A421" s="15"/>
      <c r="B421" s="15">
        <v>20</v>
      </c>
      <c r="C421" s="59">
        <v>0</v>
      </c>
      <c r="D421" s="60"/>
      <c r="E421" s="60"/>
      <c r="F421" s="60"/>
      <c r="G421" s="61"/>
      <c r="H421" s="71">
        <v>0</v>
      </c>
      <c r="I421" s="62" t="s">
        <v>35</v>
      </c>
      <c r="J421" s="44"/>
      <c r="K421" s="63">
        <v>0</v>
      </c>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x14ac:dyDescent="0.2">
      <c r="A422" s="15"/>
      <c r="B422" s="15">
        <v>21</v>
      </c>
      <c r="C422" s="59">
        <v>0</v>
      </c>
      <c r="D422" s="60"/>
      <c r="E422" s="60"/>
      <c r="F422" s="60"/>
      <c r="G422" s="61"/>
      <c r="H422" s="71">
        <v>0</v>
      </c>
      <c r="I422" s="62" t="s">
        <v>35</v>
      </c>
      <c r="J422" s="44"/>
      <c r="K422" s="63">
        <v>0</v>
      </c>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x14ac:dyDescent="0.2">
      <c r="A423" s="15"/>
      <c r="B423" s="15">
        <v>22</v>
      </c>
      <c r="C423" s="59">
        <v>0</v>
      </c>
      <c r="D423" s="60"/>
      <c r="E423" s="60"/>
      <c r="F423" s="60"/>
      <c r="G423" s="61"/>
      <c r="H423" s="71">
        <v>0</v>
      </c>
      <c r="I423" s="62" t="s">
        <v>35</v>
      </c>
      <c r="J423" s="44"/>
      <c r="K423" s="63">
        <v>0</v>
      </c>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x14ac:dyDescent="0.2">
      <c r="A424" s="15"/>
      <c r="B424" s="15">
        <v>23</v>
      </c>
      <c r="C424" s="59">
        <v>0</v>
      </c>
      <c r="D424" s="60"/>
      <c r="E424" s="60"/>
      <c r="F424" s="60"/>
      <c r="G424" s="61"/>
      <c r="H424" s="71">
        <v>0</v>
      </c>
      <c r="I424" s="62" t="s">
        <v>35</v>
      </c>
      <c r="J424" s="44"/>
      <c r="K424" s="63">
        <v>0</v>
      </c>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x14ac:dyDescent="0.2">
      <c r="A425" s="15"/>
      <c r="B425" s="15">
        <v>24</v>
      </c>
      <c r="C425" s="59">
        <v>0</v>
      </c>
      <c r="D425" s="60"/>
      <c r="E425" s="60"/>
      <c r="F425" s="60"/>
      <c r="G425" s="61"/>
      <c r="H425" s="71">
        <v>0</v>
      </c>
      <c r="I425" s="62" t="s">
        <v>35</v>
      </c>
      <c r="J425" s="44"/>
      <c r="K425" s="63">
        <v>0</v>
      </c>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x14ac:dyDescent="0.2">
      <c r="A426" s="15"/>
      <c r="B426" s="15">
        <v>25</v>
      </c>
      <c r="C426" s="59">
        <v>0</v>
      </c>
      <c r="D426" s="60"/>
      <c r="E426" s="60"/>
      <c r="F426" s="60"/>
      <c r="G426" s="61"/>
      <c r="H426" s="71">
        <v>0</v>
      </c>
      <c r="I426" s="62" t="s">
        <v>35</v>
      </c>
      <c r="J426" s="44"/>
      <c r="K426" s="63">
        <v>0</v>
      </c>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x14ac:dyDescent="0.2">
      <c r="A427" s="15"/>
      <c r="B427" s="15">
        <v>26</v>
      </c>
      <c r="C427" s="59">
        <v>0</v>
      </c>
      <c r="D427" s="60"/>
      <c r="E427" s="60"/>
      <c r="F427" s="60"/>
      <c r="G427" s="61"/>
      <c r="H427" s="71">
        <v>0</v>
      </c>
      <c r="I427" s="62" t="s">
        <v>35</v>
      </c>
      <c r="J427" s="44"/>
      <c r="K427" s="63">
        <v>0</v>
      </c>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x14ac:dyDescent="0.2">
      <c r="A428" s="15"/>
      <c r="B428" s="15">
        <v>27</v>
      </c>
      <c r="C428" s="59">
        <v>0</v>
      </c>
      <c r="D428" s="60"/>
      <c r="E428" s="60"/>
      <c r="F428" s="60"/>
      <c r="G428" s="61"/>
      <c r="H428" s="71">
        <v>0</v>
      </c>
      <c r="I428" s="62" t="s">
        <v>35</v>
      </c>
      <c r="J428" s="44"/>
      <c r="K428" s="63">
        <v>0</v>
      </c>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x14ac:dyDescent="0.2">
      <c r="A429" s="15"/>
      <c r="B429" s="15">
        <v>28</v>
      </c>
      <c r="C429" s="59">
        <v>0</v>
      </c>
      <c r="D429" s="60"/>
      <c r="E429" s="60"/>
      <c r="F429" s="60"/>
      <c r="G429" s="61"/>
      <c r="H429" s="71">
        <v>0</v>
      </c>
      <c r="I429" s="62" t="s">
        <v>35</v>
      </c>
      <c r="J429" s="44"/>
      <c r="K429" s="63">
        <v>0</v>
      </c>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x14ac:dyDescent="0.2">
      <c r="A430" s="15"/>
      <c r="B430" s="15">
        <v>29</v>
      </c>
      <c r="C430" s="59">
        <v>0</v>
      </c>
      <c r="D430" s="60"/>
      <c r="E430" s="60"/>
      <c r="F430" s="60"/>
      <c r="G430" s="61"/>
      <c r="H430" s="71">
        <v>0</v>
      </c>
      <c r="I430" s="62" t="s">
        <v>35</v>
      </c>
      <c r="J430" s="44"/>
      <c r="K430" s="63">
        <v>0</v>
      </c>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x14ac:dyDescent="0.2">
      <c r="A431" s="15"/>
      <c r="B431" s="15">
        <v>30</v>
      </c>
      <c r="C431" s="59">
        <v>0</v>
      </c>
      <c r="D431" s="60"/>
      <c r="E431" s="60"/>
      <c r="F431" s="60"/>
      <c r="G431" s="61"/>
      <c r="H431" s="71">
        <v>0</v>
      </c>
      <c r="I431" s="62" t="s">
        <v>35</v>
      </c>
      <c r="J431" s="44"/>
      <c r="K431" s="63">
        <v>0</v>
      </c>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x14ac:dyDescent="0.2">
      <c r="A432" s="15"/>
      <c r="B432" s="15">
        <v>31</v>
      </c>
      <c r="C432" s="59">
        <v>0</v>
      </c>
      <c r="D432" s="60"/>
      <c r="E432" s="60"/>
      <c r="F432" s="60"/>
      <c r="G432" s="61"/>
      <c r="H432" s="71">
        <v>0</v>
      </c>
      <c r="I432" s="62" t="s">
        <v>35</v>
      </c>
      <c r="J432" s="44"/>
      <c r="K432" s="63">
        <v>0</v>
      </c>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x14ac:dyDescent="0.2">
      <c r="A433" s="15"/>
      <c r="B433" s="15">
        <v>32</v>
      </c>
      <c r="C433" s="59">
        <v>0</v>
      </c>
      <c r="D433" s="60"/>
      <c r="E433" s="60"/>
      <c r="F433" s="60"/>
      <c r="G433" s="61"/>
      <c r="H433" s="71">
        <v>0</v>
      </c>
      <c r="I433" s="62" t="s">
        <v>35</v>
      </c>
      <c r="J433" s="44"/>
      <c r="K433" s="63">
        <v>0</v>
      </c>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x14ac:dyDescent="0.2">
      <c r="A434" s="15"/>
      <c r="B434" s="15">
        <v>33</v>
      </c>
      <c r="C434" s="59">
        <v>0</v>
      </c>
      <c r="D434" s="60"/>
      <c r="E434" s="60"/>
      <c r="F434" s="60"/>
      <c r="G434" s="61"/>
      <c r="H434" s="71">
        <v>0</v>
      </c>
      <c r="I434" s="62" t="s">
        <v>35</v>
      </c>
      <c r="J434" s="44"/>
      <c r="K434" s="63">
        <v>0</v>
      </c>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x14ac:dyDescent="0.2">
      <c r="A435" s="15"/>
      <c r="B435" s="15">
        <v>34</v>
      </c>
      <c r="C435" s="59">
        <v>0</v>
      </c>
      <c r="D435" s="60"/>
      <c r="E435" s="60"/>
      <c r="F435" s="60"/>
      <c r="G435" s="61"/>
      <c r="H435" s="71">
        <v>0</v>
      </c>
      <c r="I435" s="62" t="s">
        <v>35</v>
      </c>
      <c r="J435" s="44"/>
      <c r="K435" s="63">
        <v>0</v>
      </c>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x14ac:dyDescent="0.2">
      <c r="A436" s="15"/>
      <c r="B436" s="15">
        <v>35</v>
      </c>
      <c r="C436" s="59">
        <v>0</v>
      </c>
      <c r="D436" s="60"/>
      <c r="E436" s="60"/>
      <c r="F436" s="60"/>
      <c r="G436" s="61"/>
      <c r="H436" s="71">
        <v>0</v>
      </c>
      <c r="I436" s="62" t="s">
        <v>35</v>
      </c>
      <c r="J436" s="44"/>
      <c r="K436" s="63">
        <v>0</v>
      </c>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x14ac:dyDescent="0.2">
      <c r="A437" s="15"/>
      <c r="B437" s="15">
        <v>36</v>
      </c>
      <c r="C437" s="59">
        <v>0</v>
      </c>
      <c r="D437" s="60"/>
      <c r="E437" s="60"/>
      <c r="F437" s="60"/>
      <c r="G437" s="61"/>
      <c r="H437" s="71">
        <v>0</v>
      </c>
      <c r="I437" s="62" t="s">
        <v>35</v>
      </c>
      <c r="J437" s="44"/>
      <c r="K437" s="63">
        <v>0</v>
      </c>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x14ac:dyDescent="0.2">
      <c r="A438" s="15"/>
      <c r="B438" s="15">
        <v>37</v>
      </c>
      <c r="C438" s="59">
        <v>0</v>
      </c>
      <c r="D438" s="60"/>
      <c r="E438" s="60"/>
      <c r="F438" s="60"/>
      <c r="G438" s="61"/>
      <c r="H438" s="71">
        <v>0</v>
      </c>
      <c r="I438" s="62" t="s">
        <v>35</v>
      </c>
      <c r="J438" s="44"/>
      <c r="K438" s="63">
        <v>0</v>
      </c>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x14ac:dyDescent="0.2">
      <c r="A439" s="15"/>
      <c r="B439" s="15">
        <v>38</v>
      </c>
      <c r="C439" s="59">
        <v>0</v>
      </c>
      <c r="D439" s="60"/>
      <c r="E439" s="60"/>
      <c r="F439" s="60"/>
      <c r="G439" s="61"/>
      <c r="H439" s="71">
        <v>0</v>
      </c>
      <c r="I439" s="62" t="s">
        <v>35</v>
      </c>
      <c r="J439" s="44"/>
      <c r="K439" s="63">
        <v>0</v>
      </c>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x14ac:dyDescent="0.2">
      <c r="A440" s="15"/>
      <c r="B440" s="15">
        <v>39</v>
      </c>
      <c r="C440" s="59">
        <v>0</v>
      </c>
      <c r="D440" s="60"/>
      <c r="E440" s="60"/>
      <c r="F440" s="60"/>
      <c r="G440" s="61"/>
      <c r="H440" s="71">
        <v>0</v>
      </c>
      <c r="I440" s="62" t="s">
        <v>35</v>
      </c>
      <c r="J440" s="44"/>
      <c r="K440" s="63">
        <v>0</v>
      </c>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x14ac:dyDescent="0.2">
      <c r="A441" s="15"/>
      <c r="B441" s="15">
        <v>40</v>
      </c>
      <c r="C441" s="59">
        <v>0</v>
      </c>
      <c r="D441" s="60"/>
      <c r="E441" s="60"/>
      <c r="F441" s="60"/>
      <c r="G441" s="61"/>
      <c r="H441" s="71">
        <v>0</v>
      </c>
      <c r="I441" s="62" t="s">
        <v>35</v>
      </c>
      <c r="J441" s="44"/>
      <c r="K441" s="63">
        <v>0</v>
      </c>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x14ac:dyDescent="0.2">
      <c r="A442" s="15"/>
      <c r="B442" s="15"/>
      <c r="C442" s="58"/>
      <c r="D442" s="58"/>
      <c r="E442" s="58"/>
      <c r="F442" s="58"/>
      <c r="G442" s="58"/>
      <c r="H442" s="72"/>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x14ac:dyDescent="0.2">
      <c r="A443" s="11"/>
      <c r="B443" s="12" t="str">
        <f>"Powercor "&amp;LEFT($H$3,7)&amp;" Labour rates"</f>
        <v>Powercor 2026–27 Labour rates</v>
      </c>
      <c r="C443" s="11"/>
      <c r="D443" s="11"/>
      <c r="E443" s="11"/>
      <c r="F443" s="11"/>
      <c r="G443" s="11"/>
      <c r="H443" s="19" t="s">
        <v>20</v>
      </c>
      <c r="I443" s="19" t="s">
        <v>21</v>
      </c>
      <c r="J443" s="19"/>
      <c r="K443" s="42" t="s">
        <v>25</v>
      </c>
      <c r="L443" s="66" t="s">
        <v>30</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hidden="1" outlineLevel="1" x14ac:dyDescent="0.2">
      <c r="A444" s="15"/>
      <c r="B444" s="15"/>
      <c r="C444" s="57"/>
      <c r="D444" s="57"/>
      <c r="E444" s="57"/>
      <c r="F444" s="57"/>
      <c r="G444" s="57"/>
      <c r="H444" s="70"/>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hidden="1" outlineLevel="1" x14ac:dyDescent="0.2">
      <c r="A445" s="15"/>
      <c r="B445" s="15"/>
      <c r="C445" s="59"/>
      <c r="D445" s="60"/>
      <c r="E445" s="60"/>
      <c r="F445" s="60"/>
      <c r="G445" s="61"/>
      <c r="H445" s="71"/>
      <c r="I445" s="62"/>
      <c r="J445" s="44"/>
      <c r="K445" s="63"/>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hidden="1" outlineLevel="1" x14ac:dyDescent="0.2">
      <c r="A446" s="15"/>
      <c r="B446" s="15"/>
      <c r="C446" s="59"/>
      <c r="D446" s="60"/>
      <c r="E446" s="60"/>
      <c r="F446" s="60"/>
      <c r="G446" s="61"/>
      <c r="H446" s="71"/>
      <c r="I446" s="62"/>
      <c r="J446" s="44"/>
      <c r="K446" s="63"/>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hidden="1" outlineLevel="1" x14ac:dyDescent="0.2">
      <c r="A447" s="15"/>
      <c r="B447" s="15"/>
      <c r="C447" s="59"/>
      <c r="D447" s="60"/>
      <c r="E447" s="60"/>
      <c r="F447" s="60"/>
      <c r="G447" s="61"/>
      <c r="H447" s="71"/>
      <c r="I447" s="62"/>
      <c r="J447" s="44"/>
      <c r="K447" s="63"/>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hidden="1" outlineLevel="1" x14ac:dyDescent="0.2">
      <c r="A448" s="15"/>
      <c r="B448" s="15"/>
      <c r="C448" s="59"/>
      <c r="D448" s="60"/>
      <c r="E448" s="60"/>
      <c r="F448" s="60"/>
      <c r="G448" s="61"/>
      <c r="H448" s="71"/>
      <c r="I448" s="62"/>
      <c r="J448" s="44"/>
      <c r="K448" s="63"/>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hidden="1" outlineLevel="1" x14ac:dyDescent="0.2">
      <c r="A449" s="15"/>
      <c r="B449" s="15"/>
      <c r="C449" s="59"/>
      <c r="D449" s="60"/>
      <c r="E449" s="60"/>
      <c r="F449" s="60"/>
      <c r="G449" s="61"/>
      <c r="H449" s="71"/>
      <c r="I449" s="62"/>
      <c r="J449" s="44"/>
      <c r="K449" s="63"/>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hidden="1" outlineLevel="1" x14ac:dyDescent="0.2">
      <c r="A450" s="15"/>
      <c r="B450" s="15"/>
      <c r="C450" s="59"/>
      <c r="D450" s="60"/>
      <c r="E450" s="60"/>
      <c r="F450" s="60"/>
      <c r="G450" s="61"/>
      <c r="H450" s="71"/>
      <c r="I450" s="62"/>
      <c r="J450" s="44"/>
      <c r="K450" s="63"/>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hidden="1" outlineLevel="1" x14ac:dyDescent="0.2">
      <c r="A451" s="15"/>
      <c r="B451" s="15"/>
      <c r="C451" s="59"/>
      <c r="D451" s="60"/>
      <c r="E451" s="60"/>
      <c r="F451" s="60"/>
      <c r="G451" s="61"/>
      <c r="H451" s="71"/>
      <c r="I451" s="62"/>
      <c r="J451" s="44"/>
      <c r="K451" s="63"/>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hidden="1" outlineLevel="1" x14ac:dyDescent="0.2">
      <c r="A452" s="15"/>
      <c r="B452" s="15"/>
      <c r="C452" s="59"/>
      <c r="D452" s="60"/>
      <c r="E452" s="60"/>
      <c r="F452" s="60"/>
      <c r="G452" s="61"/>
      <c r="H452" s="71"/>
      <c r="I452" s="62"/>
      <c r="J452" s="44"/>
      <c r="K452" s="63"/>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hidden="1" outlineLevel="1" x14ac:dyDescent="0.2">
      <c r="A453" s="15"/>
      <c r="B453" s="15"/>
      <c r="C453" s="59"/>
      <c r="D453" s="60"/>
      <c r="E453" s="60"/>
      <c r="F453" s="60"/>
      <c r="G453" s="61"/>
      <c r="H453" s="71"/>
      <c r="I453" s="62"/>
      <c r="J453" s="44"/>
      <c r="K453" s="63"/>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hidden="1" outlineLevel="1" x14ac:dyDescent="0.2">
      <c r="A454" s="15"/>
      <c r="B454" s="15"/>
      <c r="C454" s="59"/>
      <c r="D454" s="60"/>
      <c r="E454" s="60"/>
      <c r="F454" s="60"/>
      <c r="G454" s="61"/>
      <c r="H454" s="71"/>
      <c r="I454" s="62"/>
      <c r="J454" s="44"/>
      <c r="K454" s="63"/>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hidden="1" outlineLevel="1" x14ac:dyDescent="0.2">
      <c r="A455" s="15"/>
      <c r="B455" s="15"/>
      <c r="C455" s="59"/>
      <c r="D455" s="60"/>
      <c r="E455" s="60"/>
      <c r="F455" s="60"/>
      <c r="G455" s="61"/>
      <c r="H455" s="71"/>
      <c r="I455" s="62"/>
      <c r="J455" s="44"/>
      <c r="K455" s="63"/>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hidden="1" outlineLevel="1" x14ac:dyDescent="0.2">
      <c r="A456" s="15"/>
      <c r="B456" s="15"/>
      <c r="C456" s="59"/>
      <c r="D456" s="60"/>
      <c r="E456" s="60"/>
      <c r="F456" s="60"/>
      <c r="G456" s="61"/>
      <c r="H456" s="71"/>
      <c r="I456" s="62"/>
      <c r="J456" s="44"/>
      <c r="K456" s="63"/>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hidden="1" outlineLevel="1" x14ac:dyDescent="0.2">
      <c r="A457" s="15"/>
      <c r="B457" s="15"/>
      <c r="C457" s="59"/>
      <c r="D457" s="60"/>
      <c r="E457" s="60"/>
      <c r="F457" s="60"/>
      <c r="G457" s="61"/>
      <c r="H457" s="71"/>
      <c r="I457" s="62"/>
      <c r="J457" s="44"/>
      <c r="K457" s="63"/>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x14ac:dyDescent="0.2">
      <c r="A458" s="15"/>
      <c r="B458" s="15"/>
      <c r="C458" s="59"/>
      <c r="D458" s="60"/>
      <c r="E458" s="60"/>
      <c r="F458" s="60"/>
      <c r="G458" s="61"/>
      <c r="H458" s="71"/>
      <c r="I458" s="62"/>
      <c r="J458" s="44"/>
      <c r="K458" s="63"/>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x14ac:dyDescent="0.2">
      <c r="A459" s="15"/>
      <c r="B459" s="15"/>
      <c r="C459" s="59"/>
      <c r="D459" s="60"/>
      <c r="E459" s="60"/>
      <c r="F459" s="60"/>
      <c r="G459" s="61"/>
      <c r="H459" s="71"/>
      <c r="I459" s="62"/>
      <c r="J459" s="44"/>
      <c r="K459" s="63"/>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x14ac:dyDescent="0.2">
      <c r="A460" s="15"/>
      <c r="B460" s="15"/>
      <c r="C460" s="59"/>
      <c r="D460" s="60"/>
      <c r="E460" s="60"/>
      <c r="F460" s="60"/>
      <c r="G460" s="61"/>
      <c r="H460" s="71"/>
      <c r="I460" s="62"/>
      <c r="J460" s="44"/>
      <c r="K460" s="63"/>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x14ac:dyDescent="0.2">
      <c r="A461" s="15"/>
      <c r="B461" s="15"/>
      <c r="C461" s="59"/>
      <c r="D461" s="60"/>
      <c r="E461" s="60"/>
      <c r="F461" s="60"/>
      <c r="G461" s="61"/>
      <c r="H461" s="71"/>
      <c r="I461" s="62"/>
      <c r="J461" s="44"/>
      <c r="K461" s="63"/>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x14ac:dyDescent="0.2">
      <c r="A462" s="15"/>
      <c r="B462" s="15"/>
      <c r="C462" s="59"/>
      <c r="D462" s="60"/>
      <c r="E462" s="60"/>
      <c r="F462" s="60"/>
      <c r="G462" s="61"/>
      <c r="H462" s="71"/>
      <c r="I462" s="62"/>
      <c r="J462" s="44"/>
      <c r="K462" s="63"/>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x14ac:dyDescent="0.2">
      <c r="A463" s="15"/>
      <c r="B463" s="15"/>
      <c r="C463" s="59"/>
      <c r="D463" s="60"/>
      <c r="E463" s="60"/>
      <c r="F463" s="60"/>
      <c r="G463" s="61"/>
      <c r="H463" s="71"/>
      <c r="I463" s="62"/>
      <c r="J463" s="44"/>
      <c r="K463" s="63"/>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x14ac:dyDescent="0.2">
      <c r="A464" s="15"/>
      <c r="B464" s="15"/>
      <c r="C464" s="59"/>
      <c r="D464" s="60"/>
      <c r="E464" s="60"/>
      <c r="F464" s="60"/>
      <c r="G464" s="61"/>
      <c r="H464" s="71"/>
      <c r="I464" s="62"/>
      <c r="J464" s="44"/>
      <c r="K464" s="63"/>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x14ac:dyDescent="0.2">
      <c r="A465" s="15"/>
      <c r="B465" s="15"/>
      <c r="C465" s="59"/>
      <c r="D465" s="60"/>
      <c r="E465" s="60"/>
      <c r="F465" s="60"/>
      <c r="G465" s="61"/>
      <c r="H465" s="71"/>
      <c r="I465" s="62"/>
      <c r="J465" s="44"/>
      <c r="K465" s="63"/>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x14ac:dyDescent="0.2">
      <c r="A466" s="15"/>
      <c r="B466" s="15"/>
      <c r="C466" s="59"/>
      <c r="D466" s="60"/>
      <c r="E466" s="60"/>
      <c r="F466" s="60"/>
      <c r="G466" s="61"/>
      <c r="H466" s="71"/>
      <c r="I466" s="62"/>
      <c r="J466" s="44"/>
      <c r="K466" s="63"/>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x14ac:dyDescent="0.2">
      <c r="A467" s="15"/>
      <c r="B467" s="15"/>
      <c r="C467" s="59"/>
      <c r="D467" s="60"/>
      <c r="E467" s="60"/>
      <c r="F467" s="60"/>
      <c r="G467" s="61"/>
      <c r="H467" s="71"/>
      <c r="I467" s="62"/>
      <c r="J467" s="44"/>
      <c r="K467" s="63"/>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x14ac:dyDescent="0.2">
      <c r="A468" s="15"/>
      <c r="B468" s="15"/>
      <c r="C468" s="59"/>
      <c r="D468" s="60"/>
      <c r="E468" s="60"/>
      <c r="F468" s="60"/>
      <c r="G468" s="61"/>
      <c r="H468" s="71"/>
      <c r="I468" s="62"/>
      <c r="J468" s="44"/>
      <c r="K468" s="63"/>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x14ac:dyDescent="0.2">
      <c r="A469" s="15"/>
      <c r="B469" s="15"/>
      <c r="C469" s="59"/>
      <c r="D469" s="60"/>
      <c r="E469" s="60"/>
      <c r="F469" s="60"/>
      <c r="G469" s="61"/>
      <c r="H469" s="71"/>
      <c r="I469" s="62"/>
      <c r="J469" s="44"/>
      <c r="K469" s="63"/>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x14ac:dyDescent="0.2">
      <c r="A470" s="15"/>
      <c r="B470" s="15"/>
      <c r="C470" s="59"/>
      <c r="D470" s="60"/>
      <c r="E470" s="60"/>
      <c r="F470" s="60"/>
      <c r="G470" s="61"/>
      <c r="H470" s="71"/>
      <c r="I470" s="62"/>
      <c r="J470" s="44"/>
      <c r="K470" s="63"/>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x14ac:dyDescent="0.2">
      <c r="A471" s="15"/>
      <c r="B471" s="15"/>
      <c r="C471" s="59"/>
      <c r="D471" s="60"/>
      <c r="E471" s="60"/>
      <c r="F471" s="60"/>
      <c r="G471" s="61"/>
      <c r="H471" s="71"/>
      <c r="I471" s="62"/>
      <c r="J471" s="44"/>
      <c r="K471" s="63"/>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x14ac:dyDescent="0.2">
      <c r="A472" s="15"/>
      <c r="B472" s="15"/>
      <c r="C472" s="59"/>
      <c r="D472" s="60"/>
      <c r="E472" s="60"/>
      <c r="F472" s="60"/>
      <c r="G472" s="61"/>
      <c r="H472" s="71"/>
      <c r="I472" s="62"/>
      <c r="J472" s="44"/>
      <c r="K472" s="63"/>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x14ac:dyDescent="0.2">
      <c r="A473" s="15"/>
      <c r="B473" s="15"/>
      <c r="C473" s="59"/>
      <c r="D473" s="60"/>
      <c r="E473" s="60"/>
      <c r="F473" s="60"/>
      <c r="G473" s="61"/>
      <c r="H473" s="71"/>
      <c r="I473" s="62"/>
      <c r="J473" s="44"/>
      <c r="K473" s="63"/>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x14ac:dyDescent="0.2">
      <c r="A474" s="15"/>
      <c r="B474" s="15"/>
      <c r="C474" s="59"/>
      <c r="D474" s="60"/>
      <c r="E474" s="60"/>
      <c r="F474" s="60"/>
      <c r="G474" s="61"/>
      <c r="H474" s="71"/>
      <c r="I474" s="62"/>
      <c r="J474" s="44"/>
      <c r="K474" s="63"/>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x14ac:dyDescent="0.2">
      <c r="A475" s="15"/>
      <c r="B475" s="15"/>
      <c r="C475" s="59"/>
      <c r="D475" s="60"/>
      <c r="E475" s="60"/>
      <c r="F475" s="60"/>
      <c r="G475" s="61"/>
      <c r="H475" s="71"/>
      <c r="I475" s="62"/>
      <c r="J475" s="44"/>
      <c r="K475" s="63"/>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x14ac:dyDescent="0.2">
      <c r="A476" s="15"/>
      <c r="B476" s="15"/>
      <c r="C476" s="59"/>
      <c r="D476" s="60"/>
      <c r="E476" s="60"/>
      <c r="F476" s="60"/>
      <c r="G476" s="61"/>
      <c r="H476" s="71"/>
      <c r="I476" s="62"/>
      <c r="J476" s="44"/>
      <c r="K476" s="63"/>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x14ac:dyDescent="0.2">
      <c r="A477" s="15"/>
      <c r="B477" s="15"/>
      <c r="C477" s="59"/>
      <c r="D477" s="60"/>
      <c r="E477" s="60"/>
      <c r="F477" s="60"/>
      <c r="G477" s="61"/>
      <c r="H477" s="71"/>
      <c r="I477" s="62"/>
      <c r="J477" s="44"/>
      <c r="K477" s="63"/>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x14ac:dyDescent="0.2">
      <c r="A478" s="15"/>
      <c r="B478" s="15"/>
      <c r="C478" s="59"/>
      <c r="D478" s="60"/>
      <c r="E478" s="60"/>
      <c r="F478" s="60"/>
      <c r="G478" s="61"/>
      <c r="H478" s="71"/>
      <c r="I478" s="62"/>
      <c r="J478" s="44"/>
      <c r="K478" s="63"/>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x14ac:dyDescent="0.2">
      <c r="A479" s="15"/>
      <c r="B479" s="15"/>
      <c r="C479" s="59"/>
      <c r="D479" s="60"/>
      <c r="E479" s="60"/>
      <c r="F479" s="60"/>
      <c r="G479" s="61"/>
      <c r="H479" s="71"/>
      <c r="I479" s="62"/>
      <c r="J479" s="44"/>
      <c r="K479" s="63"/>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x14ac:dyDescent="0.2">
      <c r="A480" s="15"/>
      <c r="B480" s="15"/>
      <c r="C480" s="59"/>
      <c r="D480" s="60"/>
      <c r="E480" s="60"/>
      <c r="F480" s="60"/>
      <c r="G480" s="61"/>
      <c r="H480" s="71"/>
      <c r="I480" s="62"/>
      <c r="J480" s="44"/>
      <c r="K480" s="63"/>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x14ac:dyDescent="0.2">
      <c r="A481" s="15"/>
      <c r="B481" s="15"/>
      <c r="C481" s="59"/>
      <c r="D481" s="60"/>
      <c r="E481" s="60"/>
      <c r="F481" s="60"/>
      <c r="G481" s="61"/>
      <c r="H481" s="71"/>
      <c r="I481" s="62"/>
      <c r="J481" s="44"/>
      <c r="K481" s="63"/>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x14ac:dyDescent="0.2">
      <c r="A482" s="15"/>
      <c r="B482" s="15"/>
      <c r="C482" s="59"/>
      <c r="D482" s="60"/>
      <c r="E482" s="60"/>
      <c r="F482" s="60"/>
      <c r="G482" s="61"/>
      <c r="H482" s="71"/>
      <c r="I482" s="62"/>
      <c r="J482" s="44"/>
      <c r="K482" s="63"/>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x14ac:dyDescent="0.2">
      <c r="A483" s="15"/>
      <c r="B483" s="15"/>
      <c r="C483" s="59"/>
      <c r="D483" s="60"/>
      <c r="E483" s="60"/>
      <c r="F483" s="60"/>
      <c r="G483" s="61"/>
      <c r="H483" s="71"/>
      <c r="I483" s="62"/>
      <c r="J483" s="44"/>
      <c r="K483" s="63"/>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x14ac:dyDescent="0.2">
      <c r="A484" s="15"/>
      <c r="B484" s="15"/>
      <c r="C484" s="59"/>
      <c r="D484" s="60"/>
      <c r="E484" s="60"/>
      <c r="F484" s="60"/>
      <c r="G484" s="61"/>
      <c r="H484" s="71"/>
      <c r="I484" s="62"/>
      <c r="J484" s="44"/>
      <c r="K484" s="63"/>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x14ac:dyDescent="0.2">
      <c r="A485" s="15"/>
      <c r="B485" s="15"/>
      <c r="C485" s="58"/>
      <c r="D485" s="58"/>
      <c r="E485" s="58"/>
      <c r="F485" s="58"/>
      <c r="G485" s="58"/>
      <c r="H485" s="72"/>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x14ac:dyDescent="0.2">
      <c r="A486" s="11"/>
      <c r="B486" s="12" t="str">
        <f>"SA Power Networks "&amp;LEFT($H$3,7)&amp;" Labour rates"</f>
        <v>SA Power Networks 2026–27 Labour rates</v>
      </c>
      <c r="C486" s="11"/>
      <c r="D486" s="11"/>
      <c r="E486" s="11"/>
      <c r="F486" s="11"/>
      <c r="G486" s="11"/>
      <c r="H486" s="19" t="s">
        <v>20</v>
      </c>
      <c r="I486" s="19" t="s">
        <v>21</v>
      </c>
      <c r="J486" s="19"/>
      <c r="K486" s="42" t="s">
        <v>25</v>
      </c>
      <c r="L486" s="66" t="s">
        <v>30</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x14ac:dyDescent="0.2">
      <c r="A487" s="15"/>
      <c r="B487" s="15"/>
      <c r="C487" s="57"/>
      <c r="D487" s="57"/>
      <c r="E487" s="57"/>
      <c r="F487" s="57"/>
      <c r="G487" s="57"/>
      <c r="H487" s="70"/>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x14ac:dyDescent="0.2">
      <c r="A488" s="15"/>
      <c r="B488" s="15">
        <v>1</v>
      </c>
      <c r="C488" s="59" t="s">
        <v>2353</v>
      </c>
      <c r="D488" s="60"/>
      <c r="E488" s="60"/>
      <c r="F488" s="60"/>
      <c r="G488" s="61"/>
      <c r="H488" s="71">
        <v>0</v>
      </c>
      <c r="I488" s="62"/>
      <c r="J488" s="44"/>
      <c r="K488" s="63"/>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x14ac:dyDescent="0.2">
      <c r="A489" s="15"/>
      <c r="B489" s="15">
        <v>2</v>
      </c>
      <c r="C489" s="59" t="s">
        <v>2354</v>
      </c>
      <c r="D489" s="60"/>
      <c r="E489" s="60"/>
      <c r="F489" s="60"/>
      <c r="G489" s="61"/>
      <c r="H489" s="71">
        <v>0</v>
      </c>
      <c r="I489" s="62" t="s">
        <v>35</v>
      </c>
      <c r="J489" s="44"/>
      <c r="K489" s="63">
        <v>107.6</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x14ac:dyDescent="0.2">
      <c r="A490" s="15"/>
      <c r="B490" s="15">
        <v>3</v>
      </c>
      <c r="C490" s="59" t="s">
        <v>2355</v>
      </c>
      <c r="D490" s="60"/>
      <c r="E490" s="60"/>
      <c r="F490" s="60"/>
      <c r="G490" s="61"/>
      <c r="H490" s="71">
        <v>0</v>
      </c>
      <c r="I490" s="62" t="s">
        <v>35</v>
      </c>
      <c r="J490" s="44"/>
      <c r="K490" s="63">
        <v>217.58</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x14ac:dyDescent="0.2">
      <c r="A491" s="15"/>
      <c r="B491" s="15">
        <v>4</v>
      </c>
      <c r="C491" s="59" t="s">
        <v>2356</v>
      </c>
      <c r="D491" s="60"/>
      <c r="E491" s="60"/>
      <c r="F491" s="60"/>
      <c r="G491" s="61"/>
      <c r="H491" s="71">
        <v>0</v>
      </c>
      <c r="I491" s="62" t="s">
        <v>35</v>
      </c>
      <c r="J491" s="44"/>
      <c r="K491" s="63">
        <v>198.12</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x14ac:dyDescent="0.2">
      <c r="A492" s="15"/>
      <c r="B492" s="15">
        <v>5</v>
      </c>
      <c r="C492" s="59" t="s">
        <v>2357</v>
      </c>
      <c r="D492" s="60"/>
      <c r="E492" s="60"/>
      <c r="F492" s="60"/>
      <c r="G492" s="61"/>
      <c r="H492" s="71">
        <v>0</v>
      </c>
      <c r="I492" s="62" t="s">
        <v>35</v>
      </c>
      <c r="J492" s="44"/>
      <c r="K492" s="63">
        <v>217.58</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x14ac:dyDescent="0.2">
      <c r="A493" s="15"/>
      <c r="B493" s="15">
        <v>6</v>
      </c>
      <c r="C493" s="59" t="s">
        <v>2358</v>
      </c>
      <c r="D493" s="60"/>
      <c r="E493" s="60"/>
      <c r="F493" s="60"/>
      <c r="G493" s="61"/>
      <c r="H493" s="71">
        <v>0</v>
      </c>
      <c r="I493" s="62" t="s">
        <v>35</v>
      </c>
      <c r="J493" s="44"/>
      <c r="K493" s="63">
        <v>203.07</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x14ac:dyDescent="0.2">
      <c r="A494" s="15"/>
      <c r="B494" s="15">
        <v>7</v>
      </c>
      <c r="C494" s="59" t="s">
        <v>2359</v>
      </c>
      <c r="D494" s="60"/>
      <c r="E494" s="60"/>
      <c r="F494" s="60"/>
      <c r="G494" s="61"/>
      <c r="H494" s="71">
        <v>0</v>
      </c>
      <c r="I494" s="62" t="s">
        <v>35</v>
      </c>
      <c r="J494" s="44"/>
      <c r="K494" s="63">
        <v>232.08</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x14ac:dyDescent="0.2">
      <c r="A495" s="15"/>
      <c r="B495" s="15">
        <v>8</v>
      </c>
      <c r="C495" s="59">
        <v>0</v>
      </c>
      <c r="D495" s="60"/>
      <c r="E495" s="60"/>
      <c r="F495" s="60"/>
      <c r="G495" s="61"/>
      <c r="H495" s="71">
        <v>0</v>
      </c>
      <c r="I495" s="62"/>
      <c r="J495" s="44"/>
      <c r="K495" s="63"/>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x14ac:dyDescent="0.2">
      <c r="A496" s="15"/>
      <c r="B496" s="15">
        <v>9</v>
      </c>
      <c r="C496" s="59" t="s">
        <v>2360</v>
      </c>
      <c r="D496" s="60"/>
      <c r="E496" s="60"/>
      <c r="F496" s="60"/>
      <c r="G496" s="61"/>
      <c r="H496" s="71">
        <v>0</v>
      </c>
      <c r="I496" s="62"/>
      <c r="J496" s="44"/>
      <c r="K496" s="63"/>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x14ac:dyDescent="0.2">
      <c r="A497" s="15"/>
      <c r="B497" s="15">
        <v>10</v>
      </c>
      <c r="C497" s="59" t="s">
        <v>2354</v>
      </c>
      <c r="D497" s="60"/>
      <c r="E497" s="60"/>
      <c r="F497" s="60"/>
      <c r="G497" s="61"/>
      <c r="H497" s="71">
        <v>0</v>
      </c>
      <c r="I497" s="62" t="s">
        <v>35</v>
      </c>
      <c r="J497" s="44"/>
      <c r="K497" s="63">
        <v>184.89</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x14ac:dyDescent="0.2">
      <c r="A498" s="15"/>
      <c r="B498" s="15">
        <v>11</v>
      </c>
      <c r="C498" s="59" t="s">
        <v>2355</v>
      </c>
      <c r="D498" s="60"/>
      <c r="E498" s="60"/>
      <c r="F498" s="60"/>
      <c r="G498" s="61"/>
      <c r="H498" s="71">
        <v>0</v>
      </c>
      <c r="I498" s="62" t="s">
        <v>35</v>
      </c>
      <c r="J498" s="44"/>
      <c r="K498" s="63">
        <v>369.87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x14ac:dyDescent="0.2">
      <c r="A499" s="15"/>
      <c r="B499" s="15">
        <v>12</v>
      </c>
      <c r="C499" s="59" t="s">
        <v>2356</v>
      </c>
      <c r="D499" s="60"/>
      <c r="E499" s="60"/>
      <c r="F499" s="60"/>
      <c r="G499" s="61"/>
      <c r="H499" s="71">
        <v>0</v>
      </c>
      <c r="I499" s="62" t="s">
        <v>35</v>
      </c>
      <c r="J499" s="44"/>
      <c r="K499" s="63">
        <v>323.05</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x14ac:dyDescent="0.2">
      <c r="A500" s="15"/>
      <c r="B500" s="15">
        <v>13</v>
      </c>
      <c r="C500" s="59" t="s">
        <v>2357</v>
      </c>
      <c r="D500" s="60"/>
      <c r="E500" s="60"/>
      <c r="F500" s="60"/>
      <c r="G500" s="61"/>
      <c r="H500" s="71">
        <v>0</v>
      </c>
      <c r="I500" s="62" t="s">
        <v>35</v>
      </c>
      <c r="J500" s="44"/>
      <c r="K500" s="63">
        <v>369.87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x14ac:dyDescent="0.2">
      <c r="A501" s="15"/>
      <c r="B501" s="15">
        <v>14</v>
      </c>
      <c r="C501" s="59" t="s">
        <v>2358</v>
      </c>
      <c r="D501" s="60"/>
      <c r="E501" s="60"/>
      <c r="F501" s="60"/>
      <c r="G501" s="61"/>
      <c r="H501" s="71">
        <v>0</v>
      </c>
      <c r="I501" s="62" t="s">
        <v>35</v>
      </c>
      <c r="J501" s="44"/>
      <c r="K501" s="63">
        <v>345.22</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x14ac:dyDescent="0.2">
      <c r="A502" s="15"/>
      <c r="B502" s="15">
        <v>15</v>
      </c>
      <c r="C502" s="59" t="s">
        <v>2359</v>
      </c>
      <c r="D502" s="60"/>
      <c r="E502" s="60"/>
      <c r="F502" s="60"/>
      <c r="G502" s="61"/>
      <c r="H502" s="71">
        <v>0</v>
      </c>
      <c r="I502" s="62" t="s">
        <v>35</v>
      </c>
      <c r="J502" s="44"/>
      <c r="K502" s="63">
        <v>394.52</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x14ac:dyDescent="0.2">
      <c r="A503" s="15"/>
      <c r="B503" s="15">
        <v>16</v>
      </c>
      <c r="C503" s="59">
        <v>0</v>
      </c>
      <c r="D503" s="60"/>
      <c r="E503" s="60"/>
      <c r="F503" s="60"/>
      <c r="G503" s="61"/>
      <c r="H503" s="71">
        <v>0</v>
      </c>
      <c r="I503" s="62"/>
      <c r="J503" s="44"/>
      <c r="K503" s="63"/>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x14ac:dyDescent="0.2">
      <c r="A504" s="15"/>
      <c r="B504" s="15">
        <v>17</v>
      </c>
      <c r="C504" s="59">
        <v>0</v>
      </c>
      <c r="D504" s="60"/>
      <c r="E504" s="60"/>
      <c r="F504" s="60"/>
      <c r="G504" s="61"/>
      <c r="H504" s="71">
        <v>0</v>
      </c>
      <c r="I504" s="62" t="s">
        <v>35</v>
      </c>
      <c r="J504" s="44"/>
      <c r="K504" s="63">
        <v>0</v>
      </c>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x14ac:dyDescent="0.2">
      <c r="A505" s="15"/>
      <c r="B505" s="15">
        <v>18</v>
      </c>
      <c r="C505" s="59">
        <v>0</v>
      </c>
      <c r="D505" s="60"/>
      <c r="E505" s="60"/>
      <c r="F505" s="60"/>
      <c r="G505" s="61"/>
      <c r="H505" s="71">
        <v>0</v>
      </c>
      <c r="I505" s="62" t="s">
        <v>35</v>
      </c>
      <c r="J505" s="44"/>
      <c r="K505" s="63">
        <v>0</v>
      </c>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x14ac:dyDescent="0.2">
      <c r="A506" s="15"/>
      <c r="B506" s="15">
        <v>19</v>
      </c>
      <c r="C506" s="59">
        <v>0</v>
      </c>
      <c r="D506" s="60"/>
      <c r="E506" s="60"/>
      <c r="F506" s="60"/>
      <c r="G506" s="61"/>
      <c r="H506" s="71">
        <v>0</v>
      </c>
      <c r="I506" s="62" t="s">
        <v>35</v>
      </c>
      <c r="J506" s="44"/>
      <c r="K506" s="63">
        <v>0</v>
      </c>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x14ac:dyDescent="0.2">
      <c r="A507" s="15"/>
      <c r="B507" s="15">
        <v>20</v>
      </c>
      <c r="C507" s="59">
        <v>0</v>
      </c>
      <c r="D507" s="60"/>
      <c r="E507" s="60"/>
      <c r="F507" s="60"/>
      <c r="G507" s="61"/>
      <c r="H507" s="71">
        <v>0</v>
      </c>
      <c r="I507" s="62" t="s">
        <v>35</v>
      </c>
      <c r="J507" s="44"/>
      <c r="K507" s="63">
        <v>0</v>
      </c>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x14ac:dyDescent="0.2">
      <c r="A508" s="15"/>
      <c r="B508" s="15">
        <v>21</v>
      </c>
      <c r="C508" s="59">
        <v>0</v>
      </c>
      <c r="D508" s="60"/>
      <c r="E508" s="60"/>
      <c r="F508" s="60"/>
      <c r="G508" s="61"/>
      <c r="H508" s="71">
        <v>0</v>
      </c>
      <c r="I508" s="62" t="s">
        <v>35</v>
      </c>
      <c r="J508" s="44"/>
      <c r="K508" s="63">
        <v>0</v>
      </c>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x14ac:dyDescent="0.2">
      <c r="A509" s="15"/>
      <c r="B509" s="15">
        <v>22</v>
      </c>
      <c r="C509" s="59">
        <v>0</v>
      </c>
      <c r="D509" s="60"/>
      <c r="E509" s="60"/>
      <c r="F509" s="60"/>
      <c r="G509" s="61"/>
      <c r="H509" s="71">
        <v>0</v>
      </c>
      <c r="I509" s="62" t="s">
        <v>35</v>
      </c>
      <c r="J509" s="44"/>
      <c r="K509" s="63">
        <v>0</v>
      </c>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x14ac:dyDescent="0.2">
      <c r="A510" s="15"/>
      <c r="B510" s="15">
        <v>23</v>
      </c>
      <c r="C510" s="59">
        <v>0</v>
      </c>
      <c r="D510" s="60"/>
      <c r="E510" s="60"/>
      <c r="F510" s="60"/>
      <c r="G510" s="61"/>
      <c r="H510" s="71">
        <v>0</v>
      </c>
      <c r="I510" s="62" t="s">
        <v>35</v>
      </c>
      <c r="J510" s="44"/>
      <c r="K510" s="63">
        <v>0</v>
      </c>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x14ac:dyDescent="0.2">
      <c r="A511" s="15"/>
      <c r="B511" s="15">
        <v>24</v>
      </c>
      <c r="C511" s="59">
        <v>0</v>
      </c>
      <c r="D511" s="60"/>
      <c r="E511" s="60"/>
      <c r="F511" s="60"/>
      <c r="G511" s="61"/>
      <c r="H511" s="71">
        <v>0</v>
      </c>
      <c r="I511" s="62" t="s">
        <v>35</v>
      </c>
      <c r="J511" s="44"/>
      <c r="K511" s="63">
        <v>0</v>
      </c>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x14ac:dyDescent="0.2">
      <c r="A512" s="15"/>
      <c r="B512" s="15">
        <v>25</v>
      </c>
      <c r="C512" s="59">
        <v>0</v>
      </c>
      <c r="D512" s="60"/>
      <c r="E512" s="60"/>
      <c r="F512" s="60"/>
      <c r="G512" s="61"/>
      <c r="H512" s="71">
        <v>0</v>
      </c>
      <c r="I512" s="62" t="s">
        <v>35</v>
      </c>
      <c r="J512" s="44"/>
      <c r="K512" s="63">
        <v>0</v>
      </c>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x14ac:dyDescent="0.2">
      <c r="A513" s="15"/>
      <c r="B513" s="15">
        <v>26</v>
      </c>
      <c r="C513" s="59">
        <v>0</v>
      </c>
      <c r="D513" s="60"/>
      <c r="E513" s="60"/>
      <c r="F513" s="60"/>
      <c r="G513" s="61"/>
      <c r="H513" s="71">
        <v>0</v>
      </c>
      <c r="I513" s="62" t="s">
        <v>35</v>
      </c>
      <c r="J513" s="44"/>
      <c r="K513" s="63">
        <v>0</v>
      </c>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x14ac:dyDescent="0.2">
      <c r="A514" s="15"/>
      <c r="B514" s="15">
        <v>27</v>
      </c>
      <c r="C514" s="59">
        <v>0</v>
      </c>
      <c r="D514" s="60"/>
      <c r="E514" s="60"/>
      <c r="F514" s="60"/>
      <c r="G514" s="61"/>
      <c r="H514" s="71">
        <v>0</v>
      </c>
      <c r="I514" s="62" t="s">
        <v>35</v>
      </c>
      <c r="J514" s="44"/>
      <c r="K514" s="63">
        <v>0</v>
      </c>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x14ac:dyDescent="0.2">
      <c r="A515" s="15"/>
      <c r="B515" s="15">
        <v>28</v>
      </c>
      <c r="C515" s="59">
        <v>0</v>
      </c>
      <c r="D515" s="60"/>
      <c r="E515" s="60"/>
      <c r="F515" s="60"/>
      <c r="G515" s="61"/>
      <c r="H515" s="71">
        <v>0</v>
      </c>
      <c r="I515" s="62" t="s">
        <v>35</v>
      </c>
      <c r="J515" s="44"/>
      <c r="K515" s="63">
        <v>0</v>
      </c>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x14ac:dyDescent="0.2">
      <c r="A516" s="15"/>
      <c r="B516" s="15">
        <v>29</v>
      </c>
      <c r="C516" s="59">
        <v>0</v>
      </c>
      <c r="D516" s="60"/>
      <c r="E516" s="60"/>
      <c r="F516" s="60"/>
      <c r="G516" s="61"/>
      <c r="H516" s="71">
        <v>0</v>
      </c>
      <c r="I516" s="62" t="s">
        <v>35</v>
      </c>
      <c r="J516" s="44"/>
      <c r="K516" s="63">
        <v>0</v>
      </c>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x14ac:dyDescent="0.2">
      <c r="A517" s="15"/>
      <c r="B517" s="15">
        <v>30</v>
      </c>
      <c r="C517" s="59">
        <v>0</v>
      </c>
      <c r="D517" s="60"/>
      <c r="E517" s="60"/>
      <c r="F517" s="60"/>
      <c r="G517" s="61"/>
      <c r="H517" s="71">
        <v>0</v>
      </c>
      <c r="I517" s="62" t="s">
        <v>35</v>
      </c>
      <c r="J517" s="44"/>
      <c r="K517" s="63">
        <v>0</v>
      </c>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x14ac:dyDescent="0.2">
      <c r="A518" s="15"/>
      <c r="B518" s="15">
        <v>31</v>
      </c>
      <c r="C518" s="59">
        <v>0</v>
      </c>
      <c r="D518" s="60"/>
      <c r="E518" s="60"/>
      <c r="F518" s="60"/>
      <c r="G518" s="61"/>
      <c r="H518" s="71">
        <v>0</v>
      </c>
      <c r="I518" s="62">
        <v>0</v>
      </c>
      <c r="J518" s="44"/>
      <c r="K518" s="63">
        <v>0</v>
      </c>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x14ac:dyDescent="0.2">
      <c r="A519" s="15"/>
      <c r="B519" s="15">
        <v>32</v>
      </c>
      <c r="C519" s="59">
        <v>0</v>
      </c>
      <c r="D519" s="60"/>
      <c r="E519" s="60"/>
      <c r="F519" s="60"/>
      <c r="G519" s="61"/>
      <c r="H519" s="71">
        <v>0</v>
      </c>
      <c r="I519" s="62">
        <v>0</v>
      </c>
      <c r="J519" s="44"/>
      <c r="K519" s="63">
        <v>0</v>
      </c>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x14ac:dyDescent="0.2">
      <c r="A520" s="15"/>
      <c r="B520" s="15">
        <v>33</v>
      </c>
      <c r="C520" s="59">
        <v>0</v>
      </c>
      <c r="D520" s="60"/>
      <c r="E520" s="60"/>
      <c r="F520" s="60"/>
      <c r="G520" s="61"/>
      <c r="H520" s="71">
        <v>0</v>
      </c>
      <c r="I520" s="62">
        <v>0</v>
      </c>
      <c r="J520" s="44"/>
      <c r="K520" s="63">
        <v>0</v>
      </c>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x14ac:dyDescent="0.2">
      <c r="A521" s="15"/>
      <c r="B521" s="15">
        <v>34</v>
      </c>
      <c r="C521" s="59">
        <v>0</v>
      </c>
      <c r="D521" s="60"/>
      <c r="E521" s="60"/>
      <c r="F521" s="60"/>
      <c r="G521" s="61"/>
      <c r="H521" s="71">
        <v>0</v>
      </c>
      <c r="I521" s="62">
        <v>0</v>
      </c>
      <c r="J521" s="44"/>
      <c r="K521" s="63">
        <v>0</v>
      </c>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x14ac:dyDescent="0.2">
      <c r="A522" s="15"/>
      <c r="B522" s="15">
        <v>35</v>
      </c>
      <c r="C522" s="59">
        <v>0</v>
      </c>
      <c r="D522" s="60"/>
      <c r="E522" s="60"/>
      <c r="F522" s="60"/>
      <c r="G522" s="61"/>
      <c r="H522" s="71">
        <v>0</v>
      </c>
      <c r="I522" s="62">
        <v>0</v>
      </c>
      <c r="J522" s="44"/>
      <c r="K522" s="63">
        <v>0</v>
      </c>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x14ac:dyDescent="0.2">
      <c r="A523" s="15"/>
      <c r="B523" s="15">
        <v>36</v>
      </c>
      <c r="C523" s="59">
        <v>0</v>
      </c>
      <c r="D523" s="60"/>
      <c r="E523" s="60"/>
      <c r="F523" s="60"/>
      <c r="G523" s="61"/>
      <c r="H523" s="71">
        <v>0</v>
      </c>
      <c r="I523" s="62">
        <v>0</v>
      </c>
      <c r="J523" s="44"/>
      <c r="K523" s="63">
        <v>0</v>
      </c>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x14ac:dyDescent="0.2">
      <c r="A524" s="15"/>
      <c r="B524" s="15">
        <v>37</v>
      </c>
      <c r="C524" s="59">
        <v>0</v>
      </c>
      <c r="D524" s="60"/>
      <c r="E524" s="60"/>
      <c r="F524" s="60"/>
      <c r="G524" s="61"/>
      <c r="H524" s="71">
        <v>0</v>
      </c>
      <c r="I524" s="62">
        <v>0</v>
      </c>
      <c r="J524" s="44"/>
      <c r="K524" s="63">
        <v>0</v>
      </c>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x14ac:dyDescent="0.2">
      <c r="A525" s="15"/>
      <c r="B525" s="15">
        <v>38</v>
      </c>
      <c r="C525" s="59">
        <v>0</v>
      </c>
      <c r="D525" s="60"/>
      <c r="E525" s="60"/>
      <c r="F525" s="60"/>
      <c r="G525" s="61"/>
      <c r="H525" s="71">
        <v>0</v>
      </c>
      <c r="I525" s="62">
        <v>0</v>
      </c>
      <c r="J525" s="44"/>
      <c r="K525" s="63">
        <v>0</v>
      </c>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x14ac:dyDescent="0.2">
      <c r="A526" s="15"/>
      <c r="B526" s="15">
        <v>39</v>
      </c>
      <c r="C526" s="59">
        <v>0</v>
      </c>
      <c r="D526" s="60"/>
      <c r="E526" s="60"/>
      <c r="F526" s="60"/>
      <c r="G526" s="61"/>
      <c r="H526" s="71">
        <v>0</v>
      </c>
      <c r="I526" s="62">
        <v>0</v>
      </c>
      <c r="J526" s="44"/>
      <c r="K526" s="63">
        <v>0</v>
      </c>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x14ac:dyDescent="0.2">
      <c r="A527" s="15"/>
      <c r="B527" s="15">
        <v>40</v>
      </c>
      <c r="C527" s="59">
        <v>0</v>
      </c>
      <c r="D527" s="60"/>
      <c r="E527" s="60"/>
      <c r="F527" s="60"/>
      <c r="G527" s="61"/>
      <c r="H527" s="71">
        <v>0</v>
      </c>
      <c r="I527" s="62">
        <v>0</v>
      </c>
      <c r="J527" s="44"/>
      <c r="K527" s="63">
        <v>0</v>
      </c>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x14ac:dyDescent="0.2">
      <c r="A528" s="15"/>
      <c r="B528" s="15"/>
      <c r="C528" s="58"/>
      <c r="D528" s="58"/>
      <c r="E528" s="58"/>
      <c r="F528" s="58"/>
      <c r="G528" s="58"/>
      <c r="H528" s="72"/>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x14ac:dyDescent="0.2">
      <c r="A529" s="11"/>
      <c r="B529" s="12" t="str">
        <f>"TasNetworks "&amp;LEFT($H$3,7)&amp;" Labour rates"</f>
        <v>TasNetworks 2026–27 Labour rates</v>
      </c>
      <c r="C529" s="11"/>
      <c r="D529" s="11"/>
      <c r="E529" s="11"/>
      <c r="F529" s="11"/>
      <c r="G529" s="11"/>
      <c r="H529" s="19" t="s">
        <v>20</v>
      </c>
      <c r="I529" s="19" t="s">
        <v>21</v>
      </c>
      <c r="J529" s="19"/>
      <c r="K529" s="42" t="s">
        <v>25</v>
      </c>
      <c r="L529" s="66" t="s">
        <v>30</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x14ac:dyDescent="0.2">
      <c r="A530" s="15"/>
      <c r="B530" s="15"/>
      <c r="C530" s="57"/>
      <c r="D530" s="57"/>
      <c r="E530" s="57"/>
      <c r="F530" s="57"/>
      <c r="G530" s="57"/>
      <c r="H530" s="70"/>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x14ac:dyDescent="0.2">
      <c r="A531" s="15"/>
      <c r="B531" s="15">
        <v>1</v>
      </c>
      <c r="C531" s="59" t="s">
        <v>2549</v>
      </c>
      <c r="D531" s="60"/>
      <c r="E531" s="60"/>
      <c r="F531" s="60"/>
      <c r="G531" s="61"/>
      <c r="H531" s="71">
        <v>0</v>
      </c>
      <c r="I531" s="62">
        <v>0</v>
      </c>
      <c r="J531" s="44"/>
      <c r="K531" s="63"/>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x14ac:dyDescent="0.2">
      <c r="A532" s="15"/>
      <c r="B532" s="15">
        <v>2</v>
      </c>
      <c r="C532" s="59" t="s">
        <v>2550</v>
      </c>
      <c r="D532" s="60"/>
      <c r="E532" s="60"/>
      <c r="F532" s="60"/>
      <c r="G532" s="61"/>
      <c r="H532" s="71" t="s">
        <v>1857</v>
      </c>
      <c r="I532" s="62" t="s">
        <v>35</v>
      </c>
      <c r="J532" s="44"/>
      <c r="K532" s="63">
        <v>183.5</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x14ac:dyDescent="0.2">
      <c r="A533" s="15"/>
      <c r="B533" s="15">
        <v>3</v>
      </c>
      <c r="C533" s="59" t="s">
        <v>2551</v>
      </c>
      <c r="D533" s="60"/>
      <c r="E533" s="60"/>
      <c r="F533" s="60"/>
      <c r="G533" s="61"/>
      <c r="H533" s="71" t="s">
        <v>1858</v>
      </c>
      <c r="I533" s="62" t="s">
        <v>35</v>
      </c>
      <c r="J533" s="44"/>
      <c r="K533" s="63">
        <v>321.14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x14ac:dyDescent="0.2">
      <c r="A534" s="15"/>
      <c r="B534" s="15">
        <v>4</v>
      </c>
      <c r="C534" s="59" t="s">
        <v>2552</v>
      </c>
      <c r="D534" s="60"/>
      <c r="E534" s="60"/>
      <c r="F534" s="60"/>
      <c r="G534" s="61"/>
      <c r="H534" s="71" t="s">
        <v>1857</v>
      </c>
      <c r="I534" s="62" t="s">
        <v>35</v>
      </c>
      <c r="J534" s="44"/>
      <c r="K534" s="63">
        <v>171.57</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x14ac:dyDescent="0.2">
      <c r="A535" s="15"/>
      <c r="B535" s="15">
        <v>5</v>
      </c>
      <c r="C535" s="59" t="s">
        <v>2553</v>
      </c>
      <c r="D535" s="60"/>
      <c r="E535" s="60"/>
      <c r="F535" s="60"/>
      <c r="G535" s="61"/>
      <c r="H535" s="71" t="s">
        <v>1858</v>
      </c>
      <c r="I535" s="62" t="s">
        <v>35</v>
      </c>
      <c r="J535" s="44"/>
      <c r="K535" s="63">
        <v>300.23</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x14ac:dyDescent="0.2">
      <c r="A536" s="15"/>
      <c r="B536" s="15">
        <v>6</v>
      </c>
      <c r="C536" s="59" t="s">
        <v>2554</v>
      </c>
      <c r="D536" s="60"/>
      <c r="E536" s="60"/>
      <c r="F536" s="60"/>
      <c r="G536" s="61"/>
      <c r="H536" s="71" t="s">
        <v>1857</v>
      </c>
      <c r="I536" s="62" t="s">
        <v>35</v>
      </c>
      <c r="J536" s="44"/>
      <c r="K536" s="63">
        <v>118.15</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x14ac:dyDescent="0.2">
      <c r="A537" s="15"/>
      <c r="B537" s="15">
        <v>7</v>
      </c>
      <c r="C537" s="59" t="s">
        <v>2555</v>
      </c>
      <c r="D537" s="60"/>
      <c r="E537" s="60"/>
      <c r="F537" s="60"/>
      <c r="G537" s="61"/>
      <c r="H537" s="71" t="s">
        <v>1858</v>
      </c>
      <c r="I537" s="62" t="s">
        <v>35</v>
      </c>
      <c r="J537" s="44"/>
      <c r="K537" s="63">
        <v>118.15</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x14ac:dyDescent="0.2">
      <c r="A538" s="15"/>
      <c r="B538" s="15">
        <v>8</v>
      </c>
      <c r="C538" s="59">
        <v>0</v>
      </c>
      <c r="D538" s="60"/>
      <c r="E538" s="60"/>
      <c r="F538" s="60"/>
      <c r="G538" s="61"/>
      <c r="H538" s="71">
        <v>0</v>
      </c>
      <c r="I538" s="62">
        <v>0</v>
      </c>
      <c r="J538" s="44"/>
      <c r="K538" s="63"/>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x14ac:dyDescent="0.2">
      <c r="A539" s="15"/>
      <c r="B539" s="15">
        <v>9</v>
      </c>
      <c r="C539" s="59" t="s">
        <v>2556</v>
      </c>
      <c r="D539" s="60"/>
      <c r="E539" s="60"/>
      <c r="F539" s="60"/>
      <c r="G539" s="61"/>
      <c r="H539" s="71">
        <v>0</v>
      </c>
      <c r="I539" s="62">
        <v>0</v>
      </c>
      <c r="J539" s="44"/>
      <c r="K539" s="63"/>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x14ac:dyDescent="0.2">
      <c r="A540" s="15"/>
      <c r="B540" s="15">
        <v>10</v>
      </c>
      <c r="C540" s="59" t="s">
        <v>2557</v>
      </c>
      <c r="D540" s="60"/>
      <c r="E540" s="60"/>
      <c r="F540" s="60"/>
      <c r="G540" s="61"/>
      <c r="H540" s="71" t="s">
        <v>1857</v>
      </c>
      <c r="I540" s="62" t="s">
        <v>35</v>
      </c>
      <c r="J540" s="44"/>
      <c r="K540" s="63">
        <v>119.65</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x14ac:dyDescent="0.2">
      <c r="A541" s="15"/>
      <c r="B541" s="15">
        <v>11</v>
      </c>
      <c r="C541" s="59" t="s">
        <v>2558</v>
      </c>
      <c r="D541" s="60"/>
      <c r="E541" s="60"/>
      <c r="F541" s="60"/>
      <c r="G541" s="61"/>
      <c r="H541" s="71" t="s">
        <v>1857</v>
      </c>
      <c r="I541" s="62" t="s">
        <v>35</v>
      </c>
      <c r="J541" s="44"/>
      <c r="K541" s="63">
        <v>198.2</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x14ac:dyDescent="0.2">
      <c r="A542" s="15"/>
      <c r="B542" s="15">
        <v>12</v>
      </c>
      <c r="C542" s="59" t="s">
        <v>2559</v>
      </c>
      <c r="D542" s="60"/>
      <c r="E542" s="60"/>
      <c r="F542" s="60"/>
      <c r="G542" s="61"/>
      <c r="H542" s="71" t="s">
        <v>1857</v>
      </c>
      <c r="I542" s="62" t="s">
        <v>35</v>
      </c>
      <c r="J542" s="44"/>
      <c r="K542" s="63">
        <v>203.99</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x14ac:dyDescent="0.2">
      <c r="A543" s="15"/>
      <c r="B543" s="15">
        <v>13</v>
      </c>
      <c r="C543" s="59" t="s">
        <v>2560</v>
      </c>
      <c r="D543" s="60"/>
      <c r="E543" s="60"/>
      <c r="F543" s="60"/>
      <c r="G543" s="61"/>
      <c r="H543" s="71" t="s">
        <v>1857</v>
      </c>
      <c r="I543" s="62" t="s">
        <v>35</v>
      </c>
      <c r="J543" s="44"/>
      <c r="K543" s="63">
        <v>202.3</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x14ac:dyDescent="0.2">
      <c r="A544" s="15"/>
      <c r="B544" s="15">
        <v>14</v>
      </c>
      <c r="C544" s="59" t="s">
        <v>2561</v>
      </c>
      <c r="D544" s="60"/>
      <c r="E544" s="60"/>
      <c r="F544" s="60"/>
      <c r="G544" s="61"/>
      <c r="H544" s="71" t="s">
        <v>1857</v>
      </c>
      <c r="I544" s="62" t="s">
        <v>35</v>
      </c>
      <c r="J544" s="44"/>
      <c r="K544" s="63">
        <v>225.63</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x14ac:dyDescent="0.2">
      <c r="A545" s="15"/>
      <c r="B545" s="15">
        <v>15</v>
      </c>
      <c r="C545" s="59" t="s">
        <v>2562</v>
      </c>
      <c r="D545" s="60"/>
      <c r="E545" s="60"/>
      <c r="F545" s="60"/>
      <c r="G545" s="61"/>
      <c r="H545" s="71" t="s">
        <v>1857</v>
      </c>
      <c r="I545" s="62" t="s">
        <v>35</v>
      </c>
      <c r="J545" s="44"/>
      <c r="K545" s="63">
        <v>169.55</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x14ac:dyDescent="0.2">
      <c r="A546" s="15"/>
      <c r="B546" s="15">
        <v>16</v>
      </c>
      <c r="C546" s="59" t="s">
        <v>2563</v>
      </c>
      <c r="D546" s="60"/>
      <c r="E546" s="60"/>
      <c r="F546" s="60"/>
      <c r="G546" s="61"/>
      <c r="H546" s="71" t="s">
        <v>1857</v>
      </c>
      <c r="I546" s="62" t="s">
        <v>35</v>
      </c>
      <c r="J546" s="44"/>
      <c r="K546" s="63">
        <v>146.56</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x14ac:dyDescent="0.2">
      <c r="A547" s="15"/>
      <c r="B547" s="15">
        <v>17</v>
      </c>
      <c r="C547" s="59" t="s">
        <v>2564</v>
      </c>
      <c r="D547" s="60"/>
      <c r="E547" s="60"/>
      <c r="F547" s="60"/>
      <c r="G547" s="61"/>
      <c r="H547" s="71" t="s">
        <v>1857</v>
      </c>
      <c r="I547" s="62" t="s">
        <v>35</v>
      </c>
      <c r="J547" s="44"/>
      <c r="K547" s="63">
        <v>119.65</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x14ac:dyDescent="0.2">
      <c r="A548" s="15"/>
      <c r="B548" s="15">
        <v>18</v>
      </c>
      <c r="C548" s="59" t="s">
        <v>2565</v>
      </c>
      <c r="D548" s="60"/>
      <c r="E548" s="60"/>
      <c r="F548" s="60"/>
      <c r="G548" s="61"/>
      <c r="H548" s="71" t="s">
        <v>1858</v>
      </c>
      <c r="I548" s="62" t="s">
        <v>35</v>
      </c>
      <c r="J548" s="44"/>
      <c r="K548" s="63">
        <v>256.51</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x14ac:dyDescent="0.2">
      <c r="A549" s="15"/>
      <c r="B549" s="15">
        <v>19</v>
      </c>
      <c r="C549" s="59" t="s">
        <v>2566</v>
      </c>
      <c r="D549" s="60"/>
      <c r="E549" s="60"/>
      <c r="F549" s="60"/>
      <c r="G549" s="61"/>
      <c r="H549" s="71" t="s">
        <v>1858</v>
      </c>
      <c r="I549" s="62" t="s">
        <v>35</v>
      </c>
      <c r="J549" s="44"/>
      <c r="K549" s="63">
        <v>296.70999999999998</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x14ac:dyDescent="0.2">
      <c r="A550" s="15"/>
      <c r="B550" s="15">
        <v>20</v>
      </c>
      <c r="C550" s="59" t="s">
        <v>2567</v>
      </c>
      <c r="D550" s="60"/>
      <c r="E550" s="60"/>
      <c r="F550" s="60"/>
      <c r="G550" s="61"/>
      <c r="H550" s="71" t="s">
        <v>1858</v>
      </c>
      <c r="I550" s="62" t="s">
        <v>35</v>
      </c>
      <c r="J550" s="44"/>
      <c r="K550" s="63">
        <v>346.87</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x14ac:dyDescent="0.2">
      <c r="A551" s="15"/>
      <c r="B551" s="15">
        <v>21</v>
      </c>
      <c r="C551" s="59">
        <v>0</v>
      </c>
      <c r="D551" s="60"/>
      <c r="E551" s="60"/>
      <c r="F551" s="60"/>
      <c r="G551" s="61"/>
      <c r="H551" s="71">
        <v>0</v>
      </c>
      <c r="I551" s="62">
        <v>0</v>
      </c>
      <c r="J551" s="44"/>
      <c r="K551" s="63"/>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x14ac:dyDescent="0.2">
      <c r="A552" s="15"/>
      <c r="B552" s="15">
        <v>22</v>
      </c>
      <c r="C552" s="59">
        <v>0</v>
      </c>
      <c r="D552" s="60"/>
      <c r="E552" s="60"/>
      <c r="F552" s="60"/>
      <c r="G552" s="61"/>
      <c r="H552" s="71">
        <v>0</v>
      </c>
      <c r="I552" s="62">
        <v>0</v>
      </c>
      <c r="J552" s="44"/>
      <c r="K552" s="63">
        <v>0</v>
      </c>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x14ac:dyDescent="0.2">
      <c r="A553" s="15"/>
      <c r="B553" s="15">
        <v>23</v>
      </c>
      <c r="C553" s="59">
        <v>0</v>
      </c>
      <c r="D553" s="60"/>
      <c r="E553" s="60"/>
      <c r="F553" s="60"/>
      <c r="G553" s="61"/>
      <c r="H553" s="71">
        <v>0</v>
      </c>
      <c r="I553" s="62">
        <v>0</v>
      </c>
      <c r="J553" s="44"/>
      <c r="K553" s="63">
        <v>0</v>
      </c>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x14ac:dyDescent="0.2">
      <c r="A554" s="15"/>
      <c r="B554" s="15">
        <v>24</v>
      </c>
      <c r="C554" s="59">
        <v>0</v>
      </c>
      <c r="D554" s="60"/>
      <c r="E554" s="60"/>
      <c r="F554" s="60"/>
      <c r="G554" s="61"/>
      <c r="H554" s="71">
        <v>0</v>
      </c>
      <c r="I554" s="62" t="s">
        <v>35</v>
      </c>
      <c r="J554" s="44"/>
      <c r="K554" s="63">
        <v>0</v>
      </c>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x14ac:dyDescent="0.2">
      <c r="A555" s="15"/>
      <c r="B555" s="15">
        <v>25</v>
      </c>
      <c r="C555" s="59">
        <v>0</v>
      </c>
      <c r="D555" s="60"/>
      <c r="E555" s="60"/>
      <c r="F555" s="60"/>
      <c r="G555" s="61"/>
      <c r="H555" s="71">
        <v>0</v>
      </c>
      <c r="I555" s="62" t="s">
        <v>35</v>
      </c>
      <c r="J555" s="44"/>
      <c r="K555" s="63">
        <v>0</v>
      </c>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x14ac:dyDescent="0.2">
      <c r="A556" s="15"/>
      <c r="B556" s="15">
        <v>26</v>
      </c>
      <c r="C556" s="59">
        <v>0</v>
      </c>
      <c r="D556" s="60"/>
      <c r="E556" s="60"/>
      <c r="F556" s="60"/>
      <c r="G556" s="61"/>
      <c r="H556" s="71">
        <v>0</v>
      </c>
      <c r="I556" s="62" t="s">
        <v>35</v>
      </c>
      <c r="J556" s="44"/>
      <c r="K556" s="63">
        <v>0</v>
      </c>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x14ac:dyDescent="0.2">
      <c r="A557" s="15"/>
      <c r="B557" s="15">
        <v>27</v>
      </c>
      <c r="C557" s="59">
        <v>0</v>
      </c>
      <c r="D557" s="60"/>
      <c r="E557" s="60"/>
      <c r="F557" s="60"/>
      <c r="G557" s="61"/>
      <c r="H557" s="71">
        <v>0</v>
      </c>
      <c r="I557" s="62" t="s">
        <v>35</v>
      </c>
      <c r="J557" s="44"/>
      <c r="K557" s="63">
        <v>0</v>
      </c>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x14ac:dyDescent="0.2">
      <c r="A558" s="15"/>
      <c r="B558" s="15">
        <v>28</v>
      </c>
      <c r="C558" s="59">
        <v>0</v>
      </c>
      <c r="D558" s="60"/>
      <c r="E558" s="60"/>
      <c r="F558" s="60"/>
      <c r="G558" s="61"/>
      <c r="H558" s="71">
        <v>0</v>
      </c>
      <c r="I558" s="62" t="s">
        <v>35</v>
      </c>
      <c r="J558" s="44"/>
      <c r="K558" s="63">
        <v>0</v>
      </c>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x14ac:dyDescent="0.2">
      <c r="A559" s="15"/>
      <c r="B559" s="15">
        <v>29</v>
      </c>
      <c r="C559" s="59">
        <v>0</v>
      </c>
      <c r="D559" s="60"/>
      <c r="E559" s="60"/>
      <c r="F559" s="60"/>
      <c r="G559" s="61"/>
      <c r="H559" s="71">
        <v>0</v>
      </c>
      <c r="I559" s="62" t="s">
        <v>35</v>
      </c>
      <c r="J559" s="44"/>
      <c r="K559" s="63">
        <v>0</v>
      </c>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x14ac:dyDescent="0.2">
      <c r="A560" s="15"/>
      <c r="B560" s="15">
        <v>30</v>
      </c>
      <c r="C560" s="59">
        <v>0</v>
      </c>
      <c r="D560" s="60"/>
      <c r="E560" s="60"/>
      <c r="F560" s="60"/>
      <c r="G560" s="61"/>
      <c r="H560" s="71">
        <v>0</v>
      </c>
      <c r="I560" s="62" t="s">
        <v>35</v>
      </c>
      <c r="J560" s="44"/>
      <c r="K560" s="63">
        <v>0</v>
      </c>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x14ac:dyDescent="0.2">
      <c r="A561" s="15"/>
      <c r="B561" s="15">
        <v>31</v>
      </c>
      <c r="C561" s="59">
        <v>0</v>
      </c>
      <c r="D561" s="60"/>
      <c r="E561" s="60"/>
      <c r="F561" s="60"/>
      <c r="G561" s="61"/>
      <c r="H561" s="71">
        <v>0</v>
      </c>
      <c r="I561" s="62" t="s">
        <v>35</v>
      </c>
      <c r="J561" s="44"/>
      <c r="K561" s="63">
        <v>0</v>
      </c>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x14ac:dyDescent="0.2">
      <c r="A562" s="15"/>
      <c r="B562" s="15">
        <v>32</v>
      </c>
      <c r="C562" s="59">
        <v>0</v>
      </c>
      <c r="D562" s="60"/>
      <c r="E562" s="60"/>
      <c r="F562" s="60"/>
      <c r="G562" s="61"/>
      <c r="H562" s="71">
        <v>0</v>
      </c>
      <c r="I562" s="62" t="s">
        <v>35</v>
      </c>
      <c r="J562" s="44"/>
      <c r="K562" s="63">
        <v>0</v>
      </c>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x14ac:dyDescent="0.2">
      <c r="A563" s="15"/>
      <c r="B563" s="15">
        <v>33</v>
      </c>
      <c r="C563" s="59">
        <v>0</v>
      </c>
      <c r="D563" s="60"/>
      <c r="E563" s="60"/>
      <c r="F563" s="60"/>
      <c r="G563" s="61"/>
      <c r="H563" s="71">
        <v>0</v>
      </c>
      <c r="I563" s="62" t="s">
        <v>35</v>
      </c>
      <c r="J563" s="44"/>
      <c r="K563" s="63">
        <v>0</v>
      </c>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x14ac:dyDescent="0.2">
      <c r="A564" s="15"/>
      <c r="B564" s="15">
        <v>34</v>
      </c>
      <c r="C564" s="59">
        <v>0</v>
      </c>
      <c r="D564" s="60"/>
      <c r="E564" s="60"/>
      <c r="F564" s="60"/>
      <c r="G564" s="61"/>
      <c r="H564" s="71">
        <v>0</v>
      </c>
      <c r="I564" s="62" t="s">
        <v>35</v>
      </c>
      <c r="J564" s="44"/>
      <c r="K564" s="63">
        <v>0</v>
      </c>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x14ac:dyDescent="0.2">
      <c r="A565" s="15"/>
      <c r="B565" s="15">
        <v>35</v>
      </c>
      <c r="C565" s="59">
        <v>0</v>
      </c>
      <c r="D565" s="60"/>
      <c r="E565" s="60"/>
      <c r="F565" s="60"/>
      <c r="G565" s="61"/>
      <c r="H565" s="71">
        <v>0</v>
      </c>
      <c r="I565" s="62" t="s">
        <v>35</v>
      </c>
      <c r="J565" s="44"/>
      <c r="K565" s="63">
        <v>0</v>
      </c>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x14ac:dyDescent="0.2">
      <c r="A566" s="15"/>
      <c r="B566" s="15">
        <v>36</v>
      </c>
      <c r="C566" s="59">
        <v>0</v>
      </c>
      <c r="D566" s="60"/>
      <c r="E566" s="60"/>
      <c r="F566" s="60"/>
      <c r="G566" s="61"/>
      <c r="H566" s="71">
        <v>0</v>
      </c>
      <c r="I566" s="62" t="s">
        <v>35</v>
      </c>
      <c r="J566" s="44"/>
      <c r="K566" s="63">
        <v>0</v>
      </c>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x14ac:dyDescent="0.2">
      <c r="A567" s="15"/>
      <c r="B567" s="15">
        <v>37</v>
      </c>
      <c r="C567" s="59">
        <v>0</v>
      </c>
      <c r="D567" s="60"/>
      <c r="E567" s="60"/>
      <c r="F567" s="60"/>
      <c r="G567" s="61"/>
      <c r="H567" s="71">
        <v>0</v>
      </c>
      <c r="I567" s="62" t="s">
        <v>35</v>
      </c>
      <c r="J567" s="44"/>
      <c r="K567" s="63">
        <v>0</v>
      </c>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x14ac:dyDescent="0.2">
      <c r="A568" s="15"/>
      <c r="B568" s="15">
        <v>38</v>
      </c>
      <c r="C568" s="59">
        <v>0</v>
      </c>
      <c r="D568" s="60"/>
      <c r="E568" s="60"/>
      <c r="F568" s="60"/>
      <c r="G568" s="61"/>
      <c r="H568" s="71">
        <v>0</v>
      </c>
      <c r="I568" s="62" t="s">
        <v>35</v>
      </c>
      <c r="J568" s="44"/>
      <c r="K568" s="63">
        <v>0</v>
      </c>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x14ac:dyDescent="0.2">
      <c r="A569" s="15"/>
      <c r="B569" s="15">
        <v>39</v>
      </c>
      <c r="C569" s="59">
        <v>0</v>
      </c>
      <c r="D569" s="60"/>
      <c r="E569" s="60"/>
      <c r="F569" s="60"/>
      <c r="G569" s="61"/>
      <c r="H569" s="71">
        <v>0</v>
      </c>
      <c r="I569" s="62" t="s">
        <v>35</v>
      </c>
      <c r="J569" s="44"/>
      <c r="K569" s="63">
        <v>0</v>
      </c>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x14ac:dyDescent="0.2">
      <c r="A570" s="15"/>
      <c r="B570" s="15">
        <v>40</v>
      </c>
      <c r="C570" s="59">
        <v>0</v>
      </c>
      <c r="D570" s="60"/>
      <c r="E570" s="60"/>
      <c r="F570" s="60"/>
      <c r="G570" s="61"/>
      <c r="H570" s="71">
        <v>0</v>
      </c>
      <c r="I570" s="62" t="s">
        <v>35</v>
      </c>
      <c r="J570" s="44"/>
      <c r="K570" s="63">
        <v>0</v>
      </c>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x14ac:dyDescent="0.2">
      <c r="A571" s="15"/>
      <c r="B571" s="15"/>
      <c r="C571" s="58"/>
      <c r="D571" s="58"/>
      <c r="E571" s="58"/>
      <c r="F571" s="58"/>
      <c r="G571" s="58"/>
      <c r="H571" s="72"/>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x14ac:dyDescent="0.2">
      <c r="A572" s="11"/>
      <c r="B572" s="12" t="str">
        <f>"United Energy "&amp;LEFT($H$3,7)&amp;" Labour rates"</f>
        <v>United Energy 2026–27 Labour rates</v>
      </c>
      <c r="C572" s="11"/>
      <c r="D572" s="11"/>
      <c r="E572" s="11"/>
      <c r="F572" s="11"/>
      <c r="G572" s="11"/>
      <c r="H572" s="19" t="s">
        <v>20</v>
      </c>
      <c r="I572" s="19" t="s">
        <v>21</v>
      </c>
      <c r="J572" s="19"/>
      <c r="K572" s="42" t="s">
        <v>25</v>
      </c>
      <c r="L572" s="66" t="s">
        <v>30</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hidden="1" outlineLevel="1" x14ac:dyDescent="0.2">
      <c r="A573" s="15"/>
      <c r="B573" s="15"/>
      <c r="C573" s="57"/>
      <c r="D573" s="57"/>
      <c r="E573" s="57"/>
      <c r="F573" s="57"/>
      <c r="G573" s="57"/>
      <c r="H573" s="70"/>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hidden="1" outlineLevel="1" x14ac:dyDescent="0.2">
      <c r="A574" s="15"/>
      <c r="B574" s="15"/>
      <c r="C574" s="59"/>
      <c r="D574" s="60"/>
      <c r="E574" s="60"/>
      <c r="F574" s="60"/>
      <c r="G574" s="61"/>
      <c r="H574" s="71"/>
      <c r="I574" s="62"/>
      <c r="J574" s="44"/>
      <c r="K574" s="63"/>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hidden="1" outlineLevel="1" x14ac:dyDescent="0.2">
      <c r="A575" s="15"/>
      <c r="B575" s="15"/>
      <c r="C575" s="59"/>
      <c r="D575" s="60"/>
      <c r="E575" s="60"/>
      <c r="F575" s="60"/>
      <c r="G575" s="61"/>
      <c r="H575" s="71"/>
      <c r="I575" s="62"/>
      <c r="J575" s="44"/>
      <c r="K575" s="63"/>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hidden="1" outlineLevel="1" x14ac:dyDescent="0.2">
      <c r="A576" s="15"/>
      <c r="B576" s="15"/>
      <c r="C576" s="59"/>
      <c r="D576" s="60"/>
      <c r="E576" s="60"/>
      <c r="F576" s="60"/>
      <c r="G576" s="61"/>
      <c r="H576" s="71"/>
      <c r="I576" s="62"/>
      <c r="J576" s="44"/>
      <c r="K576" s="63"/>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hidden="1" outlineLevel="1" x14ac:dyDescent="0.2">
      <c r="A577" s="15"/>
      <c r="B577" s="15"/>
      <c r="C577" s="59"/>
      <c r="D577" s="60"/>
      <c r="E577" s="60"/>
      <c r="F577" s="60"/>
      <c r="G577" s="61"/>
      <c r="H577" s="71"/>
      <c r="I577" s="62"/>
      <c r="J577" s="44"/>
      <c r="K577" s="63"/>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hidden="1" outlineLevel="1" x14ac:dyDescent="0.2">
      <c r="A578" s="15"/>
      <c r="B578" s="15"/>
      <c r="C578" s="59"/>
      <c r="D578" s="60"/>
      <c r="E578" s="60"/>
      <c r="F578" s="60"/>
      <c r="G578" s="61"/>
      <c r="H578" s="71"/>
      <c r="I578" s="62"/>
      <c r="J578" s="44"/>
      <c r="K578" s="63"/>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hidden="1" outlineLevel="1" x14ac:dyDescent="0.2">
      <c r="A579" s="15"/>
      <c r="B579" s="15"/>
      <c r="C579" s="59"/>
      <c r="D579" s="60"/>
      <c r="E579" s="60"/>
      <c r="F579" s="60"/>
      <c r="G579" s="61"/>
      <c r="H579" s="71"/>
      <c r="I579" s="62"/>
      <c r="J579" s="44"/>
      <c r="K579" s="63"/>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hidden="1" outlineLevel="1" x14ac:dyDescent="0.2">
      <c r="A580" s="15"/>
      <c r="B580" s="15"/>
      <c r="C580" s="59"/>
      <c r="D580" s="60"/>
      <c r="E580" s="60"/>
      <c r="F580" s="60"/>
      <c r="G580" s="61"/>
      <c r="H580" s="71"/>
      <c r="I580" s="62"/>
      <c r="J580" s="44"/>
      <c r="K580" s="63"/>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hidden="1" outlineLevel="1" x14ac:dyDescent="0.2">
      <c r="A581" s="15"/>
      <c r="B581" s="15"/>
      <c r="C581" s="59"/>
      <c r="D581" s="60"/>
      <c r="E581" s="60"/>
      <c r="F581" s="60"/>
      <c r="G581" s="61"/>
      <c r="H581" s="71"/>
      <c r="I581" s="62"/>
      <c r="J581" s="44"/>
      <c r="K581" s="63"/>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hidden="1" outlineLevel="1" x14ac:dyDescent="0.2">
      <c r="A582" s="15"/>
      <c r="B582" s="15"/>
      <c r="C582" s="59"/>
      <c r="D582" s="60"/>
      <c r="E582" s="60"/>
      <c r="F582" s="60"/>
      <c r="G582" s="61"/>
      <c r="H582" s="71"/>
      <c r="I582" s="62"/>
      <c r="J582" s="44"/>
      <c r="K582" s="63"/>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hidden="1" outlineLevel="1" x14ac:dyDescent="0.2">
      <c r="A583" s="15"/>
      <c r="B583" s="15"/>
      <c r="C583" s="59"/>
      <c r="D583" s="60"/>
      <c r="E583" s="60"/>
      <c r="F583" s="60"/>
      <c r="G583" s="61"/>
      <c r="H583" s="71"/>
      <c r="I583" s="62"/>
      <c r="J583" s="44"/>
      <c r="K583" s="63"/>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hidden="1" outlineLevel="1" x14ac:dyDescent="0.2">
      <c r="A584" s="15"/>
      <c r="B584" s="15"/>
      <c r="C584" s="59"/>
      <c r="D584" s="60"/>
      <c r="E584" s="60"/>
      <c r="F584" s="60"/>
      <c r="G584" s="61"/>
      <c r="H584" s="71"/>
      <c r="I584" s="62"/>
      <c r="J584" s="44"/>
      <c r="K584" s="63"/>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hidden="1" outlineLevel="1" x14ac:dyDescent="0.2">
      <c r="A585" s="15"/>
      <c r="B585" s="15"/>
      <c r="C585" s="59"/>
      <c r="D585" s="60"/>
      <c r="E585" s="60"/>
      <c r="F585" s="60"/>
      <c r="G585" s="61"/>
      <c r="H585" s="71"/>
      <c r="I585" s="62"/>
      <c r="J585" s="44"/>
      <c r="K585" s="63"/>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hidden="1" outlineLevel="1" x14ac:dyDescent="0.2">
      <c r="A586" s="15"/>
      <c r="B586" s="15"/>
      <c r="C586" s="59"/>
      <c r="D586" s="60"/>
      <c r="E586" s="60"/>
      <c r="F586" s="60"/>
      <c r="G586" s="61"/>
      <c r="H586" s="71"/>
      <c r="I586" s="62"/>
      <c r="J586" s="44"/>
      <c r="K586" s="63"/>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x14ac:dyDescent="0.2">
      <c r="A587" s="15"/>
      <c r="B587" s="15"/>
      <c r="C587" s="59"/>
      <c r="D587" s="60"/>
      <c r="E587" s="60"/>
      <c r="F587" s="60"/>
      <c r="G587" s="61"/>
      <c r="H587" s="71"/>
      <c r="I587" s="62"/>
      <c r="J587" s="44"/>
      <c r="K587" s="63"/>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x14ac:dyDescent="0.2">
      <c r="A588" s="15"/>
      <c r="B588" s="15"/>
      <c r="C588" s="59"/>
      <c r="D588" s="60"/>
      <c r="E588" s="60"/>
      <c r="F588" s="60"/>
      <c r="G588" s="61"/>
      <c r="H588" s="71"/>
      <c r="I588" s="62"/>
      <c r="J588" s="44"/>
      <c r="K588" s="63"/>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x14ac:dyDescent="0.2">
      <c r="A589" s="15"/>
      <c r="B589" s="15"/>
      <c r="C589" s="59"/>
      <c r="D589" s="60"/>
      <c r="E589" s="60"/>
      <c r="F589" s="60"/>
      <c r="G589" s="61"/>
      <c r="H589" s="71"/>
      <c r="I589" s="62"/>
      <c r="J589" s="44"/>
      <c r="K589" s="63"/>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x14ac:dyDescent="0.2">
      <c r="A590" s="15"/>
      <c r="B590" s="15"/>
      <c r="C590" s="59"/>
      <c r="D590" s="60"/>
      <c r="E590" s="60"/>
      <c r="F590" s="60"/>
      <c r="G590" s="61"/>
      <c r="H590" s="71"/>
      <c r="I590" s="62"/>
      <c r="J590" s="44"/>
      <c r="K590" s="63"/>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x14ac:dyDescent="0.2">
      <c r="A591" s="15"/>
      <c r="B591" s="15"/>
      <c r="C591" s="59"/>
      <c r="D591" s="60"/>
      <c r="E591" s="60"/>
      <c r="F591" s="60"/>
      <c r="G591" s="61"/>
      <c r="H591" s="71"/>
      <c r="I591" s="62"/>
      <c r="J591" s="44"/>
      <c r="K591" s="63"/>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x14ac:dyDescent="0.2">
      <c r="A592" s="15"/>
      <c r="B592" s="15"/>
      <c r="C592" s="59"/>
      <c r="D592" s="60"/>
      <c r="E592" s="60"/>
      <c r="F592" s="60"/>
      <c r="G592" s="61"/>
      <c r="H592" s="71"/>
      <c r="I592" s="62"/>
      <c r="J592" s="44"/>
      <c r="K592" s="63"/>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x14ac:dyDescent="0.2">
      <c r="A593" s="15"/>
      <c r="B593" s="15"/>
      <c r="C593" s="59"/>
      <c r="D593" s="60"/>
      <c r="E593" s="60"/>
      <c r="F593" s="60"/>
      <c r="G593" s="61"/>
      <c r="H593" s="71"/>
      <c r="I593" s="62"/>
      <c r="J593" s="44"/>
      <c r="K593" s="63"/>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x14ac:dyDescent="0.2">
      <c r="A594" s="15"/>
      <c r="B594" s="15"/>
      <c r="C594" s="59"/>
      <c r="D594" s="60"/>
      <c r="E594" s="60"/>
      <c r="F594" s="60"/>
      <c r="G594" s="61"/>
      <c r="H594" s="71"/>
      <c r="I594" s="62"/>
      <c r="J594" s="44"/>
      <c r="K594" s="63"/>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x14ac:dyDescent="0.2">
      <c r="A595" s="15"/>
      <c r="B595" s="15"/>
      <c r="C595" s="59"/>
      <c r="D595" s="60"/>
      <c r="E595" s="60"/>
      <c r="F595" s="60"/>
      <c r="G595" s="61"/>
      <c r="H595" s="71"/>
      <c r="I595" s="62"/>
      <c r="J595" s="44"/>
      <c r="K595" s="63"/>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x14ac:dyDescent="0.2">
      <c r="A596" s="15"/>
      <c r="B596" s="15"/>
      <c r="C596" s="59"/>
      <c r="D596" s="60"/>
      <c r="E596" s="60"/>
      <c r="F596" s="60"/>
      <c r="G596" s="61"/>
      <c r="H596" s="71"/>
      <c r="I596" s="62"/>
      <c r="J596" s="44"/>
      <c r="K596" s="63"/>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x14ac:dyDescent="0.2">
      <c r="A597" s="15"/>
      <c r="B597" s="15"/>
      <c r="C597" s="59"/>
      <c r="D597" s="60"/>
      <c r="E597" s="60"/>
      <c r="F597" s="60"/>
      <c r="G597" s="61"/>
      <c r="H597" s="71"/>
      <c r="I597" s="62"/>
      <c r="J597" s="44"/>
      <c r="K597" s="63"/>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x14ac:dyDescent="0.2">
      <c r="A598" s="15"/>
      <c r="B598" s="15"/>
      <c r="C598" s="59"/>
      <c r="D598" s="60"/>
      <c r="E598" s="60"/>
      <c r="F598" s="60"/>
      <c r="G598" s="61"/>
      <c r="H598" s="71"/>
      <c r="I598" s="62"/>
      <c r="J598" s="44"/>
      <c r="K598" s="63"/>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x14ac:dyDescent="0.2">
      <c r="A599" s="15"/>
      <c r="B599" s="15"/>
      <c r="C599" s="59"/>
      <c r="D599" s="60"/>
      <c r="E599" s="60"/>
      <c r="F599" s="60"/>
      <c r="G599" s="61"/>
      <c r="H599" s="71"/>
      <c r="I599" s="62"/>
      <c r="J599" s="44"/>
      <c r="K599" s="63"/>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x14ac:dyDescent="0.2">
      <c r="A600" s="15"/>
      <c r="B600" s="15"/>
      <c r="C600" s="59"/>
      <c r="D600" s="60"/>
      <c r="E600" s="60"/>
      <c r="F600" s="60"/>
      <c r="G600" s="61"/>
      <c r="H600" s="71"/>
      <c r="I600" s="62"/>
      <c r="J600" s="44"/>
      <c r="K600" s="63"/>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x14ac:dyDescent="0.2">
      <c r="A601" s="15"/>
      <c r="B601" s="15"/>
      <c r="C601" s="59"/>
      <c r="D601" s="60"/>
      <c r="E601" s="60"/>
      <c r="F601" s="60"/>
      <c r="G601" s="61"/>
      <c r="H601" s="71"/>
      <c r="I601" s="62"/>
      <c r="J601" s="44"/>
      <c r="K601" s="63"/>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x14ac:dyDescent="0.2">
      <c r="A602" s="15"/>
      <c r="B602" s="15"/>
      <c r="C602" s="59"/>
      <c r="D602" s="60"/>
      <c r="E602" s="60"/>
      <c r="F602" s="60"/>
      <c r="G602" s="61"/>
      <c r="H602" s="71"/>
      <c r="I602" s="62"/>
      <c r="J602" s="44"/>
      <c r="K602" s="63"/>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x14ac:dyDescent="0.2">
      <c r="A603" s="15"/>
      <c r="B603" s="15"/>
      <c r="C603" s="59"/>
      <c r="D603" s="60"/>
      <c r="E603" s="60"/>
      <c r="F603" s="60"/>
      <c r="G603" s="61"/>
      <c r="H603" s="71"/>
      <c r="I603" s="62"/>
      <c r="J603" s="44"/>
      <c r="K603" s="63"/>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x14ac:dyDescent="0.2">
      <c r="A604" s="15"/>
      <c r="B604" s="15"/>
      <c r="C604" s="59"/>
      <c r="D604" s="60"/>
      <c r="E604" s="60"/>
      <c r="F604" s="60"/>
      <c r="G604" s="61"/>
      <c r="H604" s="71"/>
      <c r="I604" s="62"/>
      <c r="J604" s="44"/>
      <c r="K604" s="63"/>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x14ac:dyDescent="0.2">
      <c r="A605" s="15"/>
      <c r="B605" s="15"/>
      <c r="C605" s="59"/>
      <c r="D605" s="60"/>
      <c r="E605" s="60"/>
      <c r="F605" s="60"/>
      <c r="G605" s="61"/>
      <c r="H605" s="71"/>
      <c r="I605" s="62"/>
      <c r="J605" s="44"/>
      <c r="K605" s="63"/>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x14ac:dyDescent="0.2">
      <c r="A606" s="15"/>
      <c r="B606" s="15"/>
      <c r="C606" s="59"/>
      <c r="D606" s="60"/>
      <c r="E606" s="60"/>
      <c r="F606" s="60"/>
      <c r="G606" s="61"/>
      <c r="H606" s="71"/>
      <c r="I606" s="62"/>
      <c r="J606" s="44"/>
      <c r="K606" s="63"/>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x14ac:dyDescent="0.2">
      <c r="A607" s="15"/>
      <c r="B607" s="15"/>
      <c r="C607" s="59"/>
      <c r="D607" s="60"/>
      <c r="E607" s="60"/>
      <c r="F607" s="60"/>
      <c r="G607" s="61"/>
      <c r="H607" s="71"/>
      <c r="I607" s="62"/>
      <c r="J607" s="44"/>
      <c r="K607" s="63"/>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x14ac:dyDescent="0.2">
      <c r="A608" s="15"/>
      <c r="B608" s="15"/>
      <c r="C608" s="59"/>
      <c r="D608" s="60"/>
      <c r="E608" s="60"/>
      <c r="F608" s="60"/>
      <c r="G608" s="61"/>
      <c r="H608" s="71"/>
      <c r="I608" s="62"/>
      <c r="J608" s="44"/>
      <c r="K608" s="63"/>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x14ac:dyDescent="0.2">
      <c r="A609" s="15"/>
      <c r="B609" s="15"/>
      <c r="C609" s="59"/>
      <c r="D609" s="60"/>
      <c r="E609" s="60"/>
      <c r="F609" s="60"/>
      <c r="G609" s="61"/>
      <c r="H609" s="71"/>
      <c r="I609" s="62"/>
      <c r="J609" s="44"/>
      <c r="K609" s="63"/>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x14ac:dyDescent="0.2">
      <c r="A610" s="15"/>
      <c r="B610" s="15"/>
      <c r="C610" s="59"/>
      <c r="D610" s="60"/>
      <c r="E610" s="60"/>
      <c r="F610" s="60"/>
      <c r="G610" s="61"/>
      <c r="H610" s="71"/>
      <c r="I610" s="62"/>
      <c r="J610" s="44"/>
      <c r="K610" s="63"/>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x14ac:dyDescent="0.2">
      <c r="A611" s="15"/>
      <c r="B611" s="15"/>
      <c r="C611" s="59"/>
      <c r="D611" s="60"/>
      <c r="E611" s="60"/>
      <c r="F611" s="60"/>
      <c r="G611" s="61"/>
      <c r="H611" s="71"/>
      <c r="I611" s="62"/>
      <c r="J611" s="44"/>
      <c r="K611" s="63"/>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x14ac:dyDescent="0.2">
      <c r="A612" s="15"/>
      <c r="B612" s="15"/>
      <c r="C612" s="59"/>
      <c r="D612" s="60"/>
      <c r="E612" s="60"/>
      <c r="F612" s="60"/>
      <c r="G612" s="61"/>
      <c r="H612" s="71"/>
      <c r="I612" s="62"/>
      <c r="J612" s="44"/>
      <c r="K612" s="63"/>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x14ac:dyDescent="0.2">
      <c r="A613" s="15"/>
      <c r="B613" s="15"/>
      <c r="C613" s="59"/>
      <c r="D613" s="60"/>
      <c r="E613" s="60"/>
      <c r="F613" s="60"/>
      <c r="G613" s="61"/>
      <c r="H613" s="71"/>
      <c r="I613" s="62"/>
      <c r="J613" s="44"/>
      <c r="K613" s="63"/>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x14ac:dyDescent="0.2">
      <c r="A614" s="15"/>
      <c r="B614" s="15"/>
      <c r="C614" s="58"/>
      <c r="D614" s="58"/>
      <c r="E614" s="58"/>
      <c r="F614" s="58"/>
      <c r="G614" s="58"/>
      <c r="H614" s="72"/>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x14ac:dyDescent="0.2">
      <c r="A615" s="11"/>
      <c r="B615" s="12" t="s">
        <v>1</v>
      </c>
      <c r="C615" s="11"/>
      <c r="D615" s="11"/>
      <c r="E615" s="11"/>
      <c r="F615" s="11"/>
      <c r="G615" s="11"/>
      <c r="H615" s="73"/>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x14ac:dyDescent="0.2">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x14ac:dyDescent="0.2">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x14ac:dyDescent="0.2">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x14ac:dyDescent="0.2">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x14ac:dyDescent="0.2">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x14ac:dyDescent="0.2">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x14ac:dyDescent="0.2">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x14ac:dyDescent="0.2">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x14ac:dyDescent="0.2">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x14ac:dyDescent="0.2">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x14ac:dyDescent="0.2">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x14ac:dyDescent="0.2">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x14ac:dyDescent="0.2">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x14ac:dyDescent="0.2">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x14ac:dyDescent="0.2">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x14ac:dyDescent="0.2">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x14ac:dyDescent="0.2">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x14ac:dyDescent="0.2">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x14ac:dyDescent="0.2">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x14ac:dyDescent="0.2">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x14ac:dyDescent="0.2">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x14ac:dyDescent="0.2">
      <c r="L637" s="16"/>
    </row>
    <row r="638" spans="12:32" hidden="1" x14ac:dyDescent="0.2">
      <c r="L638" s="16"/>
    </row>
    <row r="639" spans="12:32" hidden="1" x14ac:dyDescent="0.2">
      <c r="L639" s="16"/>
    </row>
    <row r="640" spans="12:32" hidden="1" x14ac:dyDescent="0.2">
      <c r="L640" s="16"/>
    </row>
    <row r="641" spans="12:12" hidden="1" x14ac:dyDescent="0.2">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topLeftCell="A11" zoomScaleNormal="100" workbookViewId="0">
      <selection activeCell="L147" sqref="L147"/>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price movements'!D3</f>
        <v>2026–27 pricing</v>
      </c>
      <c r="J3" s="52"/>
      <c r="L3" s="1"/>
      <c r="M3" s="1"/>
    </row>
    <row r="4" spans="1:36" customFormat="1" ht="23.25" x14ac:dyDescent="0.35">
      <c r="H4" s="31" t="s">
        <v>28</v>
      </c>
      <c r="J4" s="52"/>
      <c r="L4" s="1"/>
      <c r="M4" s="1"/>
    </row>
    <row r="5" spans="1:36" customFormat="1" ht="15" x14ac:dyDescent="0.25">
      <c r="H5" s="41"/>
      <c r="J5" s="41"/>
    </row>
    <row r="6" spans="1:36" customFormat="1" ht="15" x14ac:dyDescent="0.25">
      <c r="B6" t="s">
        <v>43</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Metering prices"</f>
        <v>Ausgrid 2026–27 Metering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18</v>
      </c>
      <c r="D15" s="60"/>
      <c r="E15" s="60"/>
      <c r="F15" s="60"/>
      <c r="G15" s="61"/>
      <c r="H15" s="71">
        <v>0</v>
      </c>
      <c r="I15" s="62" t="s">
        <v>35</v>
      </c>
      <c r="J15" s="62" t="s">
        <v>34</v>
      </c>
      <c r="K15" s="44"/>
      <c r="L15" s="63">
        <v>28.54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19</v>
      </c>
      <c r="D16" s="60"/>
      <c r="E16" s="60"/>
      <c r="F16" s="60"/>
      <c r="G16" s="61"/>
      <c r="H16" s="71">
        <v>0</v>
      </c>
      <c r="I16" s="62" t="s">
        <v>35</v>
      </c>
      <c r="J16" s="62" t="s">
        <v>34</v>
      </c>
      <c r="K16" s="44"/>
      <c r="L16" s="63">
        <v>39.54</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977</v>
      </c>
      <c r="D17" s="60"/>
      <c r="E17" s="60"/>
      <c r="F17" s="60"/>
      <c r="G17" s="61"/>
      <c r="H17" s="71">
        <v>0</v>
      </c>
      <c r="I17" s="62" t="s">
        <v>35</v>
      </c>
      <c r="J17" s="62" t="s">
        <v>34</v>
      </c>
      <c r="K17" s="44"/>
      <c r="L17" s="63">
        <v>57.4</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38</v>
      </c>
      <c r="D18" s="60"/>
      <c r="E18" s="60"/>
      <c r="F18" s="60"/>
      <c r="G18" s="61"/>
      <c r="H18" s="71">
        <v>0</v>
      </c>
      <c r="I18" s="62" t="s">
        <v>35</v>
      </c>
      <c r="J18" s="62" t="s">
        <v>34</v>
      </c>
      <c r="K18" s="44"/>
      <c r="L18" s="63">
        <v>9.34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39</v>
      </c>
      <c r="D19" s="60"/>
      <c r="E19" s="60"/>
      <c r="F19" s="60"/>
      <c r="G19" s="61"/>
      <c r="H19" s="71">
        <v>0</v>
      </c>
      <c r="I19" s="62" t="s">
        <v>35</v>
      </c>
      <c r="J19" s="62" t="s">
        <v>34</v>
      </c>
      <c r="K19" s="44"/>
      <c r="L19" s="63">
        <v>13.16</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v>0</v>
      </c>
      <c r="D20" s="60"/>
      <c r="E20" s="60"/>
      <c r="F20" s="60"/>
      <c r="G20" s="61"/>
      <c r="H20" s="71">
        <v>0</v>
      </c>
      <c r="I20" s="62"/>
      <c r="J20" s="62">
        <v>0</v>
      </c>
      <c r="K20" s="44"/>
      <c r="L20" s="63"/>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x14ac:dyDescent="0.2">
      <c r="A21" s="15"/>
      <c r="B21" s="15">
        <v>7</v>
      </c>
      <c r="C21" s="59">
        <v>0</v>
      </c>
      <c r="D21" s="60"/>
      <c r="E21" s="60"/>
      <c r="F21" s="60"/>
      <c r="G21" s="61"/>
      <c r="H21" s="71">
        <v>0</v>
      </c>
      <c r="I21" s="62" t="s">
        <v>35</v>
      </c>
      <c r="J21" s="62">
        <v>0</v>
      </c>
      <c r="K21" s="44"/>
      <c r="L21" s="63">
        <v>0</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x14ac:dyDescent="0.2">
      <c r="A22" s="15"/>
      <c r="B22" s="15">
        <v>8</v>
      </c>
      <c r="C22" s="59">
        <v>0</v>
      </c>
      <c r="D22" s="60"/>
      <c r="E22" s="60"/>
      <c r="F22" s="60"/>
      <c r="G22" s="61"/>
      <c r="H22" s="71">
        <v>0</v>
      </c>
      <c r="I22" s="62" t="s">
        <v>35</v>
      </c>
      <c r="J22" s="62">
        <v>0</v>
      </c>
      <c r="K22" s="44"/>
      <c r="L22" s="63">
        <v>0</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x14ac:dyDescent="0.2">
      <c r="A23" s="15"/>
      <c r="B23" s="15">
        <v>9</v>
      </c>
      <c r="C23" s="59">
        <v>0</v>
      </c>
      <c r="D23" s="60"/>
      <c r="E23" s="60"/>
      <c r="F23" s="60"/>
      <c r="G23" s="61"/>
      <c r="H23" s="71">
        <v>0</v>
      </c>
      <c r="I23" s="62" t="s">
        <v>35</v>
      </c>
      <c r="J23" s="62">
        <v>0</v>
      </c>
      <c r="K23" s="44"/>
      <c r="L23" s="63">
        <v>0</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x14ac:dyDescent="0.2">
      <c r="A24" s="15"/>
      <c r="B24" s="15">
        <v>10</v>
      </c>
      <c r="C24" s="59">
        <v>0</v>
      </c>
      <c r="D24" s="60"/>
      <c r="E24" s="60"/>
      <c r="F24" s="60"/>
      <c r="G24" s="61"/>
      <c r="H24" s="71">
        <v>0</v>
      </c>
      <c r="I24" s="62" t="s">
        <v>35</v>
      </c>
      <c r="J24" s="62">
        <v>0</v>
      </c>
      <c r="K24" s="44"/>
      <c r="L24" s="63">
        <v>0</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x14ac:dyDescent="0.2">
      <c r="A25" s="15"/>
      <c r="B25" s="15">
        <v>11</v>
      </c>
      <c r="C25" s="59">
        <v>0</v>
      </c>
      <c r="D25" s="60"/>
      <c r="E25" s="60"/>
      <c r="F25" s="60"/>
      <c r="G25" s="61"/>
      <c r="H25" s="71">
        <v>0</v>
      </c>
      <c r="I25" s="62" t="s">
        <v>35</v>
      </c>
      <c r="J25" s="62">
        <v>0</v>
      </c>
      <c r="K25" s="44"/>
      <c r="L25" s="63">
        <v>0</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x14ac:dyDescent="0.2">
      <c r="A26" s="15"/>
      <c r="B26" s="15">
        <v>12</v>
      </c>
      <c r="C26" s="59">
        <v>0</v>
      </c>
      <c r="D26" s="60"/>
      <c r="E26" s="60"/>
      <c r="F26" s="60"/>
      <c r="G26" s="61"/>
      <c r="H26" s="71">
        <v>0</v>
      </c>
      <c r="I26" s="62" t="s">
        <v>35</v>
      </c>
      <c r="J26" s="62">
        <v>0</v>
      </c>
      <c r="K26" s="44"/>
      <c r="L26" s="63">
        <v>0</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x14ac:dyDescent="0.2">
      <c r="A27" s="15"/>
      <c r="B27" s="15">
        <v>13</v>
      </c>
      <c r="C27" s="59">
        <v>0</v>
      </c>
      <c r="D27" s="60"/>
      <c r="E27" s="60"/>
      <c r="F27" s="60"/>
      <c r="G27" s="61"/>
      <c r="H27" s="71">
        <v>0</v>
      </c>
      <c r="I27" s="62" t="s">
        <v>35</v>
      </c>
      <c r="J27" s="62">
        <v>0</v>
      </c>
      <c r="K27" s="44"/>
      <c r="L27" s="63">
        <v>0</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x14ac:dyDescent="0.2">
      <c r="A28" s="15"/>
      <c r="B28" s="15">
        <v>14</v>
      </c>
      <c r="C28" s="59">
        <v>0</v>
      </c>
      <c r="D28" s="60"/>
      <c r="E28" s="60"/>
      <c r="F28" s="60"/>
      <c r="G28" s="61"/>
      <c r="H28" s="71">
        <v>0</v>
      </c>
      <c r="I28" s="62" t="s">
        <v>35</v>
      </c>
      <c r="J28" s="62">
        <v>0</v>
      </c>
      <c r="K28" s="44"/>
      <c r="L28" s="63">
        <v>0</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x14ac:dyDescent="0.2">
      <c r="A29" s="15"/>
      <c r="B29" s="15">
        <v>15</v>
      </c>
      <c r="C29" s="59">
        <v>0</v>
      </c>
      <c r="D29" s="60"/>
      <c r="E29" s="60"/>
      <c r="F29" s="60"/>
      <c r="G29" s="61"/>
      <c r="H29" s="71">
        <v>0</v>
      </c>
      <c r="I29" s="62" t="s">
        <v>35</v>
      </c>
      <c r="J29" s="62">
        <v>0</v>
      </c>
      <c r="K29" s="44"/>
      <c r="L29" s="63">
        <v>0</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x14ac:dyDescent="0.2">
      <c r="A30" s="15"/>
      <c r="B30" s="15">
        <v>16</v>
      </c>
      <c r="C30" s="59">
        <v>0</v>
      </c>
      <c r="D30" s="60"/>
      <c r="E30" s="60"/>
      <c r="F30" s="60"/>
      <c r="G30" s="61"/>
      <c r="H30" s="71">
        <v>0</v>
      </c>
      <c r="I30" s="62" t="s">
        <v>35</v>
      </c>
      <c r="J30" s="62">
        <v>0</v>
      </c>
      <c r="K30" s="44"/>
      <c r="L30" s="63">
        <v>0</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x14ac:dyDescent="0.2">
      <c r="A31" s="15"/>
      <c r="B31" s="15">
        <v>17</v>
      </c>
      <c r="C31" s="59">
        <v>0</v>
      </c>
      <c r="D31" s="60"/>
      <c r="E31" s="60"/>
      <c r="F31" s="60"/>
      <c r="G31" s="61"/>
      <c r="H31" s="71">
        <v>0</v>
      </c>
      <c r="I31" s="62" t="s">
        <v>35</v>
      </c>
      <c r="J31" s="62">
        <v>0</v>
      </c>
      <c r="K31" s="44"/>
      <c r="L31" s="63">
        <v>0</v>
      </c>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x14ac:dyDescent="0.2">
      <c r="A32" s="15"/>
      <c r="B32" s="15">
        <v>18</v>
      </c>
      <c r="C32" s="59">
        <v>0</v>
      </c>
      <c r="D32" s="60"/>
      <c r="E32" s="60"/>
      <c r="F32" s="60"/>
      <c r="G32" s="61"/>
      <c r="H32" s="71">
        <v>0</v>
      </c>
      <c r="I32" s="62" t="s">
        <v>35</v>
      </c>
      <c r="J32" s="62">
        <v>0</v>
      </c>
      <c r="K32" s="44"/>
      <c r="L32" s="63">
        <v>0</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x14ac:dyDescent="0.2">
      <c r="A33" s="15"/>
      <c r="B33" s="15">
        <v>19</v>
      </c>
      <c r="C33" s="59">
        <v>0</v>
      </c>
      <c r="D33" s="60"/>
      <c r="E33" s="60"/>
      <c r="F33" s="60"/>
      <c r="G33" s="61"/>
      <c r="H33" s="71">
        <v>0</v>
      </c>
      <c r="I33" s="62" t="s">
        <v>35</v>
      </c>
      <c r="J33" s="62">
        <v>0</v>
      </c>
      <c r="K33" s="44"/>
      <c r="L33" s="63">
        <v>0</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x14ac:dyDescent="0.2">
      <c r="A34" s="15"/>
      <c r="B34" s="15">
        <v>20</v>
      </c>
      <c r="C34" s="59">
        <v>0</v>
      </c>
      <c r="D34" s="60"/>
      <c r="E34" s="60"/>
      <c r="F34" s="60"/>
      <c r="G34" s="61"/>
      <c r="H34" s="71">
        <v>0</v>
      </c>
      <c r="I34" s="62" t="s">
        <v>35</v>
      </c>
      <c r="J34" s="62">
        <v>0</v>
      </c>
      <c r="K34" s="44"/>
      <c r="L34" s="63">
        <v>0</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x14ac:dyDescent="0.2">
      <c r="A35" s="15"/>
      <c r="B35" s="15">
        <v>21</v>
      </c>
      <c r="C35" s="59">
        <v>0</v>
      </c>
      <c r="D35" s="60"/>
      <c r="E35" s="60"/>
      <c r="F35" s="60"/>
      <c r="G35" s="61"/>
      <c r="H35" s="71">
        <v>0</v>
      </c>
      <c r="I35" s="62" t="s">
        <v>35</v>
      </c>
      <c r="J35" s="62">
        <v>0</v>
      </c>
      <c r="K35" s="44"/>
      <c r="L35" s="63">
        <v>0</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x14ac:dyDescent="0.2">
      <c r="A36" s="15"/>
      <c r="B36" s="15">
        <v>22</v>
      </c>
      <c r="C36" s="59">
        <v>0</v>
      </c>
      <c r="D36" s="60"/>
      <c r="E36" s="60"/>
      <c r="F36" s="60"/>
      <c r="G36" s="61"/>
      <c r="H36" s="71">
        <v>0</v>
      </c>
      <c r="I36" s="62" t="s">
        <v>35</v>
      </c>
      <c r="J36" s="62">
        <v>0</v>
      </c>
      <c r="K36" s="44"/>
      <c r="L36" s="63">
        <v>0</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x14ac:dyDescent="0.2">
      <c r="A37" s="15"/>
      <c r="B37" s="15">
        <v>23</v>
      </c>
      <c r="C37" s="59">
        <v>0</v>
      </c>
      <c r="D37" s="60"/>
      <c r="E37" s="60"/>
      <c r="F37" s="60"/>
      <c r="G37" s="61"/>
      <c r="H37" s="71">
        <v>0</v>
      </c>
      <c r="I37" s="62" t="s">
        <v>35</v>
      </c>
      <c r="J37" s="62">
        <v>0</v>
      </c>
      <c r="K37" s="44"/>
      <c r="L37" s="63">
        <v>0</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x14ac:dyDescent="0.2">
      <c r="A38" s="15"/>
      <c r="B38" s="15">
        <v>24</v>
      </c>
      <c r="C38" s="59">
        <v>0</v>
      </c>
      <c r="D38" s="60"/>
      <c r="E38" s="60"/>
      <c r="F38" s="60"/>
      <c r="G38" s="61"/>
      <c r="H38" s="71">
        <v>0</v>
      </c>
      <c r="I38" s="62" t="s">
        <v>35</v>
      </c>
      <c r="J38" s="62">
        <v>0</v>
      </c>
      <c r="K38" s="44"/>
      <c r="L38" s="63">
        <v>0</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x14ac:dyDescent="0.2">
      <c r="A39" s="15"/>
      <c r="B39" s="15">
        <v>25</v>
      </c>
      <c r="C39" s="59">
        <v>0</v>
      </c>
      <c r="D39" s="60"/>
      <c r="E39" s="60"/>
      <c r="F39" s="60"/>
      <c r="G39" s="61"/>
      <c r="H39" s="71">
        <v>0</v>
      </c>
      <c r="I39" s="62" t="s">
        <v>35</v>
      </c>
      <c r="J39" s="62">
        <v>0</v>
      </c>
      <c r="K39" s="44"/>
      <c r="L39" s="63">
        <v>0</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x14ac:dyDescent="0.2">
      <c r="A40" s="15"/>
      <c r="B40" s="15">
        <v>26</v>
      </c>
      <c r="C40" s="59">
        <v>0</v>
      </c>
      <c r="D40" s="60"/>
      <c r="E40" s="60"/>
      <c r="F40" s="60"/>
      <c r="G40" s="61"/>
      <c r="H40" s="71">
        <v>0</v>
      </c>
      <c r="I40" s="62" t="s">
        <v>35</v>
      </c>
      <c r="J40" s="62">
        <v>0</v>
      </c>
      <c r="K40" s="44"/>
      <c r="L40" s="63">
        <v>0</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x14ac:dyDescent="0.2">
      <c r="A41" s="15"/>
      <c r="B41" s="15">
        <v>27</v>
      </c>
      <c r="C41" s="59">
        <v>0</v>
      </c>
      <c r="D41" s="60"/>
      <c r="E41" s="60"/>
      <c r="F41" s="60"/>
      <c r="G41" s="61"/>
      <c r="H41" s="71">
        <v>0</v>
      </c>
      <c r="I41" s="62" t="s">
        <v>35</v>
      </c>
      <c r="J41" s="62">
        <v>0</v>
      </c>
      <c r="K41" s="44"/>
      <c r="L41" s="63">
        <v>0</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x14ac:dyDescent="0.2">
      <c r="A42" s="15"/>
      <c r="B42" s="15">
        <v>28</v>
      </c>
      <c r="C42" s="59">
        <v>0</v>
      </c>
      <c r="D42" s="60"/>
      <c r="E42" s="60"/>
      <c r="F42" s="60"/>
      <c r="G42" s="61"/>
      <c r="H42" s="71">
        <v>0</v>
      </c>
      <c r="I42" s="62" t="s">
        <v>35</v>
      </c>
      <c r="J42" s="62">
        <v>0</v>
      </c>
      <c r="K42" s="44"/>
      <c r="L42" s="63">
        <v>0</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x14ac:dyDescent="0.2">
      <c r="A43" s="15"/>
      <c r="B43" s="15">
        <v>29</v>
      </c>
      <c r="C43" s="59">
        <v>0</v>
      </c>
      <c r="D43" s="60"/>
      <c r="E43" s="60"/>
      <c r="F43" s="60"/>
      <c r="G43" s="61"/>
      <c r="H43" s="71">
        <v>0</v>
      </c>
      <c r="I43" s="62" t="s">
        <v>35</v>
      </c>
      <c r="J43" s="62">
        <v>0</v>
      </c>
      <c r="K43" s="44"/>
      <c r="L43" s="63">
        <v>0</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x14ac:dyDescent="0.2">
      <c r="A44" s="15"/>
      <c r="B44" s="15">
        <v>30</v>
      </c>
      <c r="C44" s="59">
        <v>0</v>
      </c>
      <c r="D44" s="60"/>
      <c r="E44" s="60"/>
      <c r="F44" s="60"/>
      <c r="G44" s="61"/>
      <c r="H44" s="71">
        <v>0</v>
      </c>
      <c r="I44" s="62" t="s">
        <v>35</v>
      </c>
      <c r="J44" s="62">
        <v>0</v>
      </c>
      <c r="K44" s="44"/>
      <c r="L44" s="63">
        <v>0</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x14ac:dyDescent="0.2">
      <c r="A45" s="15"/>
      <c r="B45" s="15"/>
      <c r="C45" s="58"/>
      <c r="D45" s="58"/>
      <c r="E45" s="58"/>
      <c r="F45" s="58"/>
      <c r="G45" s="58"/>
      <c r="H45" s="72"/>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x14ac:dyDescent="0.2">
      <c r="A46" s="11"/>
      <c r="B46" s="12" t="str">
        <f>"AusNet Services "&amp;LEFT($H$3,7)&amp;" Metering prices"</f>
        <v>AusNet Services 2026–27 Metering prices</v>
      </c>
      <c r="C46" s="11"/>
      <c r="D46" s="11"/>
      <c r="E46" s="11"/>
      <c r="F46" s="11"/>
      <c r="G46" s="11"/>
      <c r="H46" s="19" t="s">
        <v>20</v>
      </c>
      <c r="I46" s="19" t="s">
        <v>21</v>
      </c>
      <c r="J46" s="19" t="s">
        <v>22</v>
      </c>
      <c r="K46" s="19"/>
      <c r="L46" s="42" t="s">
        <v>25</v>
      </c>
      <c r="M46" s="66" t="s">
        <v>30</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hidden="1" outlineLevel="1" x14ac:dyDescent="0.2">
      <c r="A47" s="15"/>
      <c r="B47" s="15"/>
      <c r="C47" s="57"/>
      <c r="D47" s="57"/>
      <c r="E47" s="57"/>
      <c r="F47" s="57"/>
      <c r="G47" s="57"/>
      <c r="H47" s="70"/>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hidden="1" outlineLevel="1" x14ac:dyDescent="0.2">
      <c r="A48" s="15"/>
      <c r="B48" s="15"/>
      <c r="C48" s="59"/>
      <c r="D48" s="60"/>
      <c r="E48" s="60"/>
      <c r="F48" s="60"/>
      <c r="G48" s="61"/>
      <c r="H48" s="71"/>
      <c r="I48" s="62"/>
      <c r="J48" s="71"/>
      <c r="K48" s="44"/>
      <c r="L48" s="63"/>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hidden="1" outlineLevel="1" x14ac:dyDescent="0.2">
      <c r="A49" s="15"/>
      <c r="B49" s="15"/>
      <c r="C49" s="59"/>
      <c r="D49" s="60"/>
      <c r="E49" s="60"/>
      <c r="F49" s="60"/>
      <c r="G49" s="61"/>
      <c r="H49" s="71"/>
      <c r="I49" s="62"/>
      <c r="J49" s="71"/>
      <c r="K49" s="44"/>
      <c r="L49" s="63"/>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hidden="1" outlineLevel="1" x14ac:dyDescent="0.2">
      <c r="A50" s="15"/>
      <c r="B50" s="15"/>
      <c r="C50" s="59"/>
      <c r="D50" s="60"/>
      <c r="E50" s="60"/>
      <c r="F50" s="60"/>
      <c r="G50" s="61"/>
      <c r="H50" s="71"/>
      <c r="I50" s="62"/>
      <c r="J50" s="71"/>
      <c r="K50" s="44"/>
      <c r="L50" s="63"/>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hidden="1" outlineLevel="1" x14ac:dyDescent="0.2">
      <c r="A51" s="15"/>
      <c r="B51" s="15"/>
      <c r="C51" s="59"/>
      <c r="D51" s="60"/>
      <c r="E51" s="60"/>
      <c r="F51" s="60"/>
      <c r="G51" s="61"/>
      <c r="H51" s="71"/>
      <c r="I51" s="62"/>
      <c r="J51" s="71"/>
      <c r="K51" s="44"/>
      <c r="L51" s="63"/>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hidden="1" outlineLevel="1" x14ac:dyDescent="0.2">
      <c r="A52" s="15"/>
      <c r="B52" s="15"/>
      <c r="C52" s="59"/>
      <c r="D52" s="60"/>
      <c r="E52" s="60"/>
      <c r="F52" s="60"/>
      <c r="G52" s="61"/>
      <c r="H52" s="71"/>
      <c r="I52" s="62"/>
      <c r="J52" s="71"/>
      <c r="K52" s="44"/>
      <c r="L52" s="63"/>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hidden="1" outlineLevel="1" x14ac:dyDescent="0.2">
      <c r="A53" s="15"/>
      <c r="B53" s="15"/>
      <c r="C53" s="59"/>
      <c r="D53" s="60"/>
      <c r="E53" s="60"/>
      <c r="F53" s="60"/>
      <c r="G53" s="61"/>
      <c r="H53" s="71"/>
      <c r="I53" s="62"/>
      <c r="J53" s="62"/>
      <c r="K53" s="44"/>
      <c r="L53" s="63"/>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hidden="1" outlineLevel="1" x14ac:dyDescent="0.2">
      <c r="A54" s="15"/>
      <c r="B54" s="15"/>
      <c r="C54" s="59"/>
      <c r="D54" s="60"/>
      <c r="E54" s="60"/>
      <c r="F54" s="60"/>
      <c r="G54" s="61"/>
      <c r="H54" s="71"/>
      <c r="I54" s="62"/>
      <c r="J54" s="62"/>
      <c r="K54" s="44"/>
      <c r="L54" s="63"/>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hidden="1" outlineLevel="1" x14ac:dyDescent="0.2">
      <c r="A55" s="15"/>
      <c r="B55" s="15"/>
      <c r="C55" s="59"/>
      <c r="D55" s="60"/>
      <c r="E55" s="60"/>
      <c r="F55" s="60"/>
      <c r="G55" s="61"/>
      <c r="H55" s="71"/>
      <c r="I55" s="62"/>
      <c r="J55" s="62"/>
      <c r="K55" s="44"/>
      <c r="L55" s="63"/>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hidden="1" outlineLevel="1" x14ac:dyDescent="0.2">
      <c r="A56" s="15"/>
      <c r="B56" s="15"/>
      <c r="C56" s="59"/>
      <c r="D56" s="60"/>
      <c r="E56" s="60"/>
      <c r="F56" s="60"/>
      <c r="G56" s="61"/>
      <c r="H56" s="71"/>
      <c r="I56" s="62"/>
      <c r="J56" s="62"/>
      <c r="K56" s="44"/>
      <c r="L56" s="63"/>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hidden="1" outlineLevel="1" x14ac:dyDescent="0.2">
      <c r="A57" s="15"/>
      <c r="B57" s="15"/>
      <c r="C57" s="59"/>
      <c r="D57" s="60"/>
      <c r="E57" s="60"/>
      <c r="F57" s="60"/>
      <c r="G57" s="61"/>
      <c r="H57" s="71"/>
      <c r="I57" s="62"/>
      <c r="J57" s="62"/>
      <c r="K57" s="44"/>
      <c r="L57" s="63"/>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hidden="1" outlineLevel="1" x14ac:dyDescent="0.2">
      <c r="A58" s="15"/>
      <c r="B58" s="15"/>
      <c r="C58" s="59"/>
      <c r="D58" s="60"/>
      <c r="E58" s="60"/>
      <c r="F58" s="60"/>
      <c r="G58" s="61"/>
      <c r="H58" s="71"/>
      <c r="I58" s="62"/>
      <c r="J58" s="62"/>
      <c r="K58" s="44"/>
      <c r="L58" s="63"/>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hidden="1" outlineLevel="1" x14ac:dyDescent="0.2">
      <c r="A59" s="15"/>
      <c r="B59" s="15"/>
      <c r="C59" s="59"/>
      <c r="D59" s="60"/>
      <c r="E59" s="60"/>
      <c r="F59" s="60"/>
      <c r="G59" s="61"/>
      <c r="H59" s="71"/>
      <c r="I59" s="62"/>
      <c r="J59" s="62"/>
      <c r="K59" s="44"/>
      <c r="L59" s="63"/>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hidden="1" outlineLevel="1" x14ac:dyDescent="0.2">
      <c r="A60" s="15"/>
      <c r="B60" s="15"/>
      <c r="C60" s="59"/>
      <c r="D60" s="60"/>
      <c r="E60" s="60"/>
      <c r="F60" s="60"/>
      <c r="G60" s="61"/>
      <c r="H60" s="71"/>
      <c r="I60" s="62"/>
      <c r="J60" s="62"/>
      <c r="K60" s="44"/>
      <c r="L60" s="63"/>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x14ac:dyDescent="0.2">
      <c r="A61" s="15"/>
      <c r="B61" s="15"/>
      <c r="C61" s="59"/>
      <c r="D61" s="60"/>
      <c r="E61" s="60"/>
      <c r="F61" s="60"/>
      <c r="G61" s="61"/>
      <c r="H61" s="71"/>
      <c r="I61" s="62"/>
      <c r="J61" s="62"/>
      <c r="K61" s="44"/>
      <c r="L61" s="63"/>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x14ac:dyDescent="0.2">
      <c r="A62" s="15"/>
      <c r="B62" s="15"/>
      <c r="C62" s="59"/>
      <c r="D62" s="60"/>
      <c r="E62" s="60"/>
      <c r="F62" s="60"/>
      <c r="G62" s="61"/>
      <c r="H62" s="71"/>
      <c r="I62" s="62"/>
      <c r="J62" s="62"/>
      <c r="K62" s="44"/>
      <c r="L62" s="63"/>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x14ac:dyDescent="0.2">
      <c r="A63" s="15"/>
      <c r="B63" s="15"/>
      <c r="C63" s="59"/>
      <c r="D63" s="60"/>
      <c r="E63" s="60"/>
      <c r="F63" s="60"/>
      <c r="G63" s="61"/>
      <c r="H63" s="71"/>
      <c r="I63" s="62"/>
      <c r="J63" s="62"/>
      <c r="K63" s="44"/>
      <c r="L63" s="63"/>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x14ac:dyDescent="0.2">
      <c r="A64" s="15"/>
      <c r="B64" s="15"/>
      <c r="C64" s="59"/>
      <c r="D64" s="60"/>
      <c r="E64" s="60"/>
      <c r="F64" s="60"/>
      <c r="G64" s="61"/>
      <c r="H64" s="71"/>
      <c r="I64" s="62"/>
      <c r="J64" s="62"/>
      <c r="K64" s="44"/>
      <c r="L64" s="63"/>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x14ac:dyDescent="0.2">
      <c r="A65" s="15"/>
      <c r="B65" s="15"/>
      <c r="C65" s="59"/>
      <c r="D65" s="60"/>
      <c r="E65" s="60"/>
      <c r="F65" s="60"/>
      <c r="G65" s="61"/>
      <c r="H65" s="71"/>
      <c r="I65" s="62"/>
      <c r="J65" s="62"/>
      <c r="K65" s="44"/>
      <c r="L65" s="63"/>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x14ac:dyDescent="0.2">
      <c r="A66" s="15"/>
      <c r="B66" s="15"/>
      <c r="C66" s="59"/>
      <c r="D66" s="60"/>
      <c r="E66" s="60"/>
      <c r="F66" s="60"/>
      <c r="G66" s="61"/>
      <c r="H66" s="71"/>
      <c r="I66" s="62"/>
      <c r="J66" s="62"/>
      <c r="K66" s="44"/>
      <c r="L66" s="63"/>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x14ac:dyDescent="0.2">
      <c r="A67" s="15"/>
      <c r="B67" s="15"/>
      <c r="C67" s="59"/>
      <c r="D67" s="60"/>
      <c r="E67" s="60"/>
      <c r="F67" s="60"/>
      <c r="G67" s="61"/>
      <c r="H67" s="71"/>
      <c r="I67" s="62"/>
      <c r="J67" s="62"/>
      <c r="K67" s="44"/>
      <c r="L67" s="63"/>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x14ac:dyDescent="0.2">
      <c r="A68" s="15"/>
      <c r="B68" s="15"/>
      <c r="C68" s="59"/>
      <c r="D68" s="60"/>
      <c r="E68" s="60"/>
      <c r="F68" s="60"/>
      <c r="G68" s="61"/>
      <c r="H68" s="71"/>
      <c r="I68" s="62"/>
      <c r="J68" s="62"/>
      <c r="K68" s="44"/>
      <c r="L68" s="63"/>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x14ac:dyDescent="0.2">
      <c r="A69" s="15"/>
      <c r="B69" s="15"/>
      <c r="C69" s="59"/>
      <c r="D69" s="60"/>
      <c r="E69" s="60"/>
      <c r="F69" s="60"/>
      <c r="G69" s="61"/>
      <c r="H69" s="71"/>
      <c r="I69" s="62"/>
      <c r="J69" s="62"/>
      <c r="K69" s="44"/>
      <c r="L69" s="63"/>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x14ac:dyDescent="0.2">
      <c r="A70" s="15"/>
      <c r="B70" s="15"/>
      <c r="C70" s="59"/>
      <c r="D70" s="60"/>
      <c r="E70" s="60"/>
      <c r="F70" s="60"/>
      <c r="G70" s="61"/>
      <c r="H70" s="71"/>
      <c r="I70" s="62"/>
      <c r="J70" s="62"/>
      <c r="K70" s="44"/>
      <c r="L70" s="63"/>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x14ac:dyDescent="0.2">
      <c r="A71" s="15"/>
      <c r="B71" s="15"/>
      <c r="C71" s="59"/>
      <c r="D71" s="60"/>
      <c r="E71" s="60"/>
      <c r="F71" s="60"/>
      <c r="G71" s="61"/>
      <c r="H71" s="71"/>
      <c r="I71" s="62"/>
      <c r="J71" s="62"/>
      <c r="K71" s="44"/>
      <c r="L71" s="63"/>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x14ac:dyDescent="0.2">
      <c r="A72" s="15"/>
      <c r="B72" s="15"/>
      <c r="C72" s="59"/>
      <c r="D72" s="60"/>
      <c r="E72" s="60"/>
      <c r="F72" s="60"/>
      <c r="G72" s="61"/>
      <c r="H72" s="71"/>
      <c r="I72" s="62"/>
      <c r="J72" s="62"/>
      <c r="K72" s="44"/>
      <c r="L72" s="63"/>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x14ac:dyDescent="0.2">
      <c r="A73" s="15"/>
      <c r="B73" s="15"/>
      <c r="C73" s="59"/>
      <c r="D73" s="60"/>
      <c r="E73" s="60"/>
      <c r="F73" s="60"/>
      <c r="G73" s="61"/>
      <c r="H73" s="71"/>
      <c r="I73" s="62"/>
      <c r="J73" s="62"/>
      <c r="K73" s="44"/>
      <c r="L73" s="63"/>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x14ac:dyDescent="0.2">
      <c r="A74" s="15"/>
      <c r="B74" s="15"/>
      <c r="C74" s="59"/>
      <c r="D74" s="60"/>
      <c r="E74" s="60"/>
      <c r="F74" s="60"/>
      <c r="G74" s="61"/>
      <c r="H74" s="71"/>
      <c r="I74" s="62"/>
      <c r="J74" s="62"/>
      <c r="K74" s="44"/>
      <c r="L74" s="63"/>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x14ac:dyDescent="0.2">
      <c r="A75" s="15"/>
      <c r="B75" s="15"/>
      <c r="C75" s="59"/>
      <c r="D75" s="60"/>
      <c r="E75" s="60"/>
      <c r="F75" s="60"/>
      <c r="G75" s="61"/>
      <c r="H75" s="71"/>
      <c r="I75" s="62"/>
      <c r="J75" s="62"/>
      <c r="K75" s="44"/>
      <c r="L75" s="63"/>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x14ac:dyDescent="0.2">
      <c r="A76" s="15"/>
      <c r="B76" s="15"/>
      <c r="C76" s="59"/>
      <c r="D76" s="60"/>
      <c r="E76" s="60"/>
      <c r="F76" s="60"/>
      <c r="G76" s="61"/>
      <c r="H76" s="71"/>
      <c r="I76" s="62"/>
      <c r="J76" s="62"/>
      <c r="K76" s="44"/>
      <c r="L76" s="63"/>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x14ac:dyDescent="0.2">
      <c r="A77" s="15"/>
      <c r="B77" s="15"/>
      <c r="C77" s="59"/>
      <c r="D77" s="60"/>
      <c r="E77" s="60"/>
      <c r="F77" s="60"/>
      <c r="G77" s="61"/>
      <c r="H77" s="71"/>
      <c r="I77" s="62"/>
      <c r="J77" s="62"/>
      <c r="K77" s="44"/>
      <c r="L77" s="63"/>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x14ac:dyDescent="0.2">
      <c r="A78" s="15"/>
      <c r="B78" s="15"/>
      <c r="C78" s="58"/>
      <c r="D78" s="58"/>
      <c r="E78" s="58"/>
      <c r="F78" s="58"/>
      <c r="G78" s="58"/>
      <c r="H78" s="72"/>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x14ac:dyDescent="0.2">
      <c r="A79" s="11"/>
      <c r="B79" s="12" t="str">
        <f>"CitiPower "&amp;LEFT($H$3,7)&amp;" Metering prices"</f>
        <v>CitiPower 2026–27 Metering prices</v>
      </c>
      <c r="C79" s="11"/>
      <c r="D79" s="11"/>
      <c r="E79" s="11"/>
      <c r="F79" s="11"/>
      <c r="G79" s="11"/>
      <c r="H79" s="19" t="s">
        <v>20</v>
      </c>
      <c r="I79" s="19" t="s">
        <v>21</v>
      </c>
      <c r="J79" s="19" t="s">
        <v>22</v>
      </c>
      <c r="K79" s="19"/>
      <c r="L79" s="42" t="s">
        <v>25</v>
      </c>
      <c r="M79" s="66" t="s">
        <v>30</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hidden="1" outlineLevel="1" x14ac:dyDescent="0.2">
      <c r="A80" s="15"/>
      <c r="B80" s="15"/>
      <c r="C80" s="57"/>
      <c r="D80" s="57"/>
      <c r="E80" s="57"/>
      <c r="F80" s="57"/>
      <c r="G80" s="57"/>
      <c r="H80" s="70"/>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hidden="1" outlineLevel="1" x14ac:dyDescent="0.2">
      <c r="A81" s="15"/>
      <c r="B81" s="15"/>
      <c r="C81" s="59"/>
      <c r="D81" s="60"/>
      <c r="E81" s="60"/>
      <c r="F81" s="60"/>
      <c r="G81" s="61"/>
      <c r="H81" s="71"/>
      <c r="I81" s="62"/>
      <c r="J81" s="71"/>
      <c r="K81" s="44"/>
      <c r="L81" s="63"/>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c r="C82" s="59"/>
      <c r="D82" s="60"/>
      <c r="E82" s="60"/>
      <c r="F82" s="60"/>
      <c r="G82" s="61"/>
      <c r="H82" s="71"/>
      <c r="I82" s="62"/>
      <c r="J82" s="71"/>
      <c r="K82" s="44"/>
      <c r="L82" s="63"/>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c r="C83" s="59"/>
      <c r="D83" s="60"/>
      <c r="E83" s="60"/>
      <c r="F83" s="60"/>
      <c r="G83" s="61"/>
      <c r="H83" s="71"/>
      <c r="I83" s="62"/>
      <c r="J83" s="71"/>
      <c r="K83" s="44"/>
      <c r="L83" s="63"/>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c r="C84" s="59"/>
      <c r="D84" s="60"/>
      <c r="E84" s="60"/>
      <c r="F84" s="60"/>
      <c r="G84" s="61"/>
      <c r="H84" s="71"/>
      <c r="I84" s="62"/>
      <c r="J84" s="62"/>
      <c r="K84" s="44"/>
      <c r="L84" s="63"/>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c r="C85" s="59"/>
      <c r="D85" s="60"/>
      <c r="E85" s="60"/>
      <c r="F85" s="60"/>
      <c r="G85" s="61"/>
      <c r="H85" s="71"/>
      <c r="I85" s="62"/>
      <c r="J85" s="62"/>
      <c r="K85" s="44"/>
      <c r="L85" s="63"/>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c r="C86" s="59"/>
      <c r="D86" s="60"/>
      <c r="E86" s="60"/>
      <c r="F86" s="60"/>
      <c r="G86" s="61"/>
      <c r="H86" s="71"/>
      <c r="I86" s="62"/>
      <c r="J86" s="62"/>
      <c r="K86" s="44"/>
      <c r="L86" s="63"/>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c r="C87" s="59"/>
      <c r="D87" s="60"/>
      <c r="E87" s="60"/>
      <c r="F87" s="60"/>
      <c r="G87" s="61"/>
      <c r="H87" s="71"/>
      <c r="I87" s="62"/>
      <c r="J87" s="62"/>
      <c r="K87" s="44"/>
      <c r="L87" s="63"/>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c r="C88" s="59"/>
      <c r="D88" s="60"/>
      <c r="E88" s="60"/>
      <c r="F88" s="60"/>
      <c r="G88" s="61"/>
      <c r="H88" s="71"/>
      <c r="I88" s="62"/>
      <c r="J88" s="62"/>
      <c r="K88" s="44"/>
      <c r="L88" s="63"/>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c r="C89" s="59"/>
      <c r="D89" s="60"/>
      <c r="E89" s="60"/>
      <c r="F89" s="60"/>
      <c r="G89" s="61"/>
      <c r="H89" s="71"/>
      <c r="I89" s="62"/>
      <c r="J89" s="62"/>
      <c r="K89" s="44"/>
      <c r="L89" s="63"/>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c r="C90" s="59"/>
      <c r="D90" s="60"/>
      <c r="E90" s="60"/>
      <c r="F90" s="60"/>
      <c r="G90" s="61"/>
      <c r="H90" s="71"/>
      <c r="I90" s="62"/>
      <c r="J90" s="62"/>
      <c r="K90" s="44"/>
      <c r="L90" s="63"/>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x14ac:dyDescent="0.2">
      <c r="A111" s="15"/>
      <c r="B111" s="15"/>
      <c r="C111" s="58"/>
      <c r="D111" s="58"/>
      <c r="E111" s="58"/>
      <c r="F111" s="58"/>
      <c r="G111" s="58"/>
      <c r="H111" s="72"/>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x14ac:dyDescent="0.2">
      <c r="A112" s="11"/>
      <c r="B112" s="12" t="str">
        <f>"Endeavour Energy "&amp;LEFT($H$3,7)&amp;" Metering prices"</f>
        <v>Endeavour Energy 2026–27 Metering prices</v>
      </c>
      <c r="C112" s="11"/>
      <c r="D112" s="11"/>
      <c r="E112" s="11"/>
      <c r="F112" s="11"/>
      <c r="G112" s="11"/>
      <c r="H112" s="19" t="s">
        <v>20</v>
      </c>
      <c r="I112" s="19" t="s">
        <v>21</v>
      </c>
      <c r="J112" s="19" t="s">
        <v>22</v>
      </c>
      <c r="K112" s="19"/>
      <c r="L112" s="42" t="s">
        <v>25</v>
      </c>
      <c r="M112" s="66" t="s">
        <v>30</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x14ac:dyDescent="0.2">
      <c r="A113" s="15"/>
      <c r="B113" s="15"/>
      <c r="C113" s="57"/>
      <c r="D113" s="57"/>
      <c r="E113" s="57"/>
      <c r="F113" s="57"/>
      <c r="G113" s="57"/>
      <c r="H113" s="7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x14ac:dyDescent="0.2">
      <c r="A114" s="15"/>
      <c r="B114" s="15">
        <v>1</v>
      </c>
      <c r="C114" s="59" t="s">
        <v>151</v>
      </c>
      <c r="D114" s="60"/>
      <c r="E114" s="60"/>
      <c r="F114" s="60"/>
      <c r="G114" s="61"/>
      <c r="H114" s="71" t="s">
        <v>170</v>
      </c>
      <c r="I114" s="62" t="s">
        <v>35</v>
      </c>
      <c r="J114" s="71" t="s">
        <v>34</v>
      </c>
      <c r="K114" s="44"/>
      <c r="L114" s="63">
        <v>13.293665000000001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2</v>
      </c>
      <c r="C115" s="59" t="s">
        <v>152</v>
      </c>
      <c r="D115" s="60"/>
      <c r="E115" s="60"/>
      <c r="F115" s="60"/>
      <c r="G115" s="61"/>
      <c r="H115" s="71" t="s">
        <v>171</v>
      </c>
      <c r="I115" s="62" t="s">
        <v>35</v>
      </c>
      <c r="J115" s="71" t="s">
        <v>34</v>
      </c>
      <c r="K115" s="44"/>
      <c r="L115" s="63">
        <v>13.293665000000001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3</v>
      </c>
      <c r="C116" s="59" t="s">
        <v>153</v>
      </c>
      <c r="D116" s="60"/>
      <c r="E116" s="60"/>
      <c r="F116" s="60"/>
      <c r="G116" s="61"/>
      <c r="H116" s="71" t="s">
        <v>172</v>
      </c>
      <c r="I116" s="62" t="s">
        <v>35</v>
      </c>
      <c r="J116" s="71" t="s">
        <v>34</v>
      </c>
      <c r="K116" s="44"/>
      <c r="L116" s="63">
        <v>13.293665000000001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4</v>
      </c>
      <c r="C117" s="59" t="s">
        <v>216</v>
      </c>
      <c r="D117" s="60"/>
      <c r="E117" s="60"/>
      <c r="F117" s="60"/>
      <c r="G117" s="61"/>
      <c r="H117" s="71" t="s">
        <v>173</v>
      </c>
      <c r="I117" s="62" t="s">
        <v>35</v>
      </c>
      <c r="J117" s="71" t="s">
        <v>34</v>
      </c>
      <c r="K117" s="44"/>
      <c r="L117" s="63">
        <v>0</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5</v>
      </c>
      <c r="C118" s="59" t="s">
        <v>217</v>
      </c>
      <c r="D118" s="60"/>
      <c r="E118" s="60"/>
      <c r="F118" s="60"/>
      <c r="G118" s="61"/>
      <c r="H118" s="71" t="s">
        <v>174</v>
      </c>
      <c r="I118" s="62" t="s">
        <v>35</v>
      </c>
      <c r="J118" s="71" t="s">
        <v>34</v>
      </c>
      <c r="K118" s="44"/>
      <c r="L118" s="63">
        <v>13.293665000000001</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6</v>
      </c>
      <c r="C119" s="59" t="s">
        <v>218</v>
      </c>
      <c r="D119" s="60"/>
      <c r="E119" s="60"/>
      <c r="F119" s="60"/>
      <c r="G119" s="61"/>
      <c r="H119" s="71" t="s">
        <v>175</v>
      </c>
      <c r="I119" s="62" t="s">
        <v>35</v>
      </c>
      <c r="J119" s="71" t="s">
        <v>34</v>
      </c>
      <c r="K119" s="44"/>
      <c r="L119" s="63">
        <v>13.293665000000001</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7</v>
      </c>
      <c r="C120" s="59" t="s">
        <v>219</v>
      </c>
      <c r="D120" s="60"/>
      <c r="E120" s="60"/>
      <c r="F120" s="60"/>
      <c r="G120" s="61"/>
      <c r="H120" s="71" t="s">
        <v>176</v>
      </c>
      <c r="I120" s="62" t="s">
        <v>35</v>
      </c>
      <c r="J120" s="71" t="s">
        <v>34</v>
      </c>
      <c r="K120" s="44"/>
      <c r="L120" s="63">
        <v>13.293665000000001</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8</v>
      </c>
      <c r="C121" s="59"/>
      <c r="D121" s="60"/>
      <c r="E121" s="60"/>
      <c r="F121" s="60"/>
      <c r="G121" s="61"/>
      <c r="H121" s="71"/>
      <c r="I121" s="62"/>
      <c r="J121" s="62"/>
      <c r="K121" s="44"/>
      <c r="L121" s="63"/>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v>9</v>
      </c>
      <c r="C122" s="59"/>
      <c r="D122" s="60"/>
      <c r="E122" s="60"/>
      <c r="F122" s="60"/>
      <c r="G122" s="61"/>
      <c r="H122" s="71"/>
      <c r="I122" s="62"/>
      <c r="J122" s="62"/>
      <c r="K122" s="44"/>
      <c r="L122" s="63"/>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v>10</v>
      </c>
      <c r="C123" s="59"/>
      <c r="D123" s="60"/>
      <c r="E123" s="60"/>
      <c r="F123" s="60"/>
      <c r="G123" s="61"/>
      <c r="H123" s="71"/>
      <c r="I123" s="62"/>
      <c r="J123" s="62"/>
      <c r="K123" s="44"/>
      <c r="L123" s="63"/>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v>11</v>
      </c>
      <c r="C124" s="59"/>
      <c r="D124" s="60"/>
      <c r="E124" s="60"/>
      <c r="F124" s="60"/>
      <c r="G124" s="61"/>
      <c r="H124" s="71"/>
      <c r="I124" s="62"/>
      <c r="J124" s="62"/>
      <c r="K124" s="44"/>
      <c r="L124" s="63"/>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v>12</v>
      </c>
      <c r="C125" s="59"/>
      <c r="D125" s="60"/>
      <c r="E125" s="60"/>
      <c r="F125" s="60"/>
      <c r="G125" s="61"/>
      <c r="H125" s="71"/>
      <c r="I125" s="62"/>
      <c r="J125" s="62"/>
      <c r="K125" s="44"/>
      <c r="L125" s="63"/>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v>13</v>
      </c>
      <c r="C126" s="59"/>
      <c r="D126" s="60"/>
      <c r="E126" s="60"/>
      <c r="F126" s="60"/>
      <c r="G126" s="61"/>
      <c r="H126" s="71"/>
      <c r="I126" s="62"/>
      <c r="J126" s="62"/>
      <c r="K126" s="44"/>
      <c r="L126" s="63"/>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v>14</v>
      </c>
      <c r="C127" s="59"/>
      <c r="D127" s="60"/>
      <c r="E127" s="60"/>
      <c r="F127" s="60"/>
      <c r="G127" s="61"/>
      <c r="H127" s="71"/>
      <c r="I127" s="62"/>
      <c r="J127" s="62"/>
      <c r="K127" s="44"/>
      <c r="L127" s="63"/>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v>15</v>
      </c>
      <c r="C128" s="59"/>
      <c r="D128" s="60"/>
      <c r="E128" s="60"/>
      <c r="F128" s="60"/>
      <c r="G128" s="61"/>
      <c r="H128" s="71"/>
      <c r="I128" s="62"/>
      <c r="J128" s="62"/>
      <c r="K128" s="44"/>
      <c r="L128" s="63"/>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v>16</v>
      </c>
      <c r="C129" s="59"/>
      <c r="D129" s="60"/>
      <c r="E129" s="60"/>
      <c r="F129" s="60"/>
      <c r="G129" s="61"/>
      <c r="H129" s="71"/>
      <c r="I129" s="62"/>
      <c r="J129" s="62"/>
      <c r="K129" s="44"/>
      <c r="L129" s="63"/>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v>17</v>
      </c>
      <c r="C130" s="59"/>
      <c r="D130" s="60"/>
      <c r="E130" s="60"/>
      <c r="F130" s="60"/>
      <c r="G130" s="61"/>
      <c r="H130" s="71"/>
      <c r="I130" s="62"/>
      <c r="J130" s="62"/>
      <c r="K130" s="44"/>
      <c r="L130" s="63"/>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v>18</v>
      </c>
      <c r="C131" s="59"/>
      <c r="D131" s="60"/>
      <c r="E131" s="60"/>
      <c r="F131" s="60"/>
      <c r="G131" s="61"/>
      <c r="H131" s="71"/>
      <c r="I131" s="62"/>
      <c r="J131" s="62"/>
      <c r="K131" s="44"/>
      <c r="L131" s="63"/>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v>19</v>
      </c>
      <c r="C132" s="59"/>
      <c r="D132" s="60"/>
      <c r="E132" s="60"/>
      <c r="F132" s="60"/>
      <c r="G132" s="61"/>
      <c r="H132" s="71"/>
      <c r="I132" s="62"/>
      <c r="J132" s="62"/>
      <c r="K132" s="44"/>
      <c r="L132" s="63"/>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v>20</v>
      </c>
      <c r="C133" s="59"/>
      <c r="D133" s="60"/>
      <c r="E133" s="60"/>
      <c r="F133" s="60"/>
      <c r="G133" s="61"/>
      <c r="H133" s="71"/>
      <c r="I133" s="62"/>
      <c r="J133" s="62"/>
      <c r="K133" s="44"/>
      <c r="L133" s="63"/>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v>21</v>
      </c>
      <c r="C134" s="59"/>
      <c r="D134" s="60"/>
      <c r="E134" s="60"/>
      <c r="F134" s="60"/>
      <c r="G134" s="61"/>
      <c r="H134" s="71"/>
      <c r="I134" s="62"/>
      <c r="J134" s="62"/>
      <c r="K134" s="44"/>
      <c r="L134" s="63"/>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v>22</v>
      </c>
      <c r="C135" s="59"/>
      <c r="D135" s="60"/>
      <c r="E135" s="60"/>
      <c r="F135" s="60"/>
      <c r="G135" s="61"/>
      <c r="H135" s="71"/>
      <c r="I135" s="62"/>
      <c r="J135" s="62"/>
      <c r="K135" s="44"/>
      <c r="L135" s="63"/>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v>23</v>
      </c>
      <c r="C136" s="59"/>
      <c r="D136" s="60"/>
      <c r="E136" s="60"/>
      <c r="F136" s="60"/>
      <c r="G136" s="61"/>
      <c r="H136" s="71"/>
      <c r="I136" s="62"/>
      <c r="J136" s="62"/>
      <c r="K136" s="44"/>
      <c r="L136" s="63"/>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v>24</v>
      </c>
      <c r="C137" s="59"/>
      <c r="D137" s="60"/>
      <c r="E137" s="60"/>
      <c r="F137" s="60"/>
      <c r="G137" s="61"/>
      <c r="H137" s="71"/>
      <c r="I137" s="62"/>
      <c r="J137" s="62"/>
      <c r="K137" s="44"/>
      <c r="L137" s="63"/>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v>25</v>
      </c>
      <c r="C138" s="59"/>
      <c r="D138" s="60"/>
      <c r="E138" s="60"/>
      <c r="F138" s="60"/>
      <c r="G138" s="61"/>
      <c r="H138" s="71"/>
      <c r="I138" s="62"/>
      <c r="J138" s="62"/>
      <c r="K138" s="44"/>
      <c r="L138" s="63"/>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v>26</v>
      </c>
      <c r="C139" s="59"/>
      <c r="D139" s="60"/>
      <c r="E139" s="60"/>
      <c r="F139" s="60"/>
      <c r="G139" s="61"/>
      <c r="H139" s="71"/>
      <c r="I139" s="62"/>
      <c r="J139" s="62"/>
      <c r="K139" s="44"/>
      <c r="L139" s="63"/>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v>27</v>
      </c>
      <c r="C140" s="59"/>
      <c r="D140" s="60"/>
      <c r="E140" s="60"/>
      <c r="F140" s="60"/>
      <c r="G140" s="61"/>
      <c r="H140" s="71"/>
      <c r="I140" s="62"/>
      <c r="J140" s="62"/>
      <c r="K140" s="44"/>
      <c r="L140" s="63"/>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v>28</v>
      </c>
      <c r="C141" s="59"/>
      <c r="D141" s="60"/>
      <c r="E141" s="60"/>
      <c r="F141" s="60"/>
      <c r="G141" s="61"/>
      <c r="H141" s="71"/>
      <c r="I141" s="62"/>
      <c r="J141" s="62"/>
      <c r="K141" s="44"/>
      <c r="L141" s="63"/>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v>29</v>
      </c>
      <c r="C142" s="59"/>
      <c r="D142" s="60"/>
      <c r="E142" s="60"/>
      <c r="F142" s="60"/>
      <c r="G142" s="61"/>
      <c r="H142" s="71"/>
      <c r="I142" s="62"/>
      <c r="J142" s="62"/>
      <c r="K142" s="44"/>
      <c r="L142" s="63"/>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v>30</v>
      </c>
      <c r="C143" s="59"/>
      <c r="D143" s="60"/>
      <c r="E143" s="60"/>
      <c r="F143" s="60"/>
      <c r="G143" s="61"/>
      <c r="H143" s="71"/>
      <c r="I143" s="62"/>
      <c r="J143" s="62"/>
      <c r="K143" s="44"/>
      <c r="L143" s="63"/>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x14ac:dyDescent="0.2">
      <c r="A144" s="15"/>
      <c r="B144" s="15"/>
      <c r="C144" s="58"/>
      <c r="D144" s="58"/>
      <c r="E144" s="58"/>
      <c r="F144" s="58"/>
      <c r="G144" s="58"/>
      <c r="H144" s="72"/>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x14ac:dyDescent="0.2">
      <c r="A145" s="11"/>
      <c r="B145" s="12" t="str">
        <f>"Energex "&amp;LEFT($H$3,7)&amp;" Metering prices"</f>
        <v>Energex 2026–27 Metering prices</v>
      </c>
      <c r="C145" s="11"/>
      <c r="D145" s="11"/>
      <c r="E145" s="11"/>
      <c r="F145" s="11"/>
      <c r="G145" s="11"/>
      <c r="H145" s="19" t="s">
        <v>20</v>
      </c>
      <c r="I145" s="19" t="s">
        <v>21</v>
      </c>
      <c r="J145" s="19" t="s">
        <v>22</v>
      </c>
      <c r="K145" s="19"/>
      <c r="L145" s="42" t="s">
        <v>25</v>
      </c>
      <c r="M145" s="66" t="s">
        <v>30</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x14ac:dyDescent="0.2">
      <c r="A146" s="15"/>
      <c r="B146" s="15"/>
      <c r="C146" s="57"/>
      <c r="D146" s="57"/>
      <c r="E146" s="57"/>
      <c r="F146" s="57"/>
      <c r="G146" s="57"/>
      <c r="H146" s="7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x14ac:dyDescent="0.2">
      <c r="A147" s="15"/>
      <c r="B147" s="15">
        <v>1</v>
      </c>
      <c r="C147" s="59" t="s">
        <v>220</v>
      </c>
      <c r="D147" s="60"/>
      <c r="E147" s="60"/>
      <c r="F147" s="60"/>
      <c r="G147" s="61"/>
      <c r="H147" s="71"/>
      <c r="I147" s="62" t="s">
        <v>35</v>
      </c>
      <c r="J147" s="71" t="s">
        <v>34</v>
      </c>
      <c r="K147" s="44"/>
      <c r="L147" s="63">
        <v>44.894999999999996</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2</v>
      </c>
      <c r="C148" s="59"/>
      <c r="D148" s="60"/>
      <c r="E148" s="60"/>
      <c r="F148" s="60"/>
      <c r="G148" s="61"/>
      <c r="H148" s="71"/>
      <c r="I148" s="62"/>
      <c r="J148" s="69"/>
      <c r="K148" s="44"/>
      <c r="L148" s="63"/>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3</v>
      </c>
      <c r="C149" s="59"/>
      <c r="D149" s="60"/>
      <c r="E149" s="60"/>
      <c r="F149" s="60"/>
      <c r="G149" s="61"/>
      <c r="H149" s="71"/>
      <c r="I149" s="62"/>
      <c r="J149" s="69"/>
      <c r="K149" s="44"/>
      <c r="L149" s="63"/>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4</v>
      </c>
      <c r="C150" s="59"/>
      <c r="D150" s="60"/>
      <c r="E150" s="60"/>
      <c r="F150" s="60"/>
      <c r="G150" s="61"/>
      <c r="H150" s="71"/>
      <c r="I150" s="62"/>
      <c r="J150" s="69"/>
      <c r="K150" s="44"/>
      <c r="L150" s="63"/>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5</v>
      </c>
      <c r="C151" s="59"/>
      <c r="D151" s="60"/>
      <c r="E151" s="60"/>
      <c r="F151" s="60"/>
      <c r="G151" s="61"/>
      <c r="H151" s="71"/>
      <c r="I151" s="62"/>
      <c r="J151" s="69"/>
      <c r="K151" s="44"/>
      <c r="L151" s="63"/>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6</v>
      </c>
      <c r="C152" s="59"/>
      <c r="D152" s="60"/>
      <c r="E152" s="60"/>
      <c r="F152" s="60"/>
      <c r="G152" s="61"/>
      <c r="H152" s="71"/>
      <c r="I152" s="62"/>
      <c r="J152" s="69"/>
      <c r="K152" s="44"/>
      <c r="L152" s="63"/>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7</v>
      </c>
      <c r="C153" s="59" t="s">
        <v>36</v>
      </c>
      <c r="D153" s="60"/>
      <c r="E153" s="60"/>
      <c r="F153" s="60"/>
      <c r="G153" s="61"/>
      <c r="H153" s="71" t="s">
        <v>36</v>
      </c>
      <c r="I153" s="62" t="s">
        <v>36</v>
      </c>
      <c r="J153" s="69" t="s">
        <v>36</v>
      </c>
      <c r="K153" s="44"/>
      <c r="L153" s="63"/>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8</v>
      </c>
      <c r="C154" s="59" t="s">
        <v>36</v>
      </c>
      <c r="D154" s="60"/>
      <c r="E154" s="60"/>
      <c r="F154" s="60"/>
      <c r="G154" s="61"/>
      <c r="H154" s="71" t="s">
        <v>36</v>
      </c>
      <c r="I154" s="62" t="s">
        <v>36</v>
      </c>
      <c r="J154" s="69" t="s">
        <v>36</v>
      </c>
      <c r="K154" s="44"/>
      <c r="L154" s="63" t="s">
        <v>36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9</v>
      </c>
      <c r="C155" s="59" t="s">
        <v>36</v>
      </c>
      <c r="D155" s="60"/>
      <c r="E155" s="60"/>
      <c r="F155" s="60"/>
      <c r="G155" s="61"/>
      <c r="H155" s="71" t="s">
        <v>36</v>
      </c>
      <c r="I155" s="62" t="s">
        <v>36</v>
      </c>
      <c r="J155" s="69" t="s">
        <v>36</v>
      </c>
      <c r="K155" s="44"/>
      <c r="L155" s="63" t="s">
        <v>36</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10</v>
      </c>
      <c r="C156" s="59" t="s">
        <v>36</v>
      </c>
      <c r="D156" s="60"/>
      <c r="E156" s="60"/>
      <c r="F156" s="60"/>
      <c r="G156" s="61"/>
      <c r="H156" s="71" t="s">
        <v>36</v>
      </c>
      <c r="I156" s="62" t="s">
        <v>36</v>
      </c>
      <c r="J156" s="69" t="s">
        <v>36</v>
      </c>
      <c r="K156" s="44"/>
      <c r="L156" s="63" t="s">
        <v>36</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11</v>
      </c>
      <c r="C157" s="59" t="s">
        <v>36</v>
      </c>
      <c r="D157" s="60"/>
      <c r="E157" s="60"/>
      <c r="F157" s="60"/>
      <c r="G157" s="61"/>
      <c r="H157" s="71" t="s">
        <v>36</v>
      </c>
      <c r="I157" s="62" t="s">
        <v>36</v>
      </c>
      <c r="J157" s="69" t="s">
        <v>36</v>
      </c>
      <c r="K157" s="44"/>
      <c r="L157" s="63" t="s">
        <v>36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12</v>
      </c>
      <c r="C158" s="59" t="s">
        <v>36</v>
      </c>
      <c r="D158" s="60"/>
      <c r="E158" s="60"/>
      <c r="F158" s="60"/>
      <c r="G158" s="61"/>
      <c r="H158" s="71" t="s">
        <v>36</v>
      </c>
      <c r="I158" s="62" t="s">
        <v>36</v>
      </c>
      <c r="J158" s="69" t="s">
        <v>36</v>
      </c>
      <c r="K158" s="44"/>
      <c r="L158" s="63" t="s">
        <v>36</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13</v>
      </c>
      <c r="C159" s="59" t="s">
        <v>36</v>
      </c>
      <c r="D159" s="60"/>
      <c r="E159" s="60"/>
      <c r="F159" s="60"/>
      <c r="G159" s="61"/>
      <c r="H159" s="71" t="s">
        <v>36</v>
      </c>
      <c r="I159" s="62" t="s">
        <v>36</v>
      </c>
      <c r="J159" s="69" t="s">
        <v>36</v>
      </c>
      <c r="K159" s="44"/>
      <c r="L159" s="63" t="s">
        <v>36</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v>
      </c>
      <c r="C160" s="59" t="s">
        <v>36</v>
      </c>
      <c r="D160" s="60"/>
      <c r="E160" s="60"/>
      <c r="F160" s="60"/>
      <c r="G160" s="61"/>
      <c r="H160" s="71" t="s">
        <v>36</v>
      </c>
      <c r="I160" s="62" t="s">
        <v>36</v>
      </c>
      <c r="J160" s="69" t="s">
        <v>36</v>
      </c>
      <c r="K160" s="44"/>
      <c r="L160" s="63" t="s">
        <v>36</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15</v>
      </c>
      <c r="C161" s="59" t="s">
        <v>36</v>
      </c>
      <c r="D161" s="60"/>
      <c r="E161" s="60"/>
      <c r="F161" s="60"/>
      <c r="G161" s="61"/>
      <c r="H161" s="71" t="s">
        <v>36</v>
      </c>
      <c r="I161" s="62" t="s">
        <v>36</v>
      </c>
      <c r="J161" s="69" t="s">
        <v>36</v>
      </c>
      <c r="K161" s="44"/>
      <c r="L161" s="63" t="s">
        <v>36</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16</v>
      </c>
      <c r="C162" s="59" t="s">
        <v>36</v>
      </c>
      <c r="D162" s="60"/>
      <c r="E162" s="60"/>
      <c r="F162" s="60"/>
      <c r="G162" s="61"/>
      <c r="H162" s="71" t="s">
        <v>36</v>
      </c>
      <c r="I162" s="62" t="s">
        <v>36</v>
      </c>
      <c r="J162" s="69" t="s">
        <v>36</v>
      </c>
      <c r="K162" s="44"/>
      <c r="L162" s="63" t="s">
        <v>36</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17</v>
      </c>
      <c r="C163" s="59" t="s">
        <v>36</v>
      </c>
      <c r="D163" s="60"/>
      <c r="E163" s="60"/>
      <c r="F163" s="60"/>
      <c r="G163" s="61"/>
      <c r="H163" s="71" t="s">
        <v>36</v>
      </c>
      <c r="I163" s="62" t="s">
        <v>36</v>
      </c>
      <c r="J163" s="69" t="s">
        <v>36</v>
      </c>
      <c r="K163" s="44"/>
      <c r="L163" s="63" t="s">
        <v>36</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18</v>
      </c>
      <c r="C164" s="59" t="s">
        <v>36</v>
      </c>
      <c r="D164" s="60"/>
      <c r="E164" s="60"/>
      <c r="F164" s="60"/>
      <c r="G164" s="61"/>
      <c r="H164" s="71" t="s">
        <v>36</v>
      </c>
      <c r="I164" s="62" t="s">
        <v>36</v>
      </c>
      <c r="J164" s="69" t="s">
        <v>36</v>
      </c>
      <c r="K164" s="44"/>
      <c r="L164" s="63" t="s">
        <v>36</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19</v>
      </c>
      <c r="C165" s="59" t="s">
        <v>36</v>
      </c>
      <c r="D165" s="60"/>
      <c r="E165" s="60"/>
      <c r="F165" s="60"/>
      <c r="G165" s="61"/>
      <c r="H165" s="71" t="s">
        <v>36</v>
      </c>
      <c r="I165" s="62" t="s">
        <v>36</v>
      </c>
      <c r="J165" s="69" t="s">
        <v>36</v>
      </c>
      <c r="K165" s="44"/>
      <c r="L165" s="63" t="s">
        <v>36</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20</v>
      </c>
      <c r="C166" s="59" t="s">
        <v>36</v>
      </c>
      <c r="D166" s="60"/>
      <c r="E166" s="60"/>
      <c r="F166" s="60"/>
      <c r="G166" s="61"/>
      <c r="H166" s="71" t="s">
        <v>36</v>
      </c>
      <c r="I166" s="62" t="s">
        <v>36</v>
      </c>
      <c r="J166" s="69" t="s">
        <v>36</v>
      </c>
      <c r="K166" s="44"/>
      <c r="L166" s="63" t="s">
        <v>36</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21</v>
      </c>
      <c r="C167" s="59" t="s">
        <v>36</v>
      </c>
      <c r="D167" s="60"/>
      <c r="E167" s="60"/>
      <c r="F167" s="60"/>
      <c r="G167" s="61"/>
      <c r="H167" s="71" t="s">
        <v>36</v>
      </c>
      <c r="I167" s="62" t="s">
        <v>36</v>
      </c>
      <c r="J167" s="69" t="s">
        <v>36</v>
      </c>
      <c r="K167" s="44"/>
      <c r="L167" s="63" t="s">
        <v>36</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22</v>
      </c>
      <c r="C168" s="59" t="s">
        <v>36</v>
      </c>
      <c r="D168" s="60"/>
      <c r="E168" s="60"/>
      <c r="F168" s="60"/>
      <c r="G168" s="61"/>
      <c r="H168" s="71" t="s">
        <v>36</v>
      </c>
      <c r="I168" s="62" t="s">
        <v>36</v>
      </c>
      <c r="J168" s="69" t="s">
        <v>36</v>
      </c>
      <c r="K168" s="44"/>
      <c r="L168" s="63" t="s">
        <v>36</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23</v>
      </c>
      <c r="C169" s="59" t="s">
        <v>36</v>
      </c>
      <c r="D169" s="60"/>
      <c r="E169" s="60"/>
      <c r="F169" s="60"/>
      <c r="G169" s="61"/>
      <c r="H169" s="71" t="s">
        <v>36</v>
      </c>
      <c r="I169" s="62" t="s">
        <v>36</v>
      </c>
      <c r="J169" s="69" t="s">
        <v>36</v>
      </c>
      <c r="K169" s="44"/>
      <c r="L169" s="63" t="s">
        <v>36</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24</v>
      </c>
      <c r="C170" s="59" t="s">
        <v>36</v>
      </c>
      <c r="D170" s="60"/>
      <c r="E170" s="60"/>
      <c r="F170" s="60"/>
      <c r="G170" s="61"/>
      <c r="H170" s="71" t="s">
        <v>36</v>
      </c>
      <c r="I170" s="62" t="s">
        <v>36</v>
      </c>
      <c r="J170" s="69" t="s">
        <v>36</v>
      </c>
      <c r="K170" s="44"/>
      <c r="L170" s="63" t="s">
        <v>36</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25</v>
      </c>
      <c r="C171" s="59" t="s">
        <v>36</v>
      </c>
      <c r="D171" s="60"/>
      <c r="E171" s="60"/>
      <c r="F171" s="60"/>
      <c r="G171" s="61"/>
      <c r="H171" s="71" t="s">
        <v>36</v>
      </c>
      <c r="I171" s="62" t="s">
        <v>36</v>
      </c>
      <c r="J171" s="69" t="s">
        <v>36</v>
      </c>
      <c r="K171" s="44"/>
      <c r="L171" s="63" t="s">
        <v>36</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26</v>
      </c>
      <c r="C172" s="59" t="s">
        <v>36</v>
      </c>
      <c r="D172" s="60"/>
      <c r="E172" s="60"/>
      <c r="F172" s="60"/>
      <c r="G172" s="61"/>
      <c r="H172" s="71" t="s">
        <v>36</v>
      </c>
      <c r="I172" s="62" t="s">
        <v>36</v>
      </c>
      <c r="J172" s="69" t="s">
        <v>36</v>
      </c>
      <c r="K172" s="44"/>
      <c r="L172" s="63" t="s">
        <v>36</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27</v>
      </c>
      <c r="C173" s="59" t="s">
        <v>36</v>
      </c>
      <c r="D173" s="60"/>
      <c r="E173" s="60"/>
      <c r="F173" s="60"/>
      <c r="G173" s="61"/>
      <c r="H173" s="71" t="s">
        <v>36</v>
      </c>
      <c r="I173" s="62" t="s">
        <v>36</v>
      </c>
      <c r="J173" s="69" t="s">
        <v>36</v>
      </c>
      <c r="K173" s="44"/>
      <c r="L173" s="63" t="s">
        <v>36</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28</v>
      </c>
      <c r="C174" s="59" t="s">
        <v>36</v>
      </c>
      <c r="D174" s="60"/>
      <c r="E174" s="60"/>
      <c r="F174" s="60"/>
      <c r="G174" s="61"/>
      <c r="H174" s="71" t="s">
        <v>36</v>
      </c>
      <c r="I174" s="62" t="s">
        <v>36</v>
      </c>
      <c r="J174" s="69" t="s">
        <v>36</v>
      </c>
      <c r="K174" s="44"/>
      <c r="L174" s="63" t="s">
        <v>36</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29</v>
      </c>
      <c r="C175" s="59" t="s">
        <v>36</v>
      </c>
      <c r="D175" s="60"/>
      <c r="E175" s="60"/>
      <c r="F175" s="60"/>
      <c r="G175" s="61"/>
      <c r="H175" s="71" t="s">
        <v>36</v>
      </c>
      <c r="I175" s="62" t="s">
        <v>36</v>
      </c>
      <c r="J175" s="69" t="s">
        <v>36</v>
      </c>
      <c r="K175" s="44"/>
      <c r="L175" s="63" t="s">
        <v>36</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30</v>
      </c>
      <c r="C176" s="59" t="s">
        <v>36</v>
      </c>
      <c r="D176" s="60"/>
      <c r="E176" s="60"/>
      <c r="F176" s="60"/>
      <c r="G176" s="61"/>
      <c r="H176" s="71" t="s">
        <v>36</v>
      </c>
      <c r="I176" s="62" t="s">
        <v>36</v>
      </c>
      <c r="J176" s="69" t="s">
        <v>36</v>
      </c>
      <c r="K176" s="44"/>
      <c r="L176" s="63" t="s">
        <v>36</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x14ac:dyDescent="0.2">
      <c r="A177" s="15"/>
      <c r="B177" s="15"/>
      <c r="C177" s="58"/>
      <c r="D177" s="58"/>
      <c r="E177" s="58"/>
      <c r="F177" s="58"/>
      <c r="G177" s="58"/>
      <c r="H177" s="72"/>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x14ac:dyDescent="0.2">
      <c r="A178" s="11"/>
      <c r="B178" s="12" t="str">
        <f>"Ergon Energy "&amp;LEFT($H$3,7)&amp;" Metering prices"</f>
        <v>Ergon Energy 2026–27 Metering prices</v>
      </c>
      <c r="C178" s="11"/>
      <c r="D178" s="11"/>
      <c r="E178" s="11"/>
      <c r="F178" s="11"/>
      <c r="G178" s="11"/>
      <c r="H178" s="19" t="s">
        <v>20</v>
      </c>
      <c r="I178" s="19" t="s">
        <v>21</v>
      </c>
      <c r="J178" s="19" t="s">
        <v>22</v>
      </c>
      <c r="K178" s="19"/>
      <c r="L178" s="42" t="s">
        <v>25</v>
      </c>
      <c r="M178" s="66" t="s">
        <v>30</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x14ac:dyDescent="0.2">
      <c r="A179" s="15"/>
      <c r="B179" s="15"/>
      <c r="C179" s="57"/>
      <c r="D179" s="57"/>
      <c r="E179" s="57"/>
      <c r="F179" s="57"/>
      <c r="G179" s="57"/>
      <c r="H179" s="70"/>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x14ac:dyDescent="0.2">
      <c r="A180" s="15"/>
      <c r="B180" s="15">
        <v>1</v>
      </c>
      <c r="C180" s="59" t="s">
        <v>220</v>
      </c>
      <c r="D180" s="60"/>
      <c r="E180" s="60"/>
      <c r="F180" s="60"/>
      <c r="G180" s="61"/>
      <c r="H180" s="71"/>
      <c r="I180" s="62" t="s">
        <v>35</v>
      </c>
      <c r="J180" s="71" t="s">
        <v>34</v>
      </c>
      <c r="K180" s="44"/>
      <c r="L180" s="63">
        <v>42.34</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2</v>
      </c>
      <c r="C181" s="59"/>
      <c r="D181" s="60"/>
      <c r="E181" s="60"/>
      <c r="F181" s="60"/>
      <c r="G181" s="61"/>
      <c r="H181" s="71"/>
      <c r="I181" s="62"/>
      <c r="J181" s="69"/>
      <c r="K181" s="44"/>
      <c r="L181" s="63"/>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3</v>
      </c>
      <c r="C182" s="59"/>
      <c r="D182" s="60"/>
      <c r="E182" s="60"/>
      <c r="F182" s="60"/>
      <c r="G182" s="61"/>
      <c r="H182" s="71"/>
      <c r="I182" s="62"/>
      <c r="J182" s="69"/>
      <c r="K182" s="44"/>
      <c r="L182" s="63"/>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4</v>
      </c>
      <c r="C183" s="59"/>
      <c r="D183" s="60"/>
      <c r="E183" s="60"/>
      <c r="F183" s="60"/>
      <c r="G183" s="61"/>
      <c r="H183" s="71"/>
      <c r="I183" s="62"/>
      <c r="J183" s="69"/>
      <c r="K183" s="44"/>
      <c r="L183" s="63"/>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5</v>
      </c>
      <c r="C184" s="59"/>
      <c r="D184" s="60"/>
      <c r="E184" s="60"/>
      <c r="F184" s="60"/>
      <c r="G184" s="61"/>
      <c r="H184" s="71"/>
      <c r="I184" s="62"/>
      <c r="J184" s="69"/>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6</v>
      </c>
      <c r="C185" s="59"/>
      <c r="D185" s="60"/>
      <c r="E185" s="60"/>
      <c r="F185" s="60"/>
      <c r="G185" s="61"/>
      <c r="H185" s="71"/>
      <c r="I185" s="62"/>
      <c r="J185" s="69"/>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7</v>
      </c>
      <c r="C186" s="59" t="s">
        <v>36</v>
      </c>
      <c r="D186" s="60"/>
      <c r="E186" s="60"/>
      <c r="F186" s="60"/>
      <c r="G186" s="61"/>
      <c r="H186" s="71" t="s">
        <v>36</v>
      </c>
      <c r="I186" s="62" t="s">
        <v>36</v>
      </c>
      <c r="J186" s="69" t="s">
        <v>36</v>
      </c>
      <c r="K186" s="44"/>
      <c r="L186" s="63" t="s">
        <v>36</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8</v>
      </c>
      <c r="C187" s="59" t="s">
        <v>36</v>
      </c>
      <c r="D187" s="60"/>
      <c r="E187" s="60"/>
      <c r="F187" s="60"/>
      <c r="G187" s="61"/>
      <c r="H187" s="71" t="s">
        <v>36</v>
      </c>
      <c r="I187" s="62" t="s">
        <v>36</v>
      </c>
      <c r="J187" s="69" t="s">
        <v>36</v>
      </c>
      <c r="K187" s="44"/>
      <c r="L187" s="63" t="s">
        <v>36</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9</v>
      </c>
      <c r="C188" s="59" t="s">
        <v>36</v>
      </c>
      <c r="D188" s="60"/>
      <c r="E188" s="60"/>
      <c r="F188" s="60"/>
      <c r="G188" s="61"/>
      <c r="H188" s="71" t="s">
        <v>36</v>
      </c>
      <c r="I188" s="62" t="s">
        <v>36</v>
      </c>
      <c r="J188" s="69" t="s">
        <v>36</v>
      </c>
      <c r="K188" s="44"/>
      <c r="L188" s="63" t="s">
        <v>36</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10</v>
      </c>
      <c r="C189" s="59" t="s">
        <v>36</v>
      </c>
      <c r="D189" s="60"/>
      <c r="E189" s="60"/>
      <c r="F189" s="60"/>
      <c r="G189" s="61"/>
      <c r="H189" s="71" t="s">
        <v>36</v>
      </c>
      <c r="I189" s="62" t="s">
        <v>36</v>
      </c>
      <c r="J189" s="69" t="s">
        <v>36</v>
      </c>
      <c r="K189" s="44"/>
      <c r="L189" s="63" t="s">
        <v>36</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11</v>
      </c>
      <c r="C190" s="59" t="s">
        <v>36</v>
      </c>
      <c r="D190" s="60"/>
      <c r="E190" s="60"/>
      <c r="F190" s="60"/>
      <c r="G190" s="61"/>
      <c r="H190" s="71" t="s">
        <v>36</v>
      </c>
      <c r="I190" s="62" t="s">
        <v>36</v>
      </c>
      <c r="J190" s="69" t="s">
        <v>36</v>
      </c>
      <c r="K190" s="44"/>
      <c r="L190" s="63" t="s">
        <v>36</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12</v>
      </c>
      <c r="C191" s="59" t="s">
        <v>36</v>
      </c>
      <c r="D191" s="60"/>
      <c r="E191" s="60"/>
      <c r="F191" s="60"/>
      <c r="G191" s="61"/>
      <c r="H191" s="71" t="s">
        <v>36</v>
      </c>
      <c r="I191" s="62" t="s">
        <v>36</v>
      </c>
      <c r="J191" s="69" t="s">
        <v>36</v>
      </c>
      <c r="K191" s="44"/>
      <c r="L191" s="63" t="s">
        <v>36</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13</v>
      </c>
      <c r="C192" s="59" t="s">
        <v>36</v>
      </c>
      <c r="D192" s="60"/>
      <c r="E192" s="60"/>
      <c r="F192" s="60"/>
      <c r="G192" s="61"/>
      <c r="H192" s="71" t="s">
        <v>36</v>
      </c>
      <c r="I192" s="62" t="s">
        <v>36</v>
      </c>
      <c r="J192" s="69" t="s">
        <v>36</v>
      </c>
      <c r="K192" s="44"/>
      <c r="L192" s="63" t="s">
        <v>36</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14</v>
      </c>
      <c r="C193" s="59" t="s">
        <v>36</v>
      </c>
      <c r="D193" s="60"/>
      <c r="E193" s="60"/>
      <c r="F193" s="60"/>
      <c r="G193" s="61"/>
      <c r="H193" s="71" t="s">
        <v>36</v>
      </c>
      <c r="I193" s="62" t="s">
        <v>36</v>
      </c>
      <c r="J193" s="69" t="s">
        <v>36</v>
      </c>
      <c r="K193" s="44"/>
      <c r="L193" s="63" t="s">
        <v>36</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15</v>
      </c>
      <c r="C194" s="59" t="s">
        <v>36</v>
      </c>
      <c r="D194" s="60"/>
      <c r="E194" s="60"/>
      <c r="F194" s="60"/>
      <c r="G194" s="61"/>
      <c r="H194" s="71" t="s">
        <v>36</v>
      </c>
      <c r="I194" s="62" t="s">
        <v>36</v>
      </c>
      <c r="J194" s="69" t="s">
        <v>36</v>
      </c>
      <c r="K194" s="44"/>
      <c r="L194" s="63" t="s">
        <v>36</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16</v>
      </c>
      <c r="C195" s="59" t="s">
        <v>36</v>
      </c>
      <c r="D195" s="60"/>
      <c r="E195" s="60"/>
      <c r="F195" s="60"/>
      <c r="G195" s="61"/>
      <c r="H195" s="71" t="s">
        <v>36</v>
      </c>
      <c r="I195" s="62" t="s">
        <v>36</v>
      </c>
      <c r="J195" s="69" t="s">
        <v>36</v>
      </c>
      <c r="K195" s="44"/>
      <c r="L195" s="63" t="s">
        <v>36</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17</v>
      </c>
      <c r="C196" s="59" t="s">
        <v>36</v>
      </c>
      <c r="D196" s="60"/>
      <c r="E196" s="60"/>
      <c r="F196" s="60"/>
      <c r="G196" s="61"/>
      <c r="H196" s="71" t="s">
        <v>36</v>
      </c>
      <c r="I196" s="62" t="s">
        <v>36</v>
      </c>
      <c r="J196" s="69" t="s">
        <v>36</v>
      </c>
      <c r="K196" s="44"/>
      <c r="L196" s="63" t="s">
        <v>36</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v>
      </c>
      <c r="C197" s="59" t="s">
        <v>36</v>
      </c>
      <c r="D197" s="60"/>
      <c r="E197" s="60"/>
      <c r="F197" s="60"/>
      <c r="G197" s="61"/>
      <c r="H197" s="71" t="s">
        <v>36</v>
      </c>
      <c r="I197" s="62" t="s">
        <v>36</v>
      </c>
      <c r="J197" s="69" t="s">
        <v>36</v>
      </c>
      <c r="K197" s="44"/>
      <c r="L197" s="63" t="s">
        <v>36</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19</v>
      </c>
      <c r="C198" s="59" t="s">
        <v>36</v>
      </c>
      <c r="D198" s="60"/>
      <c r="E198" s="60"/>
      <c r="F198" s="60"/>
      <c r="G198" s="61"/>
      <c r="H198" s="71" t="s">
        <v>36</v>
      </c>
      <c r="I198" s="62" t="s">
        <v>36</v>
      </c>
      <c r="J198" s="69" t="s">
        <v>36</v>
      </c>
      <c r="K198" s="44"/>
      <c r="L198" s="63" t="s">
        <v>36</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20</v>
      </c>
      <c r="C199" s="59" t="s">
        <v>36</v>
      </c>
      <c r="D199" s="60"/>
      <c r="E199" s="60"/>
      <c r="F199" s="60"/>
      <c r="G199" s="61"/>
      <c r="H199" s="71" t="s">
        <v>36</v>
      </c>
      <c r="I199" s="62" t="s">
        <v>36</v>
      </c>
      <c r="J199" s="69" t="s">
        <v>36</v>
      </c>
      <c r="K199" s="44"/>
      <c r="L199" s="63" t="s">
        <v>36</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21</v>
      </c>
      <c r="C200" s="59" t="s">
        <v>36</v>
      </c>
      <c r="D200" s="60"/>
      <c r="E200" s="60"/>
      <c r="F200" s="60"/>
      <c r="G200" s="61"/>
      <c r="H200" s="71" t="s">
        <v>36</v>
      </c>
      <c r="I200" s="62" t="s">
        <v>36</v>
      </c>
      <c r="J200" s="69" t="s">
        <v>36</v>
      </c>
      <c r="K200" s="44"/>
      <c r="L200" s="63" t="s">
        <v>36</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22</v>
      </c>
      <c r="C201" s="59" t="s">
        <v>36</v>
      </c>
      <c r="D201" s="60"/>
      <c r="E201" s="60"/>
      <c r="F201" s="60"/>
      <c r="G201" s="61"/>
      <c r="H201" s="71" t="s">
        <v>36</v>
      </c>
      <c r="I201" s="62" t="s">
        <v>36</v>
      </c>
      <c r="J201" s="69" t="s">
        <v>36</v>
      </c>
      <c r="K201" s="44"/>
      <c r="L201" s="63" t="s">
        <v>36</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23</v>
      </c>
      <c r="C202" s="59" t="s">
        <v>36</v>
      </c>
      <c r="D202" s="60"/>
      <c r="E202" s="60"/>
      <c r="F202" s="60"/>
      <c r="G202" s="61"/>
      <c r="H202" s="71" t="s">
        <v>36</v>
      </c>
      <c r="I202" s="62" t="s">
        <v>36</v>
      </c>
      <c r="J202" s="69" t="s">
        <v>36</v>
      </c>
      <c r="K202" s="44"/>
      <c r="L202" s="63" t="s">
        <v>36</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24</v>
      </c>
      <c r="C203" s="59" t="s">
        <v>36</v>
      </c>
      <c r="D203" s="60"/>
      <c r="E203" s="60"/>
      <c r="F203" s="60"/>
      <c r="G203" s="61"/>
      <c r="H203" s="71" t="s">
        <v>36</v>
      </c>
      <c r="I203" s="62" t="s">
        <v>36</v>
      </c>
      <c r="J203" s="69" t="s">
        <v>36</v>
      </c>
      <c r="K203" s="44"/>
      <c r="L203" s="63" t="s">
        <v>36</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25</v>
      </c>
      <c r="C204" s="59" t="s">
        <v>36</v>
      </c>
      <c r="D204" s="60"/>
      <c r="E204" s="60"/>
      <c r="F204" s="60"/>
      <c r="G204" s="61"/>
      <c r="H204" s="71" t="s">
        <v>36</v>
      </c>
      <c r="I204" s="62" t="s">
        <v>36</v>
      </c>
      <c r="J204" s="69" t="s">
        <v>36</v>
      </c>
      <c r="K204" s="44"/>
      <c r="L204" s="63" t="s">
        <v>36</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26</v>
      </c>
      <c r="C205" s="59" t="s">
        <v>36</v>
      </c>
      <c r="D205" s="60"/>
      <c r="E205" s="60"/>
      <c r="F205" s="60"/>
      <c r="G205" s="61"/>
      <c r="H205" s="71" t="s">
        <v>36</v>
      </c>
      <c r="I205" s="62" t="s">
        <v>36</v>
      </c>
      <c r="J205" s="69" t="s">
        <v>36</v>
      </c>
      <c r="K205" s="44"/>
      <c r="L205" s="63" t="s">
        <v>36</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27</v>
      </c>
      <c r="C206" s="59" t="s">
        <v>36</v>
      </c>
      <c r="D206" s="60"/>
      <c r="E206" s="60"/>
      <c r="F206" s="60"/>
      <c r="G206" s="61"/>
      <c r="H206" s="71" t="s">
        <v>36</v>
      </c>
      <c r="I206" s="62" t="s">
        <v>36</v>
      </c>
      <c r="J206" s="69" t="s">
        <v>36</v>
      </c>
      <c r="K206" s="44"/>
      <c r="L206" s="63" t="s">
        <v>36</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28</v>
      </c>
      <c r="C207" s="59" t="s">
        <v>36</v>
      </c>
      <c r="D207" s="60"/>
      <c r="E207" s="60"/>
      <c r="F207" s="60"/>
      <c r="G207" s="61"/>
      <c r="H207" s="71" t="s">
        <v>36</v>
      </c>
      <c r="I207" s="62" t="s">
        <v>36</v>
      </c>
      <c r="J207" s="69" t="s">
        <v>36</v>
      </c>
      <c r="K207" s="44"/>
      <c r="L207" s="63" t="s">
        <v>36</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29</v>
      </c>
      <c r="C208" s="59" t="s">
        <v>36</v>
      </c>
      <c r="D208" s="60"/>
      <c r="E208" s="60"/>
      <c r="F208" s="60"/>
      <c r="G208" s="61"/>
      <c r="H208" s="71" t="s">
        <v>36</v>
      </c>
      <c r="I208" s="62" t="s">
        <v>36</v>
      </c>
      <c r="J208" s="69" t="s">
        <v>36</v>
      </c>
      <c r="K208" s="44"/>
      <c r="L208" s="63" t="s">
        <v>36</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30</v>
      </c>
      <c r="C209" s="59" t="s">
        <v>36</v>
      </c>
      <c r="D209" s="60"/>
      <c r="E209" s="60"/>
      <c r="F209" s="60"/>
      <c r="G209" s="61"/>
      <c r="H209" s="71" t="s">
        <v>36</v>
      </c>
      <c r="I209" s="62" t="s">
        <v>36</v>
      </c>
      <c r="J209" s="69" t="s">
        <v>36</v>
      </c>
      <c r="K209" s="44"/>
      <c r="L209" s="63" t="s">
        <v>36</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x14ac:dyDescent="0.2">
      <c r="A210" s="15"/>
      <c r="B210" s="15"/>
      <c r="C210" s="58"/>
      <c r="D210" s="58"/>
      <c r="E210" s="58"/>
      <c r="F210" s="58"/>
      <c r="G210" s="58"/>
      <c r="H210" s="72"/>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x14ac:dyDescent="0.2">
      <c r="A211" s="11"/>
      <c r="B211" s="12" t="str">
        <f>"Essential Energy "&amp;LEFT($H$3,7)&amp;" Metering prices"</f>
        <v>Essential Energy 2026–27 Metering prices</v>
      </c>
      <c r="C211" s="11"/>
      <c r="D211" s="11"/>
      <c r="E211" s="11"/>
      <c r="F211" s="11"/>
      <c r="G211" s="11"/>
      <c r="H211" s="19" t="s">
        <v>20</v>
      </c>
      <c r="I211" s="19" t="s">
        <v>21</v>
      </c>
      <c r="J211" s="19" t="s">
        <v>22</v>
      </c>
      <c r="K211" s="19"/>
      <c r="L211" s="42" t="s">
        <v>25</v>
      </c>
      <c r="M211" s="66" t="s">
        <v>30</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x14ac:dyDescent="0.2">
      <c r="A212" s="15"/>
      <c r="B212" s="15"/>
      <c r="C212" s="57"/>
      <c r="D212" s="57"/>
      <c r="E212" s="57"/>
      <c r="F212" s="57"/>
      <c r="G212" s="57"/>
      <c r="H212" s="70"/>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x14ac:dyDescent="0.2">
      <c r="A213" s="15"/>
      <c r="B213" s="15">
        <v>1</v>
      </c>
      <c r="C213" s="59" t="s">
        <v>589</v>
      </c>
      <c r="D213" s="60"/>
      <c r="E213" s="60"/>
      <c r="F213" s="60"/>
      <c r="G213" s="61"/>
      <c r="H213" s="71"/>
      <c r="I213" s="62" t="s">
        <v>35</v>
      </c>
      <c r="J213" s="62" t="s">
        <v>34</v>
      </c>
      <c r="K213" s="44"/>
      <c r="L213" s="63">
        <v>63.338476731270887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x14ac:dyDescent="0.2">
      <c r="A214" s="15"/>
      <c r="B214" s="15">
        <v>2</v>
      </c>
      <c r="C214" s="59" t="s">
        <v>36</v>
      </c>
      <c r="D214" s="60"/>
      <c r="E214" s="60"/>
      <c r="F214" s="60"/>
      <c r="G214" s="61"/>
      <c r="H214" s="71" t="s">
        <v>36</v>
      </c>
      <c r="I214" s="62" t="s">
        <v>36</v>
      </c>
      <c r="J214" s="62" t="s">
        <v>36</v>
      </c>
      <c r="K214" s="44"/>
      <c r="L214" s="63" t="s">
        <v>36</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3</v>
      </c>
      <c r="C215" s="59" t="s">
        <v>36</v>
      </c>
      <c r="D215" s="60"/>
      <c r="E215" s="60"/>
      <c r="F215" s="60"/>
      <c r="G215" s="61"/>
      <c r="H215" s="71" t="s">
        <v>36</v>
      </c>
      <c r="I215" s="62" t="s">
        <v>36</v>
      </c>
      <c r="J215" s="62" t="s">
        <v>36</v>
      </c>
      <c r="K215" s="44"/>
      <c r="L215" s="63" t="s">
        <v>36</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4</v>
      </c>
      <c r="C216" s="59" t="s">
        <v>36</v>
      </c>
      <c r="D216" s="60"/>
      <c r="E216" s="60"/>
      <c r="F216" s="60"/>
      <c r="G216" s="61"/>
      <c r="H216" s="71" t="s">
        <v>36</v>
      </c>
      <c r="I216" s="62" t="s">
        <v>36</v>
      </c>
      <c r="J216" s="62" t="s">
        <v>36</v>
      </c>
      <c r="K216" s="44"/>
      <c r="L216" s="63" t="s">
        <v>36</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5</v>
      </c>
      <c r="C217" s="59" t="s">
        <v>36</v>
      </c>
      <c r="D217" s="60"/>
      <c r="E217" s="60"/>
      <c r="F217" s="60"/>
      <c r="G217" s="61"/>
      <c r="H217" s="71" t="s">
        <v>36</v>
      </c>
      <c r="I217" s="62" t="s">
        <v>36</v>
      </c>
      <c r="J217" s="62" t="s">
        <v>36</v>
      </c>
      <c r="K217" s="44"/>
      <c r="L217" s="63" t="s">
        <v>36</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6</v>
      </c>
      <c r="C218" s="59" t="s">
        <v>36</v>
      </c>
      <c r="D218" s="60"/>
      <c r="E218" s="60"/>
      <c r="F218" s="60"/>
      <c r="G218" s="61"/>
      <c r="H218" s="71" t="s">
        <v>36</v>
      </c>
      <c r="I218" s="62" t="s">
        <v>36</v>
      </c>
      <c r="J218" s="62" t="s">
        <v>36</v>
      </c>
      <c r="K218" s="44"/>
      <c r="L218" s="63" t="s">
        <v>36</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7</v>
      </c>
      <c r="C219" s="59" t="s">
        <v>36</v>
      </c>
      <c r="D219" s="60"/>
      <c r="E219" s="60"/>
      <c r="F219" s="60"/>
      <c r="G219" s="61"/>
      <c r="H219" s="71" t="s">
        <v>36</v>
      </c>
      <c r="I219" s="62" t="s">
        <v>36</v>
      </c>
      <c r="J219" s="62" t="s">
        <v>36</v>
      </c>
      <c r="K219" s="44"/>
      <c r="L219" s="63" t="s">
        <v>36</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8</v>
      </c>
      <c r="C220" s="59" t="s">
        <v>36</v>
      </c>
      <c r="D220" s="60"/>
      <c r="E220" s="60"/>
      <c r="F220" s="60"/>
      <c r="G220" s="61"/>
      <c r="H220" s="71" t="s">
        <v>36</v>
      </c>
      <c r="I220" s="62" t="s">
        <v>36</v>
      </c>
      <c r="J220" s="62" t="s">
        <v>36</v>
      </c>
      <c r="K220" s="44"/>
      <c r="L220" s="63" t="s">
        <v>36</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9</v>
      </c>
      <c r="C221" s="59" t="s">
        <v>36</v>
      </c>
      <c r="D221" s="60"/>
      <c r="E221" s="60"/>
      <c r="F221" s="60"/>
      <c r="G221" s="61"/>
      <c r="H221" s="71" t="s">
        <v>36</v>
      </c>
      <c r="I221" s="62" t="s">
        <v>36</v>
      </c>
      <c r="J221" s="62" t="s">
        <v>36</v>
      </c>
      <c r="K221" s="44"/>
      <c r="L221" s="63" t="s">
        <v>36</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10</v>
      </c>
      <c r="C222" s="59" t="s">
        <v>36</v>
      </c>
      <c r="D222" s="60"/>
      <c r="E222" s="60"/>
      <c r="F222" s="60"/>
      <c r="G222" s="61"/>
      <c r="H222" s="71" t="s">
        <v>36</v>
      </c>
      <c r="I222" s="62" t="s">
        <v>36</v>
      </c>
      <c r="J222" s="62" t="s">
        <v>36</v>
      </c>
      <c r="K222" s="44"/>
      <c r="L222" s="63" t="s">
        <v>36</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11</v>
      </c>
      <c r="C223" s="59" t="s">
        <v>36</v>
      </c>
      <c r="D223" s="60"/>
      <c r="E223" s="60"/>
      <c r="F223" s="60"/>
      <c r="G223" s="61"/>
      <c r="H223" s="71" t="s">
        <v>36</v>
      </c>
      <c r="I223" s="62" t="s">
        <v>36</v>
      </c>
      <c r="J223" s="62" t="s">
        <v>36</v>
      </c>
      <c r="K223" s="44"/>
      <c r="L223" s="63" t="s">
        <v>36</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12</v>
      </c>
      <c r="C224" s="59" t="s">
        <v>36</v>
      </c>
      <c r="D224" s="60"/>
      <c r="E224" s="60"/>
      <c r="F224" s="60"/>
      <c r="G224" s="61"/>
      <c r="H224" s="71" t="s">
        <v>36</v>
      </c>
      <c r="I224" s="62" t="s">
        <v>36</v>
      </c>
      <c r="J224" s="62" t="s">
        <v>36</v>
      </c>
      <c r="K224" s="44"/>
      <c r="L224" s="63" t="s">
        <v>36</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13</v>
      </c>
      <c r="C225" s="59" t="s">
        <v>36</v>
      </c>
      <c r="D225" s="60"/>
      <c r="E225" s="60"/>
      <c r="F225" s="60"/>
      <c r="G225" s="61"/>
      <c r="H225" s="71" t="s">
        <v>36</v>
      </c>
      <c r="I225" s="62" t="s">
        <v>36</v>
      </c>
      <c r="J225" s="62" t="s">
        <v>36</v>
      </c>
      <c r="K225" s="44"/>
      <c r="L225" s="63" t="s">
        <v>36</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14</v>
      </c>
      <c r="C226" s="59" t="s">
        <v>36</v>
      </c>
      <c r="D226" s="60"/>
      <c r="E226" s="60"/>
      <c r="F226" s="60"/>
      <c r="G226" s="61"/>
      <c r="H226" s="71" t="s">
        <v>36</v>
      </c>
      <c r="I226" s="62" t="s">
        <v>36</v>
      </c>
      <c r="J226" s="62" t="s">
        <v>36</v>
      </c>
      <c r="K226" s="44"/>
      <c r="L226" s="63" t="s">
        <v>36</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15</v>
      </c>
      <c r="C227" s="59" t="s">
        <v>36</v>
      </c>
      <c r="D227" s="60"/>
      <c r="E227" s="60"/>
      <c r="F227" s="60"/>
      <c r="G227" s="61"/>
      <c r="H227" s="71" t="s">
        <v>36</v>
      </c>
      <c r="I227" s="62" t="s">
        <v>36</v>
      </c>
      <c r="J227" s="62" t="s">
        <v>36</v>
      </c>
      <c r="K227" s="44"/>
      <c r="L227" s="63" t="s">
        <v>36</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16</v>
      </c>
      <c r="C228" s="59" t="s">
        <v>36</v>
      </c>
      <c r="D228" s="60"/>
      <c r="E228" s="60"/>
      <c r="F228" s="60"/>
      <c r="G228" s="61"/>
      <c r="H228" s="71" t="s">
        <v>36</v>
      </c>
      <c r="I228" s="62" t="s">
        <v>36</v>
      </c>
      <c r="J228" s="62" t="s">
        <v>36</v>
      </c>
      <c r="K228" s="44"/>
      <c r="L228" s="63" t="s">
        <v>36</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17</v>
      </c>
      <c r="C229" s="59" t="s">
        <v>36</v>
      </c>
      <c r="D229" s="60"/>
      <c r="E229" s="60"/>
      <c r="F229" s="60"/>
      <c r="G229" s="61"/>
      <c r="H229" s="71" t="s">
        <v>36</v>
      </c>
      <c r="I229" s="62" t="s">
        <v>36</v>
      </c>
      <c r="J229" s="62" t="s">
        <v>36</v>
      </c>
      <c r="K229" s="44"/>
      <c r="L229" s="63" t="s">
        <v>36</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18</v>
      </c>
      <c r="C230" s="59" t="s">
        <v>36</v>
      </c>
      <c r="D230" s="60"/>
      <c r="E230" s="60"/>
      <c r="F230" s="60"/>
      <c r="G230" s="61"/>
      <c r="H230" s="71" t="s">
        <v>36</v>
      </c>
      <c r="I230" s="62" t="s">
        <v>36</v>
      </c>
      <c r="J230" s="62" t="s">
        <v>36</v>
      </c>
      <c r="K230" s="44"/>
      <c r="L230" s="63" t="s">
        <v>36</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19</v>
      </c>
      <c r="C231" s="59" t="s">
        <v>36</v>
      </c>
      <c r="D231" s="60"/>
      <c r="E231" s="60"/>
      <c r="F231" s="60"/>
      <c r="G231" s="61"/>
      <c r="H231" s="71" t="s">
        <v>36</v>
      </c>
      <c r="I231" s="62" t="s">
        <v>36</v>
      </c>
      <c r="J231" s="62" t="s">
        <v>36</v>
      </c>
      <c r="K231" s="44"/>
      <c r="L231" s="63" t="s">
        <v>36</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20</v>
      </c>
      <c r="C232" s="59" t="s">
        <v>36</v>
      </c>
      <c r="D232" s="60"/>
      <c r="E232" s="60"/>
      <c r="F232" s="60"/>
      <c r="G232" s="61"/>
      <c r="H232" s="71" t="s">
        <v>36</v>
      </c>
      <c r="I232" s="62" t="s">
        <v>36</v>
      </c>
      <c r="J232" s="62" t="s">
        <v>36</v>
      </c>
      <c r="K232" s="44"/>
      <c r="L232" s="63" t="s">
        <v>36</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v>
      </c>
      <c r="C233" s="59" t="s">
        <v>36</v>
      </c>
      <c r="D233" s="60"/>
      <c r="E233" s="60"/>
      <c r="F233" s="60"/>
      <c r="G233" s="61"/>
      <c r="H233" s="71" t="s">
        <v>36</v>
      </c>
      <c r="I233" s="62" t="s">
        <v>36</v>
      </c>
      <c r="J233" s="62" t="s">
        <v>36</v>
      </c>
      <c r="K233" s="44"/>
      <c r="L233" s="63" t="s">
        <v>36</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v>
      </c>
      <c r="C234" s="59" t="s">
        <v>36</v>
      </c>
      <c r="D234" s="60"/>
      <c r="E234" s="60"/>
      <c r="F234" s="60"/>
      <c r="G234" s="61"/>
      <c r="H234" s="71" t="s">
        <v>36</v>
      </c>
      <c r="I234" s="62" t="s">
        <v>36</v>
      </c>
      <c r="J234" s="62" t="s">
        <v>36</v>
      </c>
      <c r="K234" s="44"/>
      <c r="L234" s="63" t="s">
        <v>36</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23</v>
      </c>
      <c r="C235" s="59" t="s">
        <v>36</v>
      </c>
      <c r="D235" s="60"/>
      <c r="E235" s="60"/>
      <c r="F235" s="60"/>
      <c r="G235" s="61"/>
      <c r="H235" s="71" t="s">
        <v>36</v>
      </c>
      <c r="I235" s="62" t="s">
        <v>36</v>
      </c>
      <c r="J235" s="62" t="s">
        <v>36</v>
      </c>
      <c r="K235" s="44"/>
      <c r="L235" s="63" t="s">
        <v>36</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24</v>
      </c>
      <c r="C236" s="59" t="s">
        <v>36</v>
      </c>
      <c r="D236" s="60"/>
      <c r="E236" s="60"/>
      <c r="F236" s="60"/>
      <c r="G236" s="61"/>
      <c r="H236" s="71" t="s">
        <v>36</v>
      </c>
      <c r="I236" s="62" t="s">
        <v>36</v>
      </c>
      <c r="J236" s="62" t="s">
        <v>36</v>
      </c>
      <c r="K236" s="44"/>
      <c r="L236" s="63" t="s">
        <v>36</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25</v>
      </c>
      <c r="C237" s="59" t="s">
        <v>36</v>
      </c>
      <c r="D237" s="60"/>
      <c r="E237" s="60"/>
      <c r="F237" s="60"/>
      <c r="G237" s="61"/>
      <c r="H237" s="71" t="s">
        <v>36</v>
      </c>
      <c r="I237" s="62" t="s">
        <v>36</v>
      </c>
      <c r="J237" s="62" t="s">
        <v>36</v>
      </c>
      <c r="K237" s="44"/>
      <c r="L237" s="63" t="s">
        <v>36</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26</v>
      </c>
      <c r="C238" s="59" t="s">
        <v>36</v>
      </c>
      <c r="D238" s="60"/>
      <c r="E238" s="60"/>
      <c r="F238" s="60"/>
      <c r="G238" s="61"/>
      <c r="H238" s="71" t="s">
        <v>36</v>
      </c>
      <c r="I238" s="62" t="s">
        <v>36</v>
      </c>
      <c r="J238" s="62" t="s">
        <v>36</v>
      </c>
      <c r="K238" s="44"/>
      <c r="L238" s="63" t="s">
        <v>36</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27</v>
      </c>
      <c r="C239" s="59" t="s">
        <v>36</v>
      </c>
      <c r="D239" s="60"/>
      <c r="E239" s="60"/>
      <c r="F239" s="60"/>
      <c r="G239" s="61"/>
      <c r="H239" s="71" t="s">
        <v>36</v>
      </c>
      <c r="I239" s="62" t="s">
        <v>36</v>
      </c>
      <c r="J239" s="62" t="s">
        <v>36</v>
      </c>
      <c r="K239" s="44"/>
      <c r="L239" s="63" t="s">
        <v>36</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28</v>
      </c>
      <c r="C240" s="59" t="s">
        <v>36</v>
      </c>
      <c r="D240" s="60"/>
      <c r="E240" s="60"/>
      <c r="F240" s="60"/>
      <c r="G240" s="61"/>
      <c r="H240" s="71" t="s">
        <v>36</v>
      </c>
      <c r="I240" s="62" t="s">
        <v>36</v>
      </c>
      <c r="J240" s="62" t="s">
        <v>36</v>
      </c>
      <c r="K240" s="44"/>
      <c r="L240" s="63" t="s">
        <v>36</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29</v>
      </c>
      <c r="C241" s="59" t="s">
        <v>36</v>
      </c>
      <c r="D241" s="60"/>
      <c r="E241" s="60"/>
      <c r="F241" s="60"/>
      <c r="G241" s="61"/>
      <c r="H241" s="71" t="s">
        <v>36</v>
      </c>
      <c r="I241" s="62" t="s">
        <v>36</v>
      </c>
      <c r="J241" s="62" t="s">
        <v>36</v>
      </c>
      <c r="K241" s="44"/>
      <c r="L241" s="63" t="s">
        <v>36</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30</v>
      </c>
      <c r="C242" s="59" t="s">
        <v>36</v>
      </c>
      <c r="D242" s="60"/>
      <c r="E242" s="60"/>
      <c r="F242" s="60"/>
      <c r="G242" s="61"/>
      <c r="H242" s="71" t="s">
        <v>36</v>
      </c>
      <c r="I242" s="62" t="s">
        <v>36</v>
      </c>
      <c r="J242" s="62" t="s">
        <v>36</v>
      </c>
      <c r="K242" s="44"/>
      <c r="L242" s="63" t="s">
        <v>36</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x14ac:dyDescent="0.2">
      <c r="A243" s="15"/>
      <c r="B243" s="15"/>
      <c r="C243" s="58"/>
      <c r="D243" s="58"/>
      <c r="E243" s="58"/>
      <c r="F243" s="58"/>
      <c r="G243" s="58"/>
      <c r="H243" s="72"/>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x14ac:dyDescent="0.2">
      <c r="A244" s="11"/>
      <c r="B244" s="12" t="str">
        <f>"Evoenergy "&amp;LEFT($H$3,7)&amp;" Metering prices"</f>
        <v>Evoenergy 2026–27 Metering prices</v>
      </c>
      <c r="C244" s="11"/>
      <c r="D244" s="11"/>
      <c r="E244" s="11"/>
      <c r="F244" s="11"/>
      <c r="G244" s="11"/>
      <c r="H244" s="19" t="s">
        <v>20</v>
      </c>
      <c r="I244" s="19" t="s">
        <v>21</v>
      </c>
      <c r="J244" s="19" t="s">
        <v>22</v>
      </c>
      <c r="K244" s="19"/>
      <c r="L244" s="42" t="s">
        <v>25</v>
      </c>
      <c r="M244" s="66" t="s">
        <v>30</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x14ac:dyDescent="0.2">
      <c r="A245" s="15"/>
      <c r="B245" s="15"/>
      <c r="C245" s="57"/>
      <c r="D245" s="57"/>
      <c r="E245" s="57"/>
      <c r="F245" s="57"/>
      <c r="G245" s="57"/>
      <c r="H245" s="70"/>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x14ac:dyDescent="0.2">
      <c r="A246" s="15"/>
      <c r="B246" s="15">
        <v>1</v>
      </c>
      <c r="C246" s="59" t="s">
        <v>2163</v>
      </c>
      <c r="D246" s="60"/>
      <c r="E246" s="60"/>
      <c r="F246" s="60"/>
      <c r="G246" s="61"/>
      <c r="H246" s="71" t="s">
        <v>2167</v>
      </c>
      <c r="I246" s="62" t="s">
        <v>35</v>
      </c>
      <c r="J246" s="62" t="s">
        <v>34</v>
      </c>
      <c r="K246" s="44"/>
      <c r="L246" s="63">
        <v>67.05</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x14ac:dyDescent="0.2">
      <c r="A247" s="15"/>
      <c r="B247" s="15">
        <v>2</v>
      </c>
      <c r="C247" s="59" t="s">
        <v>2164</v>
      </c>
      <c r="D247" s="60"/>
      <c r="E247" s="60"/>
      <c r="F247" s="60"/>
      <c r="G247" s="61"/>
      <c r="H247" s="71" t="s">
        <v>2168</v>
      </c>
      <c r="I247" s="62" t="s">
        <v>35</v>
      </c>
      <c r="J247" s="62" t="s">
        <v>34</v>
      </c>
      <c r="K247" s="44"/>
      <c r="L247" s="63">
        <v>67.05</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x14ac:dyDescent="0.2">
      <c r="A248" s="15"/>
      <c r="B248" s="15">
        <v>3</v>
      </c>
      <c r="C248" s="59" t="s">
        <v>2165</v>
      </c>
      <c r="D248" s="60"/>
      <c r="E248" s="60"/>
      <c r="F248" s="60"/>
      <c r="G248" s="61"/>
      <c r="H248" s="71" t="s">
        <v>2169</v>
      </c>
      <c r="I248" s="62" t="s">
        <v>35</v>
      </c>
      <c r="J248" s="62" t="s">
        <v>34</v>
      </c>
      <c r="K248" s="44"/>
      <c r="L248" s="63">
        <v>67.05</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x14ac:dyDescent="0.2">
      <c r="A249" s="15"/>
      <c r="B249" s="15">
        <v>4</v>
      </c>
      <c r="C249" s="59" t="s">
        <v>2166</v>
      </c>
      <c r="D249" s="60"/>
      <c r="E249" s="60"/>
      <c r="F249" s="60"/>
      <c r="G249" s="61"/>
      <c r="H249" s="71" t="s">
        <v>2170</v>
      </c>
      <c r="I249" s="62" t="s">
        <v>35</v>
      </c>
      <c r="J249" s="62" t="s">
        <v>34</v>
      </c>
      <c r="K249" s="44"/>
      <c r="L249" s="63">
        <v>67.05</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x14ac:dyDescent="0.2">
      <c r="A250" s="15"/>
      <c r="B250" s="15">
        <v>5</v>
      </c>
      <c r="C250" s="59">
        <v>0</v>
      </c>
      <c r="D250" s="60"/>
      <c r="E250" s="60"/>
      <c r="F250" s="60"/>
      <c r="G250" s="61"/>
      <c r="H250" s="71">
        <v>0</v>
      </c>
      <c r="I250" s="62"/>
      <c r="J250" s="62">
        <v>0</v>
      </c>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6</v>
      </c>
      <c r="C251" s="59">
        <v>0</v>
      </c>
      <c r="D251" s="60"/>
      <c r="E251" s="60"/>
      <c r="F251" s="60"/>
      <c r="G251" s="61"/>
      <c r="H251" s="71">
        <v>0</v>
      </c>
      <c r="I251" s="62" t="s">
        <v>35</v>
      </c>
      <c r="J251" s="62">
        <v>0</v>
      </c>
      <c r="K251" s="44"/>
      <c r="L251" s="63">
        <v>0</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7</v>
      </c>
      <c r="C252" s="59">
        <v>0</v>
      </c>
      <c r="D252" s="60"/>
      <c r="E252" s="60"/>
      <c r="F252" s="60"/>
      <c r="G252" s="61"/>
      <c r="H252" s="71">
        <v>0</v>
      </c>
      <c r="I252" s="62" t="s">
        <v>35</v>
      </c>
      <c r="J252" s="62">
        <v>0</v>
      </c>
      <c r="K252" s="44"/>
      <c r="L252" s="63">
        <v>0</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8</v>
      </c>
      <c r="C253" s="59">
        <v>0</v>
      </c>
      <c r="D253" s="60"/>
      <c r="E253" s="60"/>
      <c r="F253" s="60"/>
      <c r="G253" s="61"/>
      <c r="H253" s="71">
        <v>0</v>
      </c>
      <c r="I253" s="62" t="s">
        <v>35</v>
      </c>
      <c r="J253" s="62">
        <v>0</v>
      </c>
      <c r="K253" s="44"/>
      <c r="L253" s="63">
        <v>0.12</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9</v>
      </c>
      <c r="C254" s="59">
        <v>0</v>
      </c>
      <c r="D254" s="60"/>
      <c r="E254" s="60"/>
      <c r="F254" s="60"/>
      <c r="G254" s="61"/>
      <c r="H254" s="71">
        <v>0</v>
      </c>
      <c r="I254" s="62" t="s">
        <v>35</v>
      </c>
      <c r="J254" s="62">
        <v>0</v>
      </c>
      <c r="K254" s="44"/>
      <c r="L254" s="63">
        <v>0.12</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10</v>
      </c>
      <c r="C255" s="59">
        <v>0</v>
      </c>
      <c r="D255" s="60"/>
      <c r="E255" s="60"/>
      <c r="F255" s="60"/>
      <c r="G255" s="61"/>
      <c r="H255" s="71">
        <v>0</v>
      </c>
      <c r="I255" s="62" t="s">
        <v>35</v>
      </c>
      <c r="J255" s="62">
        <v>0</v>
      </c>
      <c r="K255" s="44"/>
      <c r="L255" s="63">
        <v>0.12</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11</v>
      </c>
      <c r="C256" s="59">
        <v>0</v>
      </c>
      <c r="D256" s="60"/>
      <c r="E256" s="60"/>
      <c r="F256" s="60"/>
      <c r="G256" s="61"/>
      <c r="H256" s="71">
        <v>0</v>
      </c>
      <c r="I256" s="62" t="s">
        <v>35</v>
      </c>
      <c r="J256" s="62">
        <v>0</v>
      </c>
      <c r="K256" s="44"/>
      <c r="L256" s="63">
        <v>0.12</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12</v>
      </c>
      <c r="C257" s="59">
        <v>0</v>
      </c>
      <c r="D257" s="60"/>
      <c r="E257" s="60"/>
      <c r="F257" s="60"/>
      <c r="G257" s="61"/>
      <c r="H257" s="71">
        <v>0</v>
      </c>
      <c r="I257" s="62" t="s">
        <v>35</v>
      </c>
      <c r="J257" s="62">
        <v>0</v>
      </c>
      <c r="K257" s="44"/>
      <c r="L257" s="63">
        <v>0.12</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13</v>
      </c>
      <c r="C258" s="59">
        <v>0</v>
      </c>
      <c r="D258" s="60"/>
      <c r="E258" s="60"/>
      <c r="F258" s="60"/>
      <c r="G258" s="61"/>
      <c r="H258" s="71">
        <v>0</v>
      </c>
      <c r="I258" s="62" t="s">
        <v>35</v>
      </c>
      <c r="J258" s="62">
        <v>0</v>
      </c>
      <c r="K258" s="44"/>
      <c r="L258" s="63">
        <v>0.12</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14</v>
      </c>
      <c r="C259" s="59">
        <v>0</v>
      </c>
      <c r="D259" s="60"/>
      <c r="E259" s="60"/>
      <c r="F259" s="60"/>
      <c r="G259" s="61"/>
      <c r="H259" s="71">
        <v>0</v>
      </c>
      <c r="I259" s="62" t="s">
        <v>35</v>
      </c>
      <c r="J259" s="62">
        <v>0</v>
      </c>
      <c r="K259" s="44"/>
      <c r="L259" s="63">
        <v>0.12</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15</v>
      </c>
      <c r="C260" s="59">
        <v>0</v>
      </c>
      <c r="D260" s="60"/>
      <c r="E260" s="60"/>
      <c r="F260" s="60"/>
      <c r="G260" s="61"/>
      <c r="H260" s="71">
        <v>0</v>
      </c>
      <c r="I260" s="62" t="s">
        <v>35</v>
      </c>
      <c r="J260" s="62">
        <v>0</v>
      </c>
      <c r="K260" s="44"/>
      <c r="L260" s="63">
        <v>0.12</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16</v>
      </c>
      <c r="C261" s="59">
        <v>0</v>
      </c>
      <c r="D261" s="60"/>
      <c r="E261" s="60"/>
      <c r="F261" s="60"/>
      <c r="G261" s="61"/>
      <c r="H261" s="71">
        <v>0</v>
      </c>
      <c r="I261" s="62" t="s">
        <v>35</v>
      </c>
      <c r="J261" s="62">
        <v>0</v>
      </c>
      <c r="K261" s="44"/>
      <c r="L261" s="63">
        <v>0.12</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17</v>
      </c>
      <c r="C262" s="59">
        <v>0</v>
      </c>
      <c r="D262" s="60"/>
      <c r="E262" s="60"/>
      <c r="F262" s="60"/>
      <c r="G262" s="61"/>
      <c r="H262" s="71">
        <v>0</v>
      </c>
      <c r="I262" s="62" t="s">
        <v>35</v>
      </c>
      <c r="J262" s="62">
        <v>0</v>
      </c>
      <c r="K262" s="44"/>
      <c r="L262" s="63">
        <v>0.12</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18</v>
      </c>
      <c r="C263" s="59">
        <v>0</v>
      </c>
      <c r="D263" s="60"/>
      <c r="E263" s="60"/>
      <c r="F263" s="60"/>
      <c r="G263" s="61"/>
      <c r="H263" s="71">
        <v>0</v>
      </c>
      <c r="I263" s="62" t="s">
        <v>35</v>
      </c>
      <c r="J263" s="62">
        <v>0</v>
      </c>
      <c r="K263" s="44"/>
      <c r="L263" s="63">
        <v>0.12</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19</v>
      </c>
      <c r="C264" s="59">
        <v>0</v>
      </c>
      <c r="D264" s="60"/>
      <c r="E264" s="60"/>
      <c r="F264" s="60"/>
      <c r="G264" s="61"/>
      <c r="H264" s="71">
        <v>0</v>
      </c>
      <c r="I264" s="62" t="s">
        <v>35</v>
      </c>
      <c r="J264" s="62">
        <v>0</v>
      </c>
      <c r="K264" s="44"/>
      <c r="L264" s="63">
        <v>0.12</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20</v>
      </c>
      <c r="C265" s="59">
        <v>0</v>
      </c>
      <c r="D265" s="60"/>
      <c r="E265" s="60"/>
      <c r="F265" s="60"/>
      <c r="G265" s="61"/>
      <c r="H265" s="71">
        <v>0</v>
      </c>
      <c r="I265" s="62" t="s">
        <v>35</v>
      </c>
      <c r="J265" s="62">
        <v>0</v>
      </c>
      <c r="K265" s="44"/>
      <c r="L265" s="63">
        <v>0.12</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21</v>
      </c>
      <c r="C266" s="59">
        <v>0</v>
      </c>
      <c r="D266" s="60"/>
      <c r="E266" s="60"/>
      <c r="F266" s="60"/>
      <c r="G266" s="61"/>
      <c r="H266" s="71">
        <v>0</v>
      </c>
      <c r="I266" s="62" t="s">
        <v>35</v>
      </c>
      <c r="J266" s="62">
        <v>0</v>
      </c>
      <c r="K266" s="44"/>
      <c r="L266" s="63">
        <v>0.12</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22</v>
      </c>
      <c r="C267" s="59">
        <v>0</v>
      </c>
      <c r="D267" s="60"/>
      <c r="E267" s="60"/>
      <c r="F267" s="60"/>
      <c r="G267" s="61"/>
      <c r="H267" s="71">
        <v>0</v>
      </c>
      <c r="I267" s="62" t="s">
        <v>35</v>
      </c>
      <c r="J267" s="62">
        <v>0</v>
      </c>
      <c r="K267" s="44"/>
      <c r="L267" s="63">
        <v>0.12</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23</v>
      </c>
      <c r="C268" s="59">
        <v>0</v>
      </c>
      <c r="D268" s="60"/>
      <c r="E268" s="60"/>
      <c r="F268" s="60"/>
      <c r="G268" s="61"/>
      <c r="H268" s="71">
        <v>0</v>
      </c>
      <c r="I268" s="62" t="s">
        <v>35</v>
      </c>
      <c r="J268" s="62">
        <v>0</v>
      </c>
      <c r="K268" s="44"/>
      <c r="L268" s="63">
        <v>0.12</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24</v>
      </c>
      <c r="C269" s="59">
        <v>0</v>
      </c>
      <c r="D269" s="60"/>
      <c r="E269" s="60"/>
      <c r="F269" s="60"/>
      <c r="G269" s="61"/>
      <c r="H269" s="71">
        <v>0</v>
      </c>
      <c r="I269" s="62" t="s">
        <v>35</v>
      </c>
      <c r="J269" s="62">
        <v>0</v>
      </c>
      <c r="K269" s="44"/>
      <c r="L269" s="63">
        <v>0.12</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v>
      </c>
      <c r="C270" s="59">
        <v>0</v>
      </c>
      <c r="D270" s="60"/>
      <c r="E270" s="60"/>
      <c r="F270" s="60"/>
      <c r="G270" s="61"/>
      <c r="H270" s="71">
        <v>0</v>
      </c>
      <c r="I270" s="62" t="s">
        <v>35</v>
      </c>
      <c r="J270" s="62">
        <v>0</v>
      </c>
      <c r="K270" s="44"/>
      <c r="L270" s="63">
        <v>0.12</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26</v>
      </c>
      <c r="C271" s="59">
        <v>0</v>
      </c>
      <c r="D271" s="60"/>
      <c r="E271" s="60"/>
      <c r="F271" s="60"/>
      <c r="G271" s="61"/>
      <c r="H271" s="71">
        <v>0</v>
      </c>
      <c r="I271" s="62" t="s">
        <v>35</v>
      </c>
      <c r="J271" s="62">
        <v>0</v>
      </c>
      <c r="K271" s="44"/>
      <c r="L271" s="63">
        <v>0.12</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27</v>
      </c>
      <c r="C272" s="59">
        <v>0</v>
      </c>
      <c r="D272" s="60"/>
      <c r="E272" s="60"/>
      <c r="F272" s="60"/>
      <c r="G272" s="61"/>
      <c r="H272" s="71">
        <v>0</v>
      </c>
      <c r="I272" s="62" t="s">
        <v>35</v>
      </c>
      <c r="J272" s="62">
        <v>0</v>
      </c>
      <c r="K272" s="44"/>
      <c r="L272" s="63">
        <v>0.12</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28</v>
      </c>
      <c r="C273" s="59">
        <v>0</v>
      </c>
      <c r="D273" s="60"/>
      <c r="E273" s="60"/>
      <c r="F273" s="60"/>
      <c r="G273" s="61"/>
      <c r="H273" s="71">
        <v>0</v>
      </c>
      <c r="I273" s="62" t="s">
        <v>35</v>
      </c>
      <c r="J273" s="62">
        <v>0</v>
      </c>
      <c r="K273" s="44"/>
      <c r="L273" s="63">
        <v>0.12</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29</v>
      </c>
      <c r="C274" s="59">
        <v>0</v>
      </c>
      <c r="D274" s="60"/>
      <c r="E274" s="60"/>
      <c r="F274" s="60"/>
      <c r="G274" s="61"/>
      <c r="H274" s="71">
        <v>0</v>
      </c>
      <c r="I274" s="62" t="s">
        <v>35</v>
      </c>
      <c r="J274" s="62">
        <v>0</v>
      </c>
      <c r="K274" s="44"/>
      <c r="L274" s="63">
        <v>0.12</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30</v>
      </c>
      <c r="C275" s="59">
        <v>0</v>
      </c>
      <c r="D275" s="60"/>
      <c r="E275" s="60"/>
      <c r="F275" s="60"/>
      <c r="G275" s="61"/>
      <c r="H275" s="71">
        <v>0</v>
      </c>
      <c r="I275" s="62" t="s">
        <v>35</v>
      </c>
      <c r="J275" s="62">
        <v>0</v>
      </c>
      <c r="K275" s="44"/>
      <c r="L275" s="63">
        <v>0.12</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x14ac:dyDescent="0.2">
      <c r="A276" s="15"/>
      <c r="B276" s="15"/>
      <c r="C276" s="58"/>
      <c r="D276" s="58"/>
      <c r="E276" s="58"/>
      <c r="F276" s="58"/>
      <c r="G276" s="58"/>
      <c r="H276" s="72"/>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x14ac:dyDescent="0.2">
      <c r="A277" s="11"/>
      <c r="B277" s="12" t="str">
        <f>"Jemena "&amp;LEFT($H$3,7)&amp;" Metering prices"</f>
        <v>Jemena 2026–27 Metering prices</v>
      </c>
      <c r="C277" s="11"/>
      <c r="D277" s="11"/>
      <c r="E277" s="11"/>
      <c r="F277" s="11"/>
      <c r="G277" s="11"/>
      <c r="H277" s="19" t="s">
        <v>20</v>
      </c>
      <c r="I277" s="19" t="s">
        <v>21</v>
      </c>
      <c r="J277" s="19" t="s">
        <v>22</v>
      </c>
      <c r="K277" s="19"/>
      <c r="L277" s="42" t="s">
        <v>25</v>
      </c>
      <c r="M277" s="66" t="s">
        <v>30</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hidden="1" outlineLevel="1" x14ac:dyDescent="0.2">
      <c r="A278" s="15"/>
      <c r="B278" s="15"/>
      <c r="C278" s="57"/>
      <c r="D278" s="57"/>
      <c r="E278" s="57"/>
      <c r="F278" s="57"/>
      <c r="G278" s="57"/>
      <c r="H278" s="70"/>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hidden="1" outlineLevel="1" x14ac:dyDescent="0.2">
      <c r="A279" s="15"/>
      <c r="B279" s="15"/>
      <c r="C279" s="59"/>
      <c r="D279" s="60"/>
      <c r="E279" s="60"/>
      <c r="F279" s="60"/>
      <c r="G279" s="61"/>
      <c r="H279" s="71"/>
      <c r="I279" s="62"/>
      <c r="J279" s="62"/>
      <c r="K279" s="44"/>
      <c r="L279" s="63"/>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x14ac:dyDescent="0.2">
      <c r="A309" s="15"/>
      <c r="B309" s="15"/>
      <c r="C309" s="58"/>
      <c r="D309" s="58"/>
      <c r="E309" s="58"/>
      <c r="F309" s="58"/>
      <c r="G309" s="58"/>
      <c r="H309" s="72"/>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x14ac:dyDescent="0.2">
      <c r="A310" s="11"/>
      <c r="B310" s="12" t="str">
        <f>"Power and Water Corporation "&amp;LEFT($H$3,7)&amp;" Metering prices"</f>
        <v>Power and Water Corporation 2026–27 Metering prices</v>
      </c>
      <c r="C310" s="11"/>
      <c r="D310" s="11"/>
      <c r="E310" s="11"/>
      <c r="F310" s="11"/>
      <c r="G310" s="11"/>
      <c r="H310" s="19" t="s">
        <v>20</v>
      </c>
      <c r="I310" s="19" t="s">
        <v>21</v>
      </c>
      <c r="J310" s="19" t="s">
        <v>22</v>
      </c>
      <c r="K310" s="19"/>
      <c r="L310" s="42" t="s">
        <v>25</v>
      </c>
      <c r="M310" s="66" t="s">
        <v>30</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x14ac:dyDescent="0.2">
      <c r="A311" s="15"/>
      <c r="B311" s="15"/>
      <c r="C311" s="57"/>
      <c r="D311" s="57"/>
      <c r="E311" s="57"/>
      <c r="F311" s="57"/>
      <c r="G311" s="57"/>
      <c r="H311" s="70"/>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x14ac:dyDescent="0.2">
      <c r="A312" s="15"/>
      <c r="B312" s="15">
        <v>1</v>
      </c>
      <c r="C312" s="59" t="s">
        <v>2204</v>
      </c>
      <c r="D312" s="60"/>
      <c r="E312" s="60"/>
      <c r="F312" s="60"/>
      <c r="G312" s="61"/>
      <c r="H312" s="71">
        <v>0</v>
      </c>
      <c r="I312" s="62" t="s">
        <v>35</v>
      </c>
      <c r="J312" s="62">
        <v>0</v>
      </c>
      <c r="K312" s="44"/>
      <c r="L312" s="63">
        <v>144.77000000000001</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x14ac:dyDescent="0.2">
      <c r="A313" s="15"/>
      <c r="B313" s="15">
        <v>2</v>
      </c>
      <c r="C313" s="59" t="s">
        <v>723</v>
      </c>
      <c r="D313" s="60"/>
      <c r="E313" s="60"/>
      <c r="F313" s="60"/>
      <c r="G313" s="61"/>
      <c r="H313" s="71">
        <v>0</v>
      </c>
      <c r="I313" s="62" t="s">
        <v>35</v>
      </c>
      <c r="J313" s="62">
        <v>0</v>
      </c>
      <c r="K313" s="44"/>
      <c r="L313" s="63">
        <v>191.8</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x14ac:dyDescent="0.2">
      <c r="A314" s="15"/>
      <c r="B314" s="15">
        <v>3</v>
      </c>
      <c r="C314" s="59" t="s">
        <v>2205</v>
      </c>
      <c r="D314" s="60"/>
      <c r="E314" s="60"/>
      <c r="F314" s="60"/>
      <c r="G314" s="61"/>
      <c r="H314" s="71">
        <v>0</v>
      </c>
      <c r="I314" s="62" t="s">
        <v>35</v>
      </c>
      <c r="J314" s="62">
        <v>0</v>
      </c>
      <c r="K314" s="44"/>
      <c r="L314" s="63">
        <v>765.41</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x14ac:dyDescent="0.2">
      <c r="A315" s="15"/>
      <c r="B315" s="15">
        <v>4</v>
      </c>
      <c r="C315" s="59" t="s">
        <v>2205</v>
      </c>
      <c r="D315" s="60"/>
      <c r="E315" s="60"/>
      <c r="F315" s="60"/>
      <c r="G315" s="61"/>
      <c r="H315" s="71">
        <v>0</v>
      </c>
      <c r="I315" s="62" t="s">
        <v>35</v>
      </c>
      <c r="J315" s="62">
        <v>0</v>
      </c>
      <c r="K315" s="44"/>
      <c r="L315" s="63">
        <v>2640.79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x14ac:dyDescent="0.2">
      <c r="A316" s="15"/>
      <c r="B316" s="15">
        <v>5</v>
      </c>
      <c r="C316" s="59">
        <v>0</v>
      </c>
      <c r="D316" s="60"/>
      <c r="E316" s="60"/>
      <c r="F316" s="60"/>
      <c r="G316" s="61"/>
      <c r="H316" s="71">
        <v>0</v>
      </c>
      <c r="I316" s="62"/>
      <c r="J316" s="62">
        <v>0</v>
      </c>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6</v>
      </c>
      <c r="C317" s="59">
        <v>0</v>
      </c>
      <c r="D317" s="60"/>
      <c r="E317" s="60"/>
      <c r="F317" s="60"/>
      <c r="G317" s="61"/>
      <c r="H317" s="71">
        <v>0</v>
      </c>
      <c r="I317" s="62" t="s">
        <v>35</v>
      </c>
      <c r="J317" s="62">
        <v>0</v>
      </c>
      <c r="K317" s="44"/>
      <c r="L317" s="63">
        <v>0</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7</v>
      </c>
      <c r="C318" s="59">
        <v>0</v>
      </c>
      <c r="D318" s="60"/>
      <c r="E318" s="60"/>
      <c r="F318" s="60"/>
      <c r="G318" s="61"/>
      <c r="H318" s="71">
        <v>0</v>
      </c>
      <c r="I318" s="62" t="s">
        <v>35</v>
      </c>
      <c r="J318" s="62">
        <v>0</v>
      </c>
      <c r="K318" s="44"/>
      <c r="L318" s="63">
        <v>0</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8</v>
      </c>
      <c r="C319" s="59">
        <v>0</v>
      </c>
      <c r="D319" s="60"/>
      <c r="E319" s="60"/>
      <c r="F319" s="60"/>
      <c r="G319" s="61"/>
      <c r="H319" s="71">
        <v>0</v>
      </c>
      <c r="I319" s="62" t="s">
        <v>35</v>
      </c>
      <c r="J319" s="62">
        <v>0</v>
      </c>
      <c r="K319" s="44"/>
      <c r="L319" s="63">
        <v>0</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9</v>
      </c>
      <c r="C320" s="59">
        <v>0</v>
      </c>
      <c r="D320" s="60"/>
      <c r="E320" s="60"/>
      <c r="F320" s="60"/>
      <c r="G320" s="61"/>
      <c r="H320" s="71">
        <v>0</v>
      </c>
      <c r="I320" s="62" t="s">
        <v>35</v>
      </c>
      <c r="J320" s="62">
        <v>0</v>
      </c>
      <c r="K320" s="44"/>
      <c r="L320" s="63">
        <v>0</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10</v>
      </c>
      <c r="C321" s="59">
        <v>0</v>
      </c>
      <c r="D321" s="60"/>
      <c r="E321" s="60"/>
      <c r="F321" s="60"/>
      <c r="G321" s="61"/>
      <c r="H321" s="71">
        <v>0</v>
      </c>
      <c r="I321" s="62" t="s">
        <v>35</v>
      </c>
      <c r="J321" s="62">
        <v>0</v>
      </c>
      <c r="K321" s="44"/>
      <c r="L321" s="63">
        <v>0</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11</v>
      </c>
      <c r="C322" s="59">
        <v>0</v>
      </c>
      <c r="D322" s="60"/>
      <c r="E322" s="60"/>
      <c r="F322" s="60"/>
      <c r="G322" s="61"/>
      <c r="H322" s="71">
        <v>0</v>
      </c>
      <c r="I322" s="62" t="s">
        <v>35</v>
      </c>
      <c r="J322" s="62">
        <v>0</v>
      </c>
      <c r="K322" s="44"/>
      <c r="L322" s="63">
        <v>0</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12</v>
      </c>
      <c r="C323" s="59">
        <v>0</v>
      </c>
      <c r="D323" s="60"/>
      <c r="E323" s="60"/>
      <c r="F323" s="60"/>
      <c r="G323" s="61"/>
      <c r="H323" s="71">
        <v>0</v>
      </c>
      <c r="I323" s="62" t="s">
        <v>35</v>
      </c>
      <c r="J323" s="62">
        <v>0</v>
      </c>
      <c r="K323" s="44"/>
      <c r="L323" s="63">
        <v>0</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13</v>
      </c>
      <c r="C324" s="59">
        <v>0</v>
      </c>
      <c r="D324" s="60"/>
      <c r="E324" s="60"/>
      <c r="F324" s="60"/>
      <c r="G324" s="61"/>
      <c r="H324" s="71">
        <v>0</v>
      </c>
      <c r="I324" s="62" t="s">
        <v>35</v>
      </c>
      <c r="J324" s="62">
        <v>0</v>
      </c>
      <c r="K324" s="44"/>
      <c r="L324" s="63">
        <v>0</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14</v>
      </c>
      <c r="C325" s="59">
        <v>0</v>
      </c>
      <c r="D325" s="60"/>
      <c r="E325" s="60"/>
      <c r="F325" s="60"/>
      <c r="G325" s="61"/>
      <c r="H325" s="71">
        <v>0</v>
      </c>
      <c r="I325" s="62" t="s">
        <v>35</v>
      </c>
      <c r="J325" s="62">
        <v>0</v>
      </c>
      <c r="K325" s="44"/>
      <c r="L325" s="63">
        <v>0</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15</v>
      </c>
      <c r="C326" s="59">
        <v>0</v>
      </c>
      <c r="D326" s="60"/>
      <c r="E326" s="60"/>
      <c r="F326" s="60"/>
      <c r="G326" s="61"/>
      <c r="H326" s="71">
        <v>0</v>
      </c>
      <c r="I326" s="62" t="s">
        <v>35</v>
      </c>
      <c r="J326" s="62">
        <v>0</v>
      </c>
      <c r="K326" s="44"/>
      <c r="L326" s="63">
        <v>0</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16</v>
      </c>
      <c r="C327" s="59">
        <v>0</v>
      </c>
      <c r="D327" s="60"/>
      <c r="E327" s="60"/>
      <c r="F327" s="60"/>
      <c r="G327" s="61"/>
      <c r="H327" s="71">
        <v>0</v>
      </c>
      <c r="I327" s="62" t="s">
        <v>35</v>
      </c>
      <c r="J327" s="62">
        <v>0</v>
      </c>
      <c r="K327" s="44"/>
      <c r="L327" s="63">
        <v>0</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17</v>
      </c>
      <c r="C328" s="59">
        <v>0</v>
      </c>
      <c r="D328" s="60"/>
      <c r="E328" s="60"/>
      <c r="F328" s="60"/>
      <c r="G328" s="61"/>
      <c r="H328" s="71">
        <v>0</v>
      </c>
      <c r="I328" s="62" t="s">
        <v>35</v>
      </c>
      <c r="J328" s="62">
        <v>0</v>
      </c>
      <c r="K328" s="44"/>
      <c r="L328" s="63">
        <v>0</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18</v>
      </c>
      <c r="C329" s="59">
        <v>0</v>
      </c>
      <c r="D329" s="60"/>
      <c r="E329" s="60"/>
      <c r="F329" s="60"/>
      <c r="G329" s="61"/>
      <c r="H329" s="71">
        <v>0</v>
      </c>
      <c r="I329" s="62" t="s">
        <v>35</v>
      </c>
      <c r="J329" s="62">
        <v>0</v>
      </c>
      <c r="K329" s="44"/>
      <c r="L329" s="63">
        <v>0</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19</v>
      </c>
      <c r="C330" s="59">
        <v>0</v>
      </c>
      <c r="D330" s="60"/>
      <c r="E330" s="60"/>
      <c r="F330" s="60"/>
      <c r="G330" s="61"/>
      <c r="H330" s="71">
        <v>0</v>
      </c>
      <c r="I330" s="62" t="s">
        <v>35</v>
      </c>
      <c r="J330" s="62">
        <v>0</v>
      </c>
      <c r="K330" s="44"/>
      <c r="L330" s="63">
        <v>0</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20</v>
      </c>
      <c r="C331" s="59">
        <v>0</v>
      </c>
      <c r="D331" s="60"/>
      <c r="E331" s="60"/>
      <c r="F331" s="60"/>
      <c r="G331" s="61"/>
      <c r="H331" s="71">
        <v>0</v>
      </c>
      <c r="I331" s="62" t="s">
        <v>35</v>
      </c>
      <c r="J331" s="62">
        <v>0</v>
      </c>
      <c r="K331" s="44"/>
      <c r="L331" s="63">
        <v>0</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21</v>
      </c>
      <c r="C332" s="59">
        <v>0</v>
      </c>
      <c r="D332" s="60"/>
      <c r="E332" s="60"/>
      <c r="F332" s="60"/>
      <c r="G332" s="61"/>
      <c r="H332" s="71">
        <v>0</v>
      </c>
      <c r="I332" s="62" t="s">
        <v>35</v>
      </c>
      <c r="J332" s="62">
        <v>0</v>
      </c>
      <c r="K332" s="44"/>
      <c r="L332" s="63">
        <v>0</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22</v>
      </c>
      <c r="C333" s="59">
        <v>0</v>
      </c>
      <c r="D333" s="60"/>
      <c r="E333" s="60"/>
      <c r="F333" s="60"/>
      <c r="G333" s="61"/>
      <c r="H333" s="71">
        <v>0</v>
      </c>
      <c r="I333" s="62" t="s">
        <v>35</v>
      </c>
      <c r="J333" s="62">
        <v>0</v>
      </c>
      <c r="K333" s="44"/>
      <c r="L333" s="63">
        <v>0</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23</v>
      </c>
      <c r="C334" s="59">
        <v>0</v>
      </c>
      <c r="D334" s="60"/>
      <c r="E334" s="60"/>
      <c r="F334" s="60"/>
      <c r="G334" s="61"/>
      <c r="H334" s="71">
        <v>0</v>
      </c>
      <c r="I334" s="62" t="s">
        <v>35</v>
      </c>
      <c r="J334" s="62">
        <v>0</v>
      </c>
      <c r="K334" s="44"/>
      <c r="L334" s="63">
        <v>0</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24</v>
      </c>
      <c r="C335" s="59">
        <v>0</v>
      </c>
      <c r="D335" s="60"/>
      <c r="E335" s="60"/>
      <c r="F335" s="60"/>
      <c r="G335" s="61"/>
      <c r="H335" s="71">
        <v>0</v>
      </c>
      <c r="I335" s="62" t="s">
        <v>35</v>
      </c>
      <c r="J335" s="62">
        <v>0</v>
      </c>
      <c r="K335" s="44"/>
      <c r="L335" s="63">
        <v>0</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25</v>
      </c>
      <c r="C336" s="59">
        <v>0</v>
      </c>
      <c r="D336" s="60"/>
      <c r="E336" s="60"/>
      <c r="F336" s="60"/>
      <c r="G336" s="61"/>
      <c r="H336" s="71">
        <v>0</v>
      </c>
      <c r="I336" s="62" t="s">
        <v>35</v>
      </c>
      <c r="J336" s="62">
        <v>0</v>
      </c>
      <c r="K336" s="44"/>
      <c r="L336" s="63">
        <v>0</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26</v>
      </c>
      <c r="C337" s="59">
        <v>0</v>
      </c>
      <c r="D337" s="60"/>
      <c r="E337" s="60"/>
      <c r="F337" s="60"/>
      <c r="G337" s="61"/>
      <c r="H337" s="71">
        <v>0</v>
      </c>
      <c r="I337" s="62" t="s">
        <v>35</v>
      </c>
      <c r="J337" s="62">
        <v>0</v>
      </c>
      <c r="K337" s="44"/>
      <c r="L337" s="63">
        <v>0</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27</v>
      </c>
      <c r="C338" s="59">
        <v>0</v>
      </c>
      <c r="D338" s="60"/>
      <c r="E338" s="60"/>
      <c r="F338" s="60"/>
      <c r="G338" s="61"/>
      <c r="H338" s="71">
        <v>0</v>
      </c>
      <c r="I338" s="62" t="s">
        <v>35</v>
      </c>
      <c r="J338" s="62">
        <v>0</v>
      </c>
      <c r="K338" s="44"/>
      <c r="L338" s="63">
        <v>0</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28</v>
      </c>
      <c r="C339" s="59">
        <v>0</v>
      </c>
      <c r="D339" s="60"/>
      <c r="E339" s="60"/>
      <c r="F339" s="60"/>
      <c r="G339" s="61"/>
      <c r="H339" s="71">
        <v>0</v>
      </c>
      <c r="I339" s="62" t="s">
        <v>35</v>
      </c>
      <c r="J339" s="62">
        <v>0</v>
      </c>
      <c r="K339" s="44"/>
      <c r="L339" s="63">
        <v>0</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29</v>
      </c>
      <c r="C340" s="59">
        <v>0</v>
      </c>
      <c r="D340" s="60"/>
      <c r="E340" s="60"/>
      <c r="F340" s="60"/>
      <c r="G340" s="61"/>
      <c r="H340" s="71">
        <v>0</v>
      </c>
      <c r="I340" s="62" t="s">
        <v>35</v>
      </c>
      <c r="J340" s="62">
        <v>0</v>
      </c>
      <c r="K340" s="44"/>
      <c r="L340" s="63">
        <v>0</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30</v>
      </c>
      <c r="C341" s="59">
        <v>0</v>
      </c>
      <c r="D341" s="60"/>
      <c r="E341" s="60"/>
      <c r="F341" s="60"/>
      <c r="G341" s="61"/>
      <c r="H341" s="71">
        <v>0</v>
      </c>
      <c r="I341" s="62" t="s">
        <v>35</v>
      </c>
      <c r="J341" s="62">
        <v>0</v>
      </c>
      <c r="K341" s="44"/>
      <c r="L341" s="63">
        <v>0</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x14ac:dyDescent="0.2">
      <c r="A342" s="15"/>
      <c r="B342" s="15"/>
      <c r="C342" s="58"/>
      <c r="D342" s="58"/>
      <c r="E342" s="58"/>
      <c r="F342" s="58"/>
      <c r="G342" s="58"/>
      <c r="H342" s="72"/>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x14ac:dyDescent="0.2">
      <c r="A343" s="11"/>
      <c r="B343" s="12" t="str">
        <f>"Powercor "&amp;LEFT($H$3,7)&amp;" Metering prices"</f>
        <v>Powercor 2026–27 Metering prices</v>
      </c>
      <c r="C343" s="11"/>
      <c r="D343" s="11"/>
      <c r="E343" s="11"/>
      <c r="F343" s="11"/>
      <c r="G343" s="11"/>
      <c r="H343" s="19" t="s">
        <v>20</v>
      </c>
      <c r="I343" s="19" t="s">
        <v>21</v>
      </c>
      <c r="J343" s="19" t="s">
        <v>22</v>
      </c>
      <c r="K343" s="19"/>
      <c r="L343" s="42" t="s">
        <v>25</v>
      </c>
      <c r="M343" s="66" t="s">
        <v>30</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hidden="1" outlineLevel="1" x14ac:dyDescent="0.2">
      <c r="A344" s="15"/>
      <c r="B344" s="15"/>
      <c r="C344" s="57"/>
      <c r="D344" s="57"/>
      <c r="E344" s="57"/>
      <c r="F344" s="57"/>
      <c r="G344" s="57"/>
      <c r="H344" s="70"/>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hidden="1" outlineLevel="1" x14ac:dyDescent="0.2">
      <c r="A345" s="15"/>
      <c r="B345" s="15"/>
      <c r="C345" s="59"/>
      <c r="D345" s="60"/>
      <c r="E345" s="60"/>
      <c r="F345" s="60"/>
      <c r="G345" s="61"/>
      <c r="H345" s="71"/>
      <c r="I345" s="62"/>
      <c r="J345" s="62"/>
      <c r="K345" s="44"/>
      <c r="L345" s="63"/>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x14ac:dyDescent="0.2">
      <c r="A375" s="15"/>
      <c r="B375" s="15"/>
      <c r="C375" s="58"/>
      <c r="D375" s="58"/>
      <c r="E375" s="58"/>
      <c r="F375" s="58"/>
      <c r="G375" s="58"/>
      <c r="H375" s="72"/>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x14ac:dyDescent="0.2">
      <c r="A376" s="11"/>
      <c r="B376" s="12" t="str">
        <f>"SA Power Networks "&amp;LEFT($H$3,7)&amp;" Metering prices"</f>
        <v>SA Power Networks 2026–27 Metering prices</v>
      </c>
      <c r="C376" s="11"/>
      <c r="D376" s="11"/>
      <c r="E376" s="11"/>
      <c r="F376" s="11"/>
      <c r="G376" s="11"/>
      <c r="H376" s="19" t="s">
        <v>20</v>
      </c>
      <c r="I376" s="19" t="s">
        <v>21</v>
      </c>
      <c r="J376" s="19" t="s">
        <v>22</v>
      </c>
      <c r="K376" s="19"/>
      <c r="L376" s="42" t="s">
        <v>25</v>
      </c>
      <c r="M376" s="66" t="s">
        <v>30</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x14ac:dyDescent="0.2">
      <c r="A377" s="15"/>
      <c r="B377" s="15"/>
      <c r="C377" s="57"/>
      <c r="D377" s="57"/>
      <c r="E377" s="57"/>
      <c r="F377" s="57"/>
      <c r="G377" s="57"/>
      <c r="H377" s="70"/>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x14ac:dyDescent="0.2">
      <c r="A378" s="15"/>
      <c r="B378" s="15">
        <v>1</v>
      </c>
      <c r="C378" s="59" t="s">
        <v>744</v>
      </c>
      <c r="D378" s="60"/>
      <c r="E378" s="60"/>
      <c r="F378" s="60"/>
      <c r="G378" s="61"/>
      <c r="H378" s="71"/>
      <c r="I378" s="62" t="s">
        <v>35</v>
      </c>
      <c r="J378" s="62" t="s">
        <v>34</v>
      </c>
      <c r="K378" s="44"/>
      <c r="L378" s="63">
        <v>9.5558999999999994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x14ac:dyDescent="0.2">
      <c r="A379" s="15"/>
      <c r="B379" s="15">
        <v>2</v>
      </c>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v>
      </c>
      <c r="C380" s="59" t="s">
        <v>36</v>
      </c>
      <c r="D380" s="60"/>
      <c r="E380" s="60"/>
      <c r="F380" s="60"/>
      <c r="G380" s="61"/>
      <c r="H380" s="71" t="s">
        <v>36</v>
      </c>
      <c r="I380" s="62" t="s">
        <v>36</v>
      </c>
      <c r="J380" s="62" t="s">
        <v>36</v>
      </c>
      <c r="K380" s="44"/>
      <c r="L380" s="63" t="s">
        <v>36</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4</v>
      </c>
      <c r="C381" s="59" t="s">
        <v>36</v>
      </c>
      <c r="D381" s="60"/>
      <c r="E381" s="60"/>
      <c r="F381" s="60"/>
      <c r="G381" s="61"/>
      <c r="H381" s="71" t="s">
        <v>36</v>
      </c>
      <c r="I381" s="62" t="s">
        <v>36</v>
      </c>
      <c r="J381" s="62" t="s">
        <v>36</v>
      </c>
      <c r="K381" s="44"/>
      <c r="L381" s="63" t="s">
        <v>36</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5</v>
      </c>
      <c r="C382" s="59" t="s">
        <v>36</v>
      </c>
      <c r="D382" s="60"/>
      <c r="E382" s="60"/>
      <c r="F382" s="60"/>
      <c r="G382" s="61"/>
      <c r="H382" s="71" t="s">
        <v>36</v>
      </c>
      <c r="I382" s="62" t="s">
        <v>36</v>
      </c>
      <c r="J382" s="62" t="s">
        <v>36</v>
      </c>
      <c r="K382" s="44"/>
      <c r="L382" s="63" t="s">
        <v>36</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6</v>
      </c>
      <c r="C383" s="59" t="s">
        <v>36</v>
      </c>
      <c r="D383" s="60"/>
      <c r="E383" s="60"/>
      <c r="F383" s="60"/>
      <c r="G383" s="61"/>
      <c r="H383" s="71" t="s">
        <v>36</v>
      </c>
      <c r="I383" s="62" t="s">
        <v>36</v>
      </c>
      <c r="J383" s="62" t="s">
        <v>36</v>
      </c>
      <c r="K383" s="44"/>
      <c r="L383" s="63" t="s">
        <v>36</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7</v>
      </c>
      <c r="C384" s="59" t="s">
        <v>36</v>
      </c>
      <c r="D384" s="60"/>
      <c r="E384" s="60"/>
      <c r="F384" s="60"/>
      <c r="G384" s="61"/>
      <c r="H384" s="71" t="s">
        <v>36</v>
      </c>
      <c r="I384" s="62" t="s">
        <v>36</v>
      </c>
      <c r="J384" s="62" t="s">
        <v>36</v>
      </c>
      <c r="K384" s="44"/>
      <c r="L384" s="63" t="s">
        <v>36</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8</v>
      </c>
      <c r="C385" s="59" t="s">
        <v>36</v>
      </c>
      <c r="D385" s="60"/>
      <c r="E385" s="60"/>
      <c r="F385" s="60"/>
      <c r="G385" s="61"/>
      <c r="H385" s="71" t="s">
        <v>36</v>
      </c>
      <c r="I385" s="62" t="s">
        <v>36</v>
      </c>
      <c r="J385" s="62" t="s">
        <v>36</v>
      </c>
      <c r="K385" s="44"/>
      <c r="L385" s="63" t="s">
        <v>36</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9</v>
      </c>
      <c r="C386" s="59" t="s">
        <v>36</v>
      </c>
      <c r="D386" s="60"/>
      <c r="E386" s="60"/>
      <c r="F386" s="60"/>
      <c r="G386" s="61"/>
      <c r="H386" s="71" t="s">
        <v>36</v>
      </c>
      <c r="I386" s="62" t="s">
        <v>36</v>
      </c>
      <c r="J386" s="62" t="s">
        <v>36</v>
      </c>
      <c r="K386" s="44"/>
      <c r="L386" s="63" t="s">
        <v>36</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10</v>
      </c>
      <c r="C387" s="59" t="s">
        <v>36</v>
      </c>
      <c r="D387" s="60"/>
      <c r="E387" s="60"/>
      <c r="F387" s="60"/>
      <c r="G387" s="61"/>
      <c r="H387" s="71" t="s">
        <v>36</v>
      </c>
      <c r="I387" s="62" t="s">
        <v>36</v>
      </c>
      <c r="J387" s="62" t="s">
        <v>36</v>
      </c>
      <c r="K387" s="44"/>
      <c r="L387" s="63" t="s">
        <v>36</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11</v>
      </c>
      <c r="C388" s="59" t="s">
        <v>36</v>
      </c>
      <c r="D388" s="60"/>
      <c r="E388" s="60"/>
      <c r="F388" s="60"/>
      <c r="G388" s="61"/>
      <c r="H388" s="71" t="s">
        <v>36</v>
      </c>
      <c r="I388" s="62" t="s">
        <v>36</v>
      </c>
      <c r="J388" s="62" t="s">
        <v>36</v>
      </c>
      <c r="K388" s="44"/>
      <c r="L388" s="63" t="s">
        <v>36</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12</v>
      </c>
      <c r="C389" s="59" t="s">
        <v>36</v>
      </c>
      <c r="D389" s="60"/>
      <c r="E389" s="60"/>
      <c r="F389" s="60"/>
      <c r="G389" s="61"/>
      <c r="H389" s="71" t="s">
        <v>36</v>
      </c>
      <c r="I389" s="62" t="s">
        <v>36</v>
      </c>
      <c r="J389" s="62" t="s">
        <v>36</v>
      </c>
      <c r="K389" s="44"/>
      <c r="L389" s="63" t="s">
        <v>36</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13</v>
      </c>
      <c r="C390" s="59" t="s">
        <v>36</v>
      </c>
      <c r="D390" s="60"/>
      <c r="E390" s="60"/>
      <c r="F390" s="60"/>
      <c r="G390" s="61"/>
      <c r="H390" s="71" t="s">
        <v>36</v>
      </c>
      <c r="I390" s="62" t="s">
        <v>36</v>
      </c>
      <c r="J390" s="62" t="s">
        <v>36</v>
      </c>
      <c r="K390" s="44"/>
      <c r="L390" s="63" t="s">
        <v>36</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14</v>
      </c>
      <c r="C391" s="59" t="s">
        <v>36</v>
      </c>
      <c r="D391" s="60"/>
      <c r="E391" s="60"/>
      <c r="F391" s="60"/>
      <c r="G391" s="61"/>
      <c r="H391" s="71" t="s">
        <v>36</v>
      </c>
      <c r="I391" s="62" t="s">
        <v>36</v>
      </c>
      <c r="J391" s="62" t="s">
        <v>36</v>
      </c>
      <c r="K391" s="44"/>
      <c r="L391" s="63" t="s">
        <v>36</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15</v>
      </c>
      <c r="C392" s="59" t="s">
        <v>36</v>
      </c>
      <c r="D392" s="60"/>
      <c r="E392" s="60"/>
      <c r="F392" s="60"/>
      <c r="G392" s="61"/>
      <c r="H392" s="71" t="s">
        <v>36</v>
      </c>
      <c r="I392" s="62" t="s">
        <v>36</v>
      </c>
      <c r="J392" s="62" t="s">
        <v>36</v>
      </c>
      <c r="K392" s="44"/>
      <c r="L392" s="63" t="s">
        <v>36</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16</v>
      </c>
      <c r="C393" s="59" t="s">
        <v>36</v>
      </c>
      <c r="D393" s="60"/>
      <c r="E393" s="60"/>
      <c r="F393" s="60"/>
      <c r="G393" s="61"/>
      <c r="H393" s="71" t="s">
        <v>36</v>
      </c>
      <c r="I393" s="62" t="s">
        <v>36</v>
      </c>
      <c r="J393" s="62" t="s">
        <v>36</v>
      </c>
      <c r="K393" s="44"/>
      <c r="L393" s="63" t="s">
        <v>36</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17</v>
      </c>
      <c r="C394" s="59" t="s">
        <v>36</v>
      </c>
      <c r="D394" s="60"/>
      <c r="E394" s="60"/>
      <c r="F394" s="60"/>
      <c r="G394" s="61"/>
      <c r="H394" s="71" t="s">
        <v>36</v>
      </c>
      <c r="I394" s="62" t="s">
        <v>36</v>
      </c>
      <c r="J394" s="62" t="s">
        <v>36</v>
      </c>
      <c r="K394" s="44"/>
      <c r="L394" s="63" t="s">
        <v>36</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18</v>
      </c>
      <c r="C395" s="59" t="s">
        <v>36</v>
      </c>
      <c r="D395" s="60"/>
      <c r="E395" s="60"/>
      <c r="F395" s="60"/>
      <c r="G395" s="61"/>
      <c r="H395" s="71" t="s">
        <v>36</v>
      </c>
      <c r="I395" s="62" t="s">
        <v>36</v>
      </c>
      <c r="J395" s="62" t="s">
        <v>36</v>
      </c>
      <c r="K395" s="44"/>
      <c r="L395" s="63" t="s">
        <v>36</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19</v>
      </c>
      <c r="C396" s="59" t="s">
        <v>36</v>
      </c>
      <c r="D396" s="60"/>
      <c r="E396" s="60"/>
      <c r="F396" s="60"/>
      <c r="G396" s="61"/>
      <c r="H396" s="71" t="s">
        <v>36</v>
      </c>
      <c r="I396" s="62" t="s">
        <v>36</v>
      </c>
      <c r="J396" s="62" t="s">
        <v>36</v>
      </c>
      <c r="K396" s="44"/>
      <c r="L396" s="63" t="s">
        <v>36</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20</v>
      </c>
      <c r="C397" s="59" t="s">
        <v>36</v>
      </c>
      <c r="D397" s="60"/>
      <c r="E397" s="60"/>
      <c r="F397" s="60"/>
      <c r="G397" s="61"/>
      <c r="H397" s="71" t="s">
        <v>36</v>
      </c>
      <c r="I397" s="62" t="s">
        <v>36</v>
      </c>
      <c r="J397" s="62" t="s">
        <v>36</v>
      </c>
      <c r="K397" s="44"/>
      <c r="L397" s="63" t="s">
        <v>36</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21</v>
      </c>
      <c r="C398" s="59" t="s">
        <v>36</v>
      </c>
      <c r="D398" s="60"/>
      <c r="E398" s="60"/>
      <c r="F398" s="60"/>
      <c r="G398" s="61"/>
      <c r="H398" s="71" t="s">
        <v>36</v>
      </c>
      <c r="I398" s="62" t="s">
        <v>36</v>
      </c>
      <c r="J398" s="62" t="s">
        <v>36</v>
      </c>
      <c r="K398" s="44"/>
      <c r="L398" s="63" t="s">
        <v>36</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22</v>
      </c>
      <c r="C399" s="59" t="s">
        <v>36</v>
      </c>
      <c r="D399" s="60"/>
      <c r="E399" s="60"/>
      <c r="F399" s="60"/>
      <c r="G399" s="61"/>
      <c r="H399" s="71" t="s">
        <v>36</v>
      </c>
      <c r="I399" s="62" t="s">
        <v>36</v>
      </c>
      <c r="J399" s="62" t="s">
        <v>36</v>
      </c>
      <c r="K399" s="44"/>
      <c r="L399" s="63" t="s">
        <v>36</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23</v>
      </c>
      <c r="C400" s="59" t="s">
        <v>36</v>
      </c>
      <c r="D400" s="60"/>
      <c r="E400" s="60"/>
      <c r="F400" s="60"/>
      <c r="G400" s="61"/>
      <c r="H400" s="71" t="s">
        <v>36</v>
      </c>
      <c r="I400" s="62" t="s">
        <v>36</v>
      </c>
      <c r="J400" s="62" t="s">
        <v>36</v>
      </c>
      <c r="K400" s="44"/>
      <c r="L400" s="63" t="s">
        <v>36</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24</v>
      </c>
      <c r="C401" s="59" t="s">
        <v>36</v>
      </c>
      <c r="D401" s="60"/>
      <c r="E401" s="60"/>
      <c r="F401" s="60"/>
      <c r="G401" s="61"/>
      <c r="H401" s="71" t="s">
        <v>36</v>
      </c>
      <c r="I401" s="62" t="s">
        <v>36</v>
      </c>
      <c r="J401" s="62" t="s">
        <v>36</v>
      </c>
      <c r="K401" s="44"/>
      <c r="L401" s="63" t="s">
        <v>36</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25</v>
      </c>
      <c r="C402" s="59" t="s">
        <v>36</v>
      </c>
      <c r="D402" s="60"/>
      <c r="E402" s="60"/>
      <c r="F402" s="60"/>
      <c r="G402" s="61"/>
      <c r="H402" s="71" t="s">
        <v>36</v>
      </c>
      <c r="I402" s="62" t="s">
        <v>36</v>
      </c>
      <c r="J402" s="62" t="s">
        <v>36</v>
      </c>
      <c r="K402" s="44"/>
      <c r="L402" s="63" t="s">
        <v>36</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26</v>
      </c>
      <c r="C403" s="59" t="s">
        <v>36</v>
      </c>
      <c r="D403" s="60"/>
      <c r="E403" s="60"/>
      <c r="F403" s="60"/>
      <c r="G403" s="61"/>
      <c r="H403" s="71" t="s">
        <v>36</v>
      </c>
      <c r="I403" s="62" t="s">
        <v>36</v>
      </c>
      <c r="J403" s="62" t="s">
        <v>36</v>
      </c>
      <c r="K403" s="44"/>
      <c r="L403" s="63" t="s">
        <v>36</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27</v>
      </c>
      <c r="C404" s="59" t="s">
        <v>36</v>
      </c>
      <c r="D404" s="60"/>
      <c r="E404" s="60"/>
      <c r="F404" s="60"/>
      <c r="G404" s="61"/>
      <c r="H404" s="71" t="s">
        <v>36</v>
      </c>
      <c r="I404" s="62" t="s">
        <v>36</v>
      </c>
      <c r="J404" s="62" t="s">
        <v>36</v>
      </c>
      <c r="K404" s="44"/>
      <c r="L404" s="63" t="s">
        <v>36</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28</v>
      </c>
      <c r="C405" s="59" t="s">
        <v>36</v>
      </c>
      <c r="D405" s="60"/>
      <c r="E405" s="60"/>
      <c r="F405" s="60"/>
      <c r="G405" s="61"/>
      <c r="H405" s="71" t="s">
        <v>36</v>
      </c>
      <c r="I405" s="62" t="s">
        <v>36</v>
      </c>
      <c r="J405" s="62" t="s">
        <v>36</v>
      </c>
      <c r="K405" s="44"/>
      <c r="L405" s="63" t="s">
        <v>36</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29</v>
      </c>
      <c r="C406" s="59" t="s">
        <v>36</v>
      </c>
      <c r="D406" s="60"/>
      <c r="E406" s="60"/>
      <c r="F406" s="60"/>
      <c r="G406" s="61"/>
      <c r="H406" s="71" t="s">
        <v>36</v>
      </c>
      <c r="I406" s="62" t="s">
        <v>36</v>
      </c>
      <c r="J406" s="62" t="s">
        <v>36</v>
      </c>
      <c r="K406" s="44"/>
      <c r="L406" s="63" t="s">
        <v>36</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30</v>
      </c>
      <c r="C407" s="59" t="s">
        <v>36</v>
      </c>
      <c r="D407" s="60"/>
      <c r="E407" s="60"/>
      <c r="F407" s="60"/>
      <c r="G407" s="61"/>
      <c r="H407" s="71" t="s">
        <v>36</v>
      </c>
      <c r="I407" s="62" t="s">
        <v>36</v>
      </c>
      <c r="J407" s="62" t="s">
        <v>36</v>
      </c>
      <c r="K407" s="44"/>
      <c r="L407" s="63" t="s">
        <v>36</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x14ac:dyDescent="0.2">
      <c r="A408" s="15"/>
      <c r="B408" s="15"/>
      <c r="C408" s="58"/>
      <c r="D408" s="58"/>
      <c r="E408" s="58"/>
      <c r="F408" s="58"/>
      <c r="G408" s="58"/>
      <c r="H408" s="72"/>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x14ac:dyDescent="0.2">
      <c r="A409" s="11"/>
      <c r="B409" s="12" t="str">
        <f>"TasNetworks "&amp;LEFT($H$3,7)&amp;" Metering prices"</f>
        <v>TasNetworks 2026–27 Metering prices</v>
      </c>
      <c r="C409" s="11"/>
      <c r="D409" s="11"/>
      <c r="E409" s="11"/>
      <c r="F409" s="11"/>
      <c r="G409" s="11"/>
      <c r="H409" s="19" t="s">
        <v>20</v>
      </c>
      <c r="I409" s="19" t="s">
        <v>21</v>
      </c>
      <c r="J409" s="19" t="s">
        <v>22</v>
      </c>
      <c r="K409" s="19"/>
      <c r="L409" s="42" t="s">
        <v>25</v>
      </c>
      <c r="M409" s="66" t="s">
        <v>30</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x14ac:dyDescent="0.2">
      <c r="A410" s="15"/>
      <c r="B410" s="15"/>
      <c r="C410" s="57"/>
      <c r="D410" s="57"/>
      <c r="E410" s="57"/>
      <c r="F410" s="57"/>
      <c r="G410" s="57"/>
      <c r="H410" s="70"/>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x14ac:dyDescent="0.2">
      <c r="A411" s="15"/>
      <c r="B411" s="15">
        <v>1</v>
      </c>
      <c r="C411" s="59" t="s">
        <v>2568</v>
      </c>
      <c r="D411" s="60"/>
      <c r="E411" s="60"/>
      <c r="F411" s="60"/>
      <c r="G411" s="61"/>
      <c r="H411" s="71" t="s">
        <v>2575</v>
      </c>
      <c r="I411" s="62" t="s">
        <v>35</v>
      </c>
      <c r="J411" s="62">
        <v>0</v>
      </c>
      <c r="K411" s="44"/>
      <c r="L411" s="63">
        <v>17.93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x14ac:dyDescent="0.2">
      <c r="A412" s="15"/>
      <c r="B412" s="15">
        <v>2</v>
      </c>
      <c r="C412" s="59" t="s">
        <v>2569</v>
      </c>
      <c r="D412" s="60"/>
      <c r="E412" s="60"/>
      <c r="F412" s="60"/>
      <c r="G412" s="61"/>
      <c r="H412" s="71" t="s">
        <v>2576</v>
      </c>
      <c r="I412" s="62" t="s">
        <v>35</v>
      </c>
      <c r="J412" s="62">
        <v>0</v>
      </c>
      <c r="K412" s="44"/>
      <c r="L412" s="63">
        <v>35.85</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x14ac:dyDescent="0.2">
      <c r="A413" s="15"/>
      <c r="B413" s="15">
        <v>3</v>
      </c>
      <c r="C413" s="59" t="s">
        <v>2570</v>
      </c>
      <c r="D413" s="60"/>
      <c r="E413" s="60"/>
      <c r="F413" s="60"/>
      <c r="G413" s="61"/>
      <c r="H413" s="71" t="s">
        <v>2577</v>
      </c>
      <c r="I413" s="62" t="s">
        <v>35</v>
      </c>
      <c r="J413" s="62">
        <v>0</v>
      </c>
      <c r="K413" s="44"/>
      <c r="L413" s="63">
        <v>46.37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x14ac:dyDescent="0.2">
      <c r="A414" s="15"/>
      <c r="B414" s="15">
        <v>4</v>
      </c>
      <c r="C414" s="59" t="s">
        <v>2571</v>
      </c>
      <c r="D414" s="60"/>
      <c r="E414" s="60"/>
      <c r="F414" s="60"/>
      <c r="G414" s="61"/>
      <c r="H414" s="71" t="s">
        <v>2578</v>
      </c>
      <c r="I414" s="62" t="s">
        <v>35</v>
      </c>
      <c r="J414" s="62">
        <v>0</v>
      </c>
      <c r="K414" s="44"/>
      <c r="L414" s="63">
        <v>17.34</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x14ac:dyDescent="0.2">
      <c r="A415" s="15"/>
      <c r="B415" s="15">
        <v>5</v>
      </c>
      <c r="C415" s="59" t="s">
        <v>2572</v>
      </c>
      <c r="D415" s="60"/>
      <c r="E415" s="60"/>
      <c r="F415" s="60"/>
      <c r="G415" s="61"/>
      <c r="H415" s="71" t="s">
        <v>2579</v>
      </c>
      <c r="I415" s="62" t="s">
        <v>35</v>
      </c>
      <c r="J415" s="62">
        <v>0</v>
      </c>
      <c r="K415" s="44"/>
      <c r="L415" s="63">
        <v>35.96</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x14ac:dyDescent="0.2">
      <c r="A416" s="15"/>
      <c r="B416" s="15">
        <v>6</v>
      </c>
      <c r="C416" s="59" t="s">
        <v>2573</v>
      </c>
      <c r="D416" s="60"/>
      <c r="E416" s="60"/>
      <c r="F416" s="60"/>
      <c r="G416" s="61"/>
      <c r="H416" s="71" t="s">
        <v>2580</v>
      </c>
      <c r="I416" s="62" t="s">
        <v>35</v>
      </c>
      <c r="J416" s="62">
        <v>0</v>
      </c>
      <c r="K416" s="44"/>
      <c r="L416" s="63">
        <v>44.5</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x14ac:dyDescent="0.2">
      <c r="A417" s="15"/>
      <c r="B417" s="15">
        <v>7</v>
      </c>
      <c r="C417" s="59" t="s">
        <v>2574</v>
      </c>
      <c r="D417" s="60"/>
      <c r="E417" s="60"/>
      <c r="F417" s="60"/>
      <c r="G417" s="61"/>
      <c r="H417" s="71" t="s">
        <v>2581</v>
      </c>
      <c r="I417" s="62" t="s">
        <v>35</v>
      </c>
      <c r="J417" s="62">
        <v>0</v>
      </c>
      <c r="K417" s="44"/>
      <c r="L417" s="63">
        <v>31.64</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v>8</v>
      </c>
      <c r="C418" s="59">
        <v>0</v>
      </c>
      <c r="D418" s="60"/>
      <c r="E418" s="60"/>
      <c r="F418" s="60"/>
      <c r="G418" s="61"/>
      <c r="H418" s="71">
        <v>0</v>
      </c>
      <c r="I418" s="62">
        <v>0</v>
      </c>
      <c r="J418" s="62">
        <v>0</v>
      </c>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v>9</v>
      </c>
      <c r="C419" s="59">
        <v>0</v>
      </c>
      <c r="D419" s="60"/>
      <c r="E419" s="60"/>
      <c r="F419" s="60"/>
      <c r="G419" s="61"/>
      <c r="H419" s="71">
        <v>0</v>
      </c>
      <c r="I419" s="62">
        <v>0</v>
      </c>
      <c r="J419" s="62">
        <v>0</v>
      </c>
      <c r="K419" s="44"/>
      <c r="L419" s="63">
        <v>0</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v>10</v>
      </c>
      <c r="C420" s="59">
        <v>0</v>
      </c>
      <c r="D420" s="60"/>
      <c r="E420" s="60"/>
      <c r="F420" s="60"/>
      <c r="G420" s="61"/>
      <c r="H420" s="71">
        <v>0</v>
      </c>
      <c r="I420" s="62">
        <v>0</v>
      </c>
      <c r="J420" s="62">
        <v>0</v>
      </c>
      <c r="K420" s="44"/>
      <c r="L420" s="63">
        <v>0</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v>11</v>
      </c>
      <c r="C421" s="59">
        <v>0</v>
      </c>
      <c r="D421" s="60"/>
      <c r="E421" s="60"/>
      <c r="F421" s="60"/>
      <c r="G421" s="61"/>
      <c r="H421" s="71">
        <v>0</v>
      </c>
      <c r="I421" s="62">
        <v>0</v>
      </c>
      <c r="J421" s="62">
        <v>0</v>
      </c>
      <c r="K421" s="44"/>
      <c r="L421" s="63">
        <v>0</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v>12</v>
      </c>
      <c r="C422" s="59">
        <v>0</v>
      </c>
      <c r="D422" s="60"/>
      <c r="E422" s="60"/>
      <c r="F422" s="60"/>
      <c r="G422" s="61"/>
      <c r="H422" s="71">
        <v>0</v>
      </c>
      <c r="I422" s="62">
        <v>0</v>
      </c>
      <c r="J422" s="62">
        <v>0</v>
      </c>
      <c r="K422" s="44"/>
      <c r="L422" s="63">
        <v>0</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v>13</v>
      </c>
      <c r="C423" s="59">
        <v>0</v>
      </c>
      <c r="D423" s="60"/>
      <c r="E423" s="60"/>
      <c r="F423" s="60"/>
      <c r="G423" s="61"/>
      <c r="H423" s="71">
        <v>0</v>
      </c>
      <c r="I423" s="62">
        <v>0</v>
      </c>
      <c r="J423" s="62">
        <v>0</v>
      </c>
      <c r="K423" s="44"/>
      <c r="L423" s="63">
        <v>0</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v>14</v>
      </c>
      <c r="C424" s="59">
        <v>0</v>
      </c>
      <c r="D424" s="60"/>
      <c r="E424" s="60"/>
      <c r="F424" s="60"/>
      <c r="G424" s="61"/>
      <c r="H424" s="71">
        <v>0</v>
      </c>
      <c r="I424" s="62">
        <v>0</v>
      </c>
      <c r="J424" s="62">
        <v>0</v>
      </c>
      <c r="K424" s="44"/>
      <c r="L424" s="63">
        <v>0</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v>15</v>
      </c>
      <c r="C425" s="59">
        <v>0</v>
      </c>
      <c r="D425" s="60"/>
      <c r="E425" s="60"/>
      <c r="F425" s="60"/>
      <c r="G425" s="61"/>
      <c r="H425" s="71">
        <v>0</v>
      </c>
      <c r="I425" s="62">
        <v>0</v>
      </c>
      <c r="J425" s="62">
        <v>0</v>
      </c>
      <c r="K425" s="44"/>
      <c r="L425" s="63">
        <v>0</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v>16</v>
      </c>
      <c r="C426" s="59">
        <v>0</v>
      </c>
      <c r="D426" s="60"/>
      <c r="E426" s="60"/>
      <c r="F426" s="60"/>
      <c r="G426" s="61"/>
      <c r="H426" s="71">
        <v>0</v>
      </c>
      <c r="I426" s="62" t="s">
        <v>35</v>
      </c>
      <c r="J426" s="62">
        <v>0</v>
      </c>
      <c r="K426" s="44"/>
      <c r="L426" s="63">
        <v>0</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v>17</v>
      </c>
      <c r="C427" s="59">
        <v>0</v>
      </c>
      <c r="D427" s="60"/>
      <c r="E427" s="60"/>
      <c r="F427" s="60"/>
      <c r="G427" s="61"/>
      <c r="H427" s="71">
        <v>0</v>
      </c>
      <c r="I427" s="62" t="s">
        <v>35</v>
      </c>
      <c r="J427" s="62">
        <v>0</v>
      </c>
      <c r="K427" s="44"/>
      <c r="L427" s="63">
        <v>0</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v>18</v>
      </c>
      <c r="C428" s="59">
        <v>0</v>
      </c>
      <c r="D428" s="60"/>
      <c r="E428" s="60"/>
      <c r="F428" s="60"/>
      <c r="G428" s="61"/>
      <c r="H428" s="71">
        <v>0</v>
      </c>
      <c r="I428" s="62" t="s">
        <v>35</v>
      </c>
      <c r="J428" s="62">
        <v>0</v>
      </c>
      <c r="K428" s="44"/>
      <c r="L428" s="63">
        <v>0</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v>19</v>
      </c>
      <c r="C429" s="59">
        <v>0</v>
      </c>
      <c r="D429" s="60"/>
      <c r="E429" s="60"/>
      <c r="F429" s="60"/>
      <c r="G429" s="61"/>
      <c r="H429" s="71">
        <v>0</v>
      </c>
      <c r="I429" s="62" t="s">
        <v>35</v>
      </c>
      <c r="J429" s="62">
        <v>0</v>
      </c>
      <c r="K429" s="44"/>
      <c r="L429" s="63">
        <v>0</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v>20</v>
      </c>
      <c r="C430" s="59">
        <v>0</v>
      </c>
      <c r="D430" s="60"/>
      <c r="E430" s="60"/>
      <c r="F430" s="60"/>
      <c r="G430" s="61"/>
      <c r="H430" s="71">
        <v>0</v>
      </c>
      <c r="I430" s="62" t="s">
        <v>35</v>
      </c>
      <c r="J430" s="62">
        <v>0</v>
      </c>
      <c r="K430" s="44"/>
      <c r="L430" s="63">
        <v>0</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v>21</v>
      </c>
      <c r="C431" s="59">
        <v>0</v>
      </c>
      <c r="D431" s="60"/>
      <c r="E431" s="60"/>
      <c r="F431" s="60"/>
      <c r="G431" s="61"/>
      <c r="H431" s="71">
        <v>0</v>
      </c>
      <c r="I431" s="62" t="s">
        <v>35</v>
      </c>
      <c r="J431" s="62">
        <v>0</v>
      </c>
      <c r="K431" s="44"/>
      <c r="L431" s="63">
        <v>0</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v>22</v>
      </c>
      <c r="C432" s="59">
        <v>0</v>
      </c>
      <c r="D432" s="60"/>
      <c r="E432" s="60"/>
      <c r="F432" s="60"/>
      <c r="G432" s="61"/>
      <c r="H432" s="71">
        <v>0</v>
      </c>
      <c r="I432" s="62" t="s">
        <v>35</v>
      </c>
      <c r="J432" s="62">
        <v>0</v>
      </c>
      <c r="K432" s="44"/>
      <c r="L432" s="63">
        <v>0</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v>23</v>
      </c>
      <c r="C433" s="59">
        <v>0</v>
      </c>
      <c r="D433" s="60"/>
      <c r="E433" s="60"/>
      <c r="F433" s="60"/>
      <c r="G433" s="61"/>
      <c r="H433" s="71">
        <v>0</v>
      </c>
      <c r="I433" s="62" t="s">
        <v>35</v>
      </c>
      <c r="J433" s="62">
        <v>0</v>
      </c>
      <c r="K433" s="44"/>
      <c r="L433" s="63">
        <v>0</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v>24</v>
      </c>
      <c r="C434" s="59">
        <v>0</v>
      </c>
      <c r="D434" s="60"/>
      <c r="E434" s="60"/>
      <c r="F434" s="60"/>
      <c r="G434" s="61"/>
      <c r="H434" s="71">
        <v>0</v>
      </c>
      <c r="I434" s="62" t="s">
        <v>35</v>
      </c>
      <c r="J434" s="62">
        <v>0</v>
      </c>
      <c r="K434" s="44"/>
      <c r="L434" s="63">
        <v>0</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v>25</v>
      </c>
      <c r="C435" s="59">
        <v>0</v>
      </c>
      <c r="D435" s="60"/>
      <c r="E435" s="60"/>
      <c r="F435" s="60"/>
      <c r="G435" s="61"/>
      <c r="H435" s="71">
        <v>0</v>
      </c>
      <c r="I435" s="62" t="s">
        <v>35</v>
      </c>
      <c r="J435" s="62">
        <v>0</v>
      </c>
      <c r="K435" s="44"/>
      <c r="L435" s="63">
        <v>0</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v>26</v>
      </c>
      <c r="C436" s="59">
        <v>0</v>
      </c>
      <c r="D436" s="60"/>
      <c r="E436" s="60"/>
      <c r="F436" s="60"/>
      <c r="G436" s="61"/>
      <c r="H436" s="71">
        <v>0</v>
      </c>
      <c r="I436" s="62" t="s">
        <v>35</v>
      </c>
      <c r="J436" s="62">
        <v>0</v>
      </c>
      <c r="K436" s="44"/>
      <c r="L436" s="63">
        <v>0</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v>27</v>
      </c>
      <c r="C437" s="59">
        <v>0</v>
      </c>
      <c r="D437" s="60"/>
      <c r="E437" s="60"/>
      <c r="F437" s="60"/>
      <c r="G437" s="61"/>
      <c r="H437" s="71">
        <v>0</v>
      </c>
      <c r="I437" s="62" t="s">
        <v>35</v>
      </c>
      <c r="J437" s="62">
        <v>0</v>
      </c>
      <c r="K437" s="44"/>
      <c r="L437" s="63">
        <v>0</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v>28</v>
      </c>
      <c r="C438" s="59">
        <v>0</v>
      </c>
      <c r="D438" s="60"/>
      <c r="E438" s="60"/>
      <c r="F438" s="60"/>
      <c r="G438" s="61"/>
      <c r="H438" s="71">
        <v>0</v>
      </c>
      <c r="I438" s="62" t="s">
        <v>35</v>
      </c>
      <c r="J438" s="62">
        <v>0</v>
      </c>
      <c r="K438" s="44"/>
      <c r="L438" s="63">
        <v>0</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v>29</v>
      </c>
      <c r="C439" s="59">
        <v>0</v>
      </c>
      <c r="D439" s="60"/>
      <c r="E439" s="60"/>
      <c r="F439" s="60"/>
      <c r="G439" s="61"/>
      <c r="H439" s="71">
        <v>0</v>
      </c>
      <c r="I439" s="62" t="s">
        <v>35</v>
      </c>
      <c r="J439" s="62">
        <v>0</v>
      </c>
      <c r="K439" s="44"/>
      <c r="L439" s="63">
        <v>0</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v>30</v>
      </c>
      <c r="C440" s="59">
        <v>0</v>
      </c>
      <c r="D440" s="60"/>
      <c r="E440" s="60"/>
      <c r="F440" s="60"/>
      <c r="G440" s="61"/>
      <c r="H440" s="71">
        <v>0</v>
      </c>
      <c r="I440" s="62" t="s">
        <v>35</v>
      </c>
      <c r="J440" s="62">
        <v>0</v>
      </c>
      <c r="K440" s="44"/>
      <c r="L440" s="63">
        <v>0</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x14ac:dyDescent="0.2">
      <c r="A441" s="15"/>
      <c r="B441" s="15"/>
      <c r="C441" s="58"/>
      <c r="D441" s="58"/>
      <c r="E441" s="58"/>
      <c r="F441" s="58"/>
      <c r="G441" s="58"/>
      <c r="H441" s="72"/>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x14ac:dyDescent="0.2">
      <c r="A442" s="11"/>
      <c r="B442" s="12" t="str">
        <f>"United Energy "&amp;LEFT($H$3,7)&amp;" Metering prices"</f>
        <v>United Energy 2026–27 Metering prices</v>
      </c>
      <c r="C442" s="11"/>
      <c r="D442" s="11"/>
      <c r="E442" s="11"/>
      <c r="F442" s="11"/>
      <c r="G442" s="11"/>
      <c r="H442" s="19" t="s">
        <v>20</v>
      </c>
      <c r="I442" s="19" t="s">
        <v>21</v>
      </c>
      <c r="J442" s="19" t="s">
        <v>22</v>
      </c>
      <c r="K442" s="19"/>
      <c r="L442" s="42" t="s">
        <v>25</v>
      </c>
      <c r="M442" s="66" t="s">
        <v>30</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hidden="1" outlineLevel="1" x14ac:dyDescent="0.2">
      <c r="A443" s="15"/>
      <c r="B443" s="15"/>
      <c r="C443" s="57"/>
      <c r="D443" s="57"/>
      <c r="E443" s="57"/>
      <c r="F443" s="57"/>
      <c r="G443" s="57"/>
      <c r="H443" s="70"/>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hidden="1" outlineLevel="1" x14ac:dyDescent="0.2">
      <c r="A444" s="15"/>
      <c r="B444" s="15"/>
      <c r="C444" s="59"/>
      <c r="D444" s="60"/>
      <c r="E444" s="60"/>
      <c r="F444" s="60"/>
      <c r="G444" s="61"/>
      <c r="H444" s="71"/>
      <c r="I444" s="62"/>
      <c r="J444" s="62"/>
      <c r="K444" s="44"/>
      <c r="L444" s="63"/>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x14ac:dyDescent="0.2">
      <c r="A474" s="15"/>
      <c r="B474" s="15"/>
      <c r="C474" s="58"/>
      <c r="D474" s="58"/>
      <c r="E474" s="58"/>
      <c r="F474" s="58"/>
      <c r="G474" s="58"/>
      <c r="H474" s="72"/>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x14ac:dyDescent="0.2">
      <c r="A475" s="11"/>
      <c r="B475" s="12" t="s">
        <v>1</v>
      </c>
      <c r="C475" s="11"/>
      <c r="D475" s="11"/>
      <c r="E475" s="11"/>
      <c r="F475" s="11"/>
      <c r="G475" s="11"/>
      <c r="H475" s="73"/>
      <c r="I475" s="11"/>
      <c r="J475" s="73"/>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x14ac:dyDescent="0.2">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x14ac:dyDescent="0.2">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x14ac:dyDescent="0.2">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x14ac:dyDescent="0.2">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x14ac:dyDescent="0.2">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x14ac:dyDescent="0.2">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x14ac:dyDescent="0.2">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x14ac:dyDescent="0.2">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x14ac:dyDescent="0.2">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x14ac:dyDescent="0.2">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x14ac:dyDescent="0.2">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x14ac:dyDescent="0.2">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x14ac:dyDescent="0.2">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x14ac:dyDescent="0.2">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x14ac:dyDescent="0.2">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x14ac:dyDescent="0.2">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x14ac:dyDescent="0.2">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x14ac:dyDescent="0.2">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x14ac:dyDescent="0.2">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x14ac:dyDescent="0.2">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x14ac:dyDescent="0.2">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x14ac:dyDescent="0.2">
      <c r="M497" s="16"/>
    </row>
    <row r="498" spans="13:13" hidden="1" x14ac:dyDescent="0.2">
      <c r="M498" s="16"/>
    </row>
    <row r="499" spans="13:13" hidden="1" x14ac:dyDescent="0.2">
      <c r="M499" s="16"/>
    </row>
    <row r="500" spans="13:13" hidden="1" x14ac:dyDescent="0.2">
      <c r="M500" s="16"/>
    </row>
    <row r="501" spans="13:13" hidden="1" x14ac:dyDescent="0.2">
      <c r="M501" s="16"/>
    </row>
    <row r="502" spans="13:13" hidden="1" x14ac:dyDescent="0.2"/>
    <row r="503" spans="13:13" hidden="1" x14ac:dyDescent="0.2"/>
    <row r="504" spans="13:13" hidden="1" x14ac:dyDescent="0.2"/>
    <row r="505" spans="13:13" hidden="1" x14ac:dyDescent="0.2"/>
    <row r="506" spans="13:13" hidden="1" x14ac:dyDescent="0.2"/>
    <row r="507" spans="13:13" hidden="1" x14ac:dyDescent="0.2"/>
    <row r="508" spans="13:13" hidden="1" x14ac:dyDescent="0.2"/>
    <row r="509" spans="13:13" hidden="1" x14ac:dyDescent="0.2"/>
    <row r="510" spans="13:13" hidden="1" x14ac:dyDescent="0.2"/>
    <row r="511" spans="13:13" hidden="1" x14ac:dyDescent="0.2"/>
    <row r="512" spans="13:13"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L1638" sqref="L1638"/>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price movements'!D3</f>
        <v>2026–27 pricing</v>
      </c>
      <c r="J3" s="52"/>
      <c r="L3" s="1"/>
      <c r="M3" s="1"/>
    </row>
    <row r="4" spans="1:36" customFormat="1" ht="23.25" x14ac:dyDescent="0.35">
      <c r="H4" s="31" t="s">
        <v>29</v>
      </c>
      <c r="J4" s="52"/>
      <c r="L4" s="1"/>
      <c r="M4" s="1"/>
    </row>
    <row r="5" spans="1:36" customFormat="1" ht="15" x14ac:dyDescent="0.25">
      <c r="H5" s="41"/>
      <c r="J5" s="41"/>
    </row>
    <row r="6" spans="1:36" customFormat="1" ht="15" x14ac:dyDescent="0.25">
      <c r="B6" t="s">
        <v>44</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32</v>
      </c>
      <c r="J10" s="65" t="s">
        <v>13</v>
      </c>
      <c r="N10" s="50"/>
      <c r="P10" s="49"/>
      <c r="R10" s="7"/>
      <c r="Z10" s="7"/>
      <c r="AA10" s="7"/>
      <c r="AB10" s="7"/>
      <c r="AC10" s="7"/>
      <c r="AD10" s="7"/>
      <c r="AE10" s="7"/>
    </row>
    <row r="11" spans="1:36" x14ac:dyDescent="0.2">
      <c r="A11" s="37"/>
      <c r="B11" s="38"/>
      <c r="C11" s="65" t="s">
        <v>31</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Public lighting prices"</f>
        <v>Ausgrid 2026–27 Public lighting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978</v>
      </c>
      <c r="D15" s="60"/>
      <c r="E15" s="60"/>
      <c r="F15" s="60"/>
      <c r="G15" s="61"/>
      <c r="H15" s="71">
        <v>0</v>
      </c>
      <c r="I15" s="62">
        <v>0</v>
      </c>
      <c r="J15" s="62">
        <v>0</v>
      </c>
      <c r="K15" s="44"/>
      <c r="L15" s="63"/>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979</v>
      </c>
      <c r="D16" s="60"/>
      <c r="E16" s="60"/>
      <c r="F16" s="60"/>
      <c r="G16" s="61"/>
      <c r="H16" s="71">
        <v>0</v>
      </c>
      <c r="I16" s="62" t="s">
        <v>35</v>
      </c>
      <c r="J16" s="62">
        <v>0</v>
      </c>
      <c r="K16" s="44"/>
      <c r="L16" s="63">
        <v>108.52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980</v>
      </c>
      <c r="D17" s="60"/>
      <c r="E17" s="60"/>
      <c r="F17" s="60"/>
      <c r="G17" s="61"/>
      <c r="H17" s="71">
        <v>0</v>
      </c>
      <c r="I17" s="62" t="s">
        <v>35</v>
      </c>
      <c r="J17" s="62">
        <v>0</v>
      </c>
      <c r="K17" s="44"/>
      <c r="L17" s="63">
        <v>99.46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981</v>
      </c>
      <c r="D18" s="60"/>
      <c r="E18" s="60"/>
      <c r="F18" s="60"/>
      <c r="G18" s="61"/>
      <c r="H18" s="71">
        <v>0</v>
      </c>
      <c r="I18" s="62" t="s">
        <v>35</v>
      </c>
      <c r="J18" s="62">
        <v>0</v>
      </c>
      <c r="K18" s="44"/>
      <c r="L18" s="63">
        <v>36.17</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982</v>
      </c>
      <c r="D19" s="60"/>
      <c r="E19" s="60"/>
      <c r="F19" s="60"/>
      <c r="G19" s="61"/>
      <c r="H19" s="71">
        <v>0</v>
      </c>
      <c r="I19" s="62" t="s">
        <v>35</v>
      </c>
      <c r="J19" s="62">
        <v>0</v>
      </c>
      <c r="K19" s="44"/>
      <c r="L19" s="63">
        <v>56.69</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983</v>
      </c>
      <c r="D20" s="60"/>
      <c r="E20" s="60"/>
      <c r="F20" s="60"/>
      <c r="G20" s="61"/>
      <c r="H20" s="71">
        <v>0</v>
      </c>
      <c r="I20" s="62" t="s">
        <v>35</v>
      </c>
      <c r="J20" s="62">
        <v>0</v>
      </c>
      <c r="K20" s="44"/>
      <c r="L20" s="63">
        <v>35.479999999999997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984</v>
      </c>
      <c r="D21" s="60"/>
      <c r="E21" s="60"/>
      <c r="F21" s="60"/>
      <c r="G21" s="61"/>
      <c r="H21" s="71">
        <v>0</v>
      </c>
      <c r="I21" s="62" t="s">
        <v>35</v>
      </c>
      <c r="J21" s="62">
        <v>0</v>
      </c>
      <c r="K21" s="44"/>
      <c r="L21" s="63">
        <v>24.76</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985</v>
      </c>
      <c r="D22" s="60"/>
      <c r="E22" s="60"/>
      <c r="F22" s="60"/>
      <c r="G22" s="61"/>
      <c r="H22" s="71">
        <v>0</v>
      </c>
      <c r="I22" s="62" t="s">
        <v>35</v>
      </c>
      <c r="J22" s="62">
        <v>0</v>
      </c>
      <c r="K22" s="44"/>
      <c r="L22" s="63">
        <v>33.71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986</v>
      </c>
      <c r="D23" s="60"/>
      <c r="E23" s="60"/>
      <c r="F23" s="60"/>
      <c r="G23" s="61"/>
      <c r="H23" s="71">
        <v>0</v>
      </c>
      <c r="I23" s="62" t="s">
        <v>35</v>
      </c>
      <c r="J23" s="62">
        <v>0</v>
      </c>
      <c r="K23" s="44"/>
      <c r="L23" s="63">
        <v>4.67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987</v>
      </c>
      <c r="D24" s="60"/>
      <c r="E24" s="60"/>
      <c r="F24" s="60"/>
      <c r="G24" s="61"/>
      <c r="H24" s="71">
        <v>0</v>
      </c>
      <c r="I24" s="62" t="s">
        <v>35</v>
      </c>
      <c r="J24" s="62">
        <v>0</v>
      </c>
      <c r="K24" s="44"/>
      <c r="L24" s="63">
        <v>26.57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988</v>
      </c>
      <c r="D25" s="60"/>
      <c r="E25" s="60"/>
      <c r="F25" s="60"/>
      <c r="G25" s="61"/>
      <c r="H25" s="71">
        <v>0</v>
      </c>
      <c r="I25" s="62" t="s">
        <v>35</v>
      </c>
      <c r="J25" s="62">
        <v>0</v>
      </c>
      <c r="K25" s="44"/>
      <c r="L25" s="63">
        <v>33.71</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989</v>
      </c>
      <c r="D26" s="60"/>
      <c r="E26" s="60"/>
      <c r="F26" s="60"/>
      <c r="G26" s="61"/>
      <c r="H26" s="71">
        <v>0</v>
      </c>
      <c r="I26" s="62" t="s">
        <v>35</v>
      </c>
      <c r="J26" s="62">
        <v>0</v>
      </c>
      <c r="K26" s="44"/>
      <c r="L26" s="63">
        <v>23.9</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990</v>
      </c>
      <c r="D27" s="60"/>
      <c r="E27" s="60"/>
      <c r="F27" s="60"/>
      <c r="G27" s="61"/>
      <c r="H27" s="71">
        <v>0</v>
      </c>
      <c r="I27" s="62" t="s">
        <v>35</v>
      </c>
      <c r="J27" s="62">
        <v>0</v>
      </c>
      <c r="K27" s="44"/>
      <c r="L27" s="63">
        <v>19.16</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991</v>
      </c>
      <c r="D28" s="60"/>
      <c r="E28" s="60"/>
      <c r="F28" s="60"/>
      <c r="G28" s="61"/>
      <c r="H28" s="71">
        <v>0</v>
      </c>
      <c r="I28" s="62" t="s">
        <v>35</v>
      </c>
      <c r="J28" s="62">
        <v>0</v>
      </c>
      <c r="K28" s="44"/>
      <c r="L28" s="63">
        <v>23.9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992</v>
      </c>
      <c r="D29" s="60"/>
      <c r="E29" s="60"/>
      <c r="F29" s="60"/>
      <c r="G29" s="61"/>
      <c r="H29" s="71">
        <v>0</v>
      </c>
      <c r="I29" s="62" t="s">
        <v>35</v>
      </c>
      <c r="J29" s="62">
        <v>0</v>
      </c>
      <c r="K29" s="44"/>
      <c r="L29" s="63">
        <v>20.97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v>0</v>
      </c>
      <c r="D30" s="60"/>
      <c r="E30" s="60"/>
      <c r="F30" s="60"/>
      <c r="G30" s="61"/>
      <c r="H30" s="71">
        <v>0</v>
      </c>
      <c r="I30" s="62">
        <v>0</v>
      </c>
      <c r="J30" s="62">
        <v>0</v>
      </c>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993</v>
      </c>
      <c r="D31" s="60"/>
      <c r="E31" s="60"/>
      <c r="F31" s="60"/>
      <c r="G31" s="61"/>
      <c r="H31" s="71">
        <v>0</v>
      </c>
      <c r="I31" s="62">
        <v>0</v>
      </c>
      <c r="J31" s="62">
        <v>0</v>
      </c>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994</v>
      </c>
      <c r="D32" s="60"/>
      <c r="E32" s="60"/>
      <c r="F32" s="60"/>
      <c r="G32" s="61"/>
      <c r="H32" s="71">
        <v>0</v>
      </c>
      <c r="I32" s="62" t="s">
        <v>35</v>
      </c>
      <c r="J32" s="62">
        <v>0</v>
      </c>
      <c r="K32" s="44"/>
      <c r="L32" s="63">
        <v>8.2100000000000009</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995</v>
      </c>
      <c r="D33" s="60"/>
      <c r="E33" s="60"/>
      <c r="F33" s="60"/>
      <c r="G33" s="61"/>
      <c r="H33" s="71">
        <v>0</v>
      </c>
      <c r="I33" s="62" t="s">
        <v>35</v>
      </c>
      <c r="J33" s="62">
        <v>0</v>
      </c>
      <c r="K33" s="44"/>
      <c r="L33" s="63">
        <v>15.07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996</v>
      </c>
      <c r="D34" s="60"/>
      <c r="E34" s="60"/>
      <c r="F34" s="60"/>
      <c r="G34" s="61"/>
      <c r="H34" s="71">
        <v>0</v>
      </c>
      <c r="I34" s="62" t="s">
        <v>35</v>
      </c>
      <c r="J34" s="62">
        <v>0</v>
      </c>
      <c r="K34" s="44"/>
      <c r="L34" s="63">
        <v>23.82</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997</v>
      </c>
      <c r="D35" s="60"/>
      <c r="E35" s="60"/>
      <c r="F35" s="60"/>
      <c r="G35" s="61"/>
      <c r="H35" s="71">
        <v>0</v>
      </c>
      <c r="I35" s="62" t="s">
        <v>35</v>
      </c>
      <c r="J35" s="62">
        <v>0</v>
      </c>
      <c r="K35" s="44"/>
      <c r="L35" s="63">
        <v>12.19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998</v>
      </c>
      <c r="D36" s="60"/>
      <c r="E36" s="60"/>
      <c r="F36" s="60"/>
      <c r="G36" s="61"/>
      <c r="H36" s="71">
        <v>0</v>
      </c>
      <c r="I36" s="62" t="s">
        <v>35</v>
      </c>
      <c r="J36" s="62">
        <v>0</v>
      </c>
      <c r="K36" s="44"/>
      <c r="L36" s="63">
        <v>23.46</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999</v>
      </c>
      <c r="D37" s="60"/>
      <c r="E37" s="60"/>
      <c r="F37" s="60"/>
      <c r="G37" s="61"/>
      <c r="H37" s="71">
        <v>0</v>
      </c>
      <c r="I37" s="62" t="s">
        <v>35</v>
      </c>
      <c r="J37" s="62">
        <v>0</v>
      </c>
      <c r="K37" s="44"/>
      <c r="L37" s="63">
        <v>34.049999999999997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1000</v>
      </c>
      <c r="D38" s="60"/>
      <c r="E38" s="60"/>
      <c r="F38" s="60"/>
      <c r="G38" s="61"/>
      <c r="H38" s="71">
        <v>0</v>
      </c>
      <c r="I38" s="62" t="s">
        <v>35</v>
      </c>
      <c r="J38" s="62">
        <v>0</v>
      </c>
      <c r="K38" s="44"/>
      <c r="L38" s="63">
        <v>10.18</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1001</v>
      </c>
      <c r="D39" s="60"/>
      <c r="E39" s="60"/>
      <c r="F39" s="60"/>
      <c r="G39" s="61"/>
      <c r="H39" s="71">
        <v>0</v>
      </c>
      <c r="I39" s="62" t="s">
        <v>35</v>
      </c>
      <c r="J39" s="62">
        <v>0</v>
      </c>
      <c r="K39" s="44"/>
      <c r="L39" s="63">
        <v>16.2</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1002</v>
      </c>
      <c r="D40" s="60"/>
      <c r="E40" s="60"/>
      <c r="F40" s="60"/>
      <c r="G40" s="61"/>
      <c r="H40" s="71">
        <v>0</v>
      </c>
      <c r="I40" s="62" t="s">
        <v>35</v>
      </c>
      <c r="J40" s="62">
        <v>0</v>
      </c>
      <c r="K40" s="44"/>
      <c r="L40" s="63">
        <v>13.2</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1003</v>
      </c>
      <c r="D41" s="60"/>
      <c r="E41" s="60"/>
      <c r="F41" s="60"/>
      <c r="G41" s="61"/>
      <c r="H41" s="71">
        <v>0</v>
      </c>
      <c r="I41" s="62" t="s">
        <v>35</v>
      </c>
      <c r="J41" s="62">
        <v>0</v>
      </c>
      <c r="K41" s="44"/>
      <c r="L41" s="63">
        <v>24</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1004</v>
      </c>
      <c r="D42" s="60"/>
      <c r="E42" s="60"/>
      <c r="F42" s="60"/>
      <c r="G42" s="61"/>
      <c r="H42" s="71">
        <v>0</v>
      </c>
      <c r="I42" s="62" t="s">
        <v>35</v>
      </c>
      <c r="J42" s="62">
        <v>0</v>
      </c>
      <c r="K42" s="44"/>
      <c r="L42" s="63">
        <v>29.93</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1005</v>
      </c>
      <c r="D43" s="60"/>
      <c r="E43" s="60"/>
      <c r="F43" s="60"/>
      <c r="G43" s="61"/>
      <c r="H43" s="71">
        <v>0</v>
      </c>
      <c r="I43" s="62" t="s">
        <v>35</v>
      </c>
      <c r="J43" s="62">
        <v>0</v>
      </c>
      <c r="K43" s="44"/>
      <c r="L43" s="63">
        <v>113.72</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1006</v>
      </c>
      <c r="D44" s="60"/>
      <c r="E44" s="60"/>
      <c r="F44" s="60"/>
      <c r="G44" s="61"/>
      <c r="H44" s="71">
        <v>0</v>
      </c>
      <c r="I44" s="62" t="s">
        <v>35</v>
      </c>
      <c r="J44" s="62">
        <v>0</v>
      </c>
      <c r="K44" s="44"/>
      <c r="L44" s="63">
        <v>92.98</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1007</v>
      </c>
      <c r="D45" s="60"/>
      <c r="E45" s="60"/>
      <c r="F45" s="60"/>
      <c r="G45" s="61"/>
      <c r="H45" s="71">
        <v>0</v>
      </c>
      <c r="I45" s="62" t="s">
        <v>35</v>
      </c>
      <c r="J45" s="62">
        <v>0</v>
      </c>
      <c r="K45" s="44"/>
      <c r="L45" s="63">
        <v>126.06</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1008</v>
      </c>
      <c r="D46" s="60"/>
      <c r="E46" s="60"/>
      <c r="F46" s="60"/>
      <c r="G46" s="61"/>
      <c r="H46" s="71">
        <v>0</v>
      </c>
      <c r="I46" s="62" t="s">
        <v>35</v>
      </c>
      <c r="J46" s="62">
        <v>0</v>
      </c>
      <c r="K46" s="44"/>
      <c r="L46" s="63">
        <v>42.51</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1009</v>
      </c>
      <c r="D47" s="60"/>
      <c r="E47" s="60"/>
      <c r="F47" s="60"/>
      <c r="G47" s="61"/>
      <c r="H47" s="71">
        <v>0</v>
      </c>
      <c r="I47" s="62" t="s">
        <v>35</v>
      </c>
      <c r="J47" s="62">
        <v>0</v>
      </c>
      <c r="K47" s="44"/>
      <c r="L47" s="63">
        <v>46.07</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1010</v>
      </c>
      <c r="D48" s="60"/>
      <c r="E48" s="60"/>
      <c r="F48" s="60"/>
      <c r="G48" s="61"/>
      <c r="H48" s="71">
        <v>0</v>
      </c>
      <c r="I48" s="62" t="s">
        <v>35</v>
      </c>
      <c r="J48" s="62">
        <v>0</v>
      </c>
      <c r="K48" s="44"/>
      <c r="L48" s="63">
        <v>45.29</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1011</v>
      </c>
      <c r="D49" s="60"/>
      <c r="E49" s="60"/>
      <c r="F49" s="60"/>
      <c r="G49" s="61"/>
      <c r="H49" s="71">
        <v>0</v>
      </c>
      <c r="I49" s="62" t="s">
        <v>35</v>
      </c>
      <c r="J49" s="62">
        <v>0</v>
      </c>
      <c r="K49" s="44"/>
      <c r="L49" s="63">
        <v>45.29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1012</v>
      </c>
      <c r="D50" s="60"/>
      <c r="E50" s="60"/>
      <c r="F50" s="60"/>
      <c r="G50" s="61"/>
      <c r="H50" s="71">
        <v>0</v>
      </c>
      <c r="I50" s="62" t="s">
        <v>35</v>
      </c>
      <c r="J50" s="62">
        <v>0</v>
      </c>
      <c r="K50" s="44"/>
      <c r="L50" s="63">
        <v>66.709999999999994</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1013</v>
      </c>
      <c r="D51" s="60"/>
      <c r="E51" s="60"/>
      <c r="F51" s="60"/>
      <c r="G51" s="61"/>
      <c r="H51" s="71">
        <v>0</v>
      </c>
      <c r="I51" s="62" t="s">
        <v>35</v>
      </c>
      <c r="J51" s="62">
        <v>0</v>
      </c>
      <c r="K51" s="44"/>
      <c r="L51" s="63">
        <v>27.45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1014</v>
      </c>
      <c r="D52" s="60"/>
      <c r="E52" s="60"/>
      <c r="F52" s="60"/>
      <c r="G52" s="61"/>
      <c r="H52" s="71">
        <v>0</v>
      </c>
      <c r="I52" s="62" t="s">
        <v>35</v>
      </c>
      <c r="J52" s="62">
        <v>0</v>
      </c>
      <c r="K52" s="44"/>
      <c r="L52" s="63">
        <v>85.33</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1015</v>
      </c>
      <c r="D53" s="60"/>
      <c r="E53" s="60"/>
      <c r="F53" s="60"/>
      <c r="G53" s="61"/>
      <c r="H53" s="71">
        <v>0</v>
      </c>
      <c r="I53" s="62" t="s">
        <v>35</v>
      </c>
      <c r="J53" s="62">
        <v>0</v>
      </c>
      <c r="K53" s="44"/>
      <c r="L53" s="63">
        <v>107.5</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1016</v>
      </c>
      <c r="D54" s="60"/>
      <c r="E54" s="60"/>
      <c r="F54" s="60"/>
      <c r="G54" s="61"/>
      <c r="H54" s="71">
        <v>0</v>
      </c>
      <c r="I54" s="62" t="s">
        <v>35</v>
      </c>
      <c r="J54" s="62">
        <v>0</v>
      </c>
      <c r="K54" s="44"/>
      <c r="L54" s="63">
        <v>27.45</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1017</v>
      </c>
      <c r="D55" s="60"/>
      <c r="E55" s="60"/>
      <c r="F55" s="60"/>
      <c r="G55" s="61"/>
      <c r="H55" s="71">
        <v>0</v>
      </c>
      <c r="I55" s="62" t="s">
        <v>35</v>
      </c>
      <c r="J55" s="62">
        <v>0</v>
      </c>
      <c r="K55" s="44"/>
      <c r="L55" s="63">
        <v>37.99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1018</v>
      </c>
      <c r="D56" s="60"/>
      <c r="E56" s="60"/>
      <c r="F56" s="60"/>
      <c r="G56" s="61"/>
      <c r="H56" s="71">
        <v>0</v>
      </c>
      <c r="I56" s="62" t="s">
        <v>35</v>
      </c>
      <c r="J56" s="62">
        <v>0</v>
      </c>
      <c r="K56" s="44"/>
      <c r="L56" s="63">
        <v>45.7</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1019</v>
      </c>
      <c r="D57" s="60"/>
      <c r="E57" s="60"/>
      <c r="F57" s="60"/>
      <c r="G57" s="61"/>
      <c r="H57" s="71">
        <v>0</v>
      </c>
      <c r="I57" s="62" t="s">
        <v>35</v>
      </c>
      <c r="J57" s="62">
        <v>0</v>
      </c>
      <c r="K57" s="44"/>
      <c r="L57" s="63">
        <v>123.89</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1020</v>
      </c>
      <c r="D58" s="60"/>
      <c r="E58" s="60"/>
      <c r="F58" s="60"/>
      <c r="G58" s="61"/>
      <c r="H58" s="71">
        <v>0</v>
      </c>
      <c r="I58" s="62" t="s">
        <v>35</v>
      </c>
      <c r="J58" s="62">
        <v>0</v>
      </c>
      <c r="K58" s="44"/>
      <c r="L58" s="63">
        <v>54.58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1021</v>
      </c>
      <c r="D59" s="60"/>
      <c r="E59" s="60"/>
      <c r="F59" s="60"/>
      <c r="G59" s="61"/>
      <c r="H59" s="71">
        <v>0</v>
      </c>
      <c r="I59" s="62" t="s">
        <v>35</v>
      </c>
      <c r="J59" s="62">
        <v>0</v>
      </c>
      <c r="K59" s="44"/>
      <c r="L59" s="63">
        <v>67.33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1022</v>
      </c>
      <c r="D60" s="60"/>
      <c r="E60" s="60"/>
      <c r="F60" s="60"/>
      <c r="G60" s="61"/>
      <c r="H60" s="71">
        <v>0</v>
      </c>
      <c r="I60" s="62" t="s">
        <v>35</v>
      </c>
      <c r="J60" s="62">
        <v>0</v>
      </c>
      <c r="K60" s="44"/>
      <c r="L60" s="63">
        <v>53.55</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1023</v>
      </c>
      <c r="D61" s="60"/>
      <c r="E61" s="60"/>
      <c r="F61" s="60"/>
      <c r="G61" s="61"/>
      <c r="H61" s="71">
        <v>0</v>
      </c>
      <c r="I61" s="62" t="s">
        <v>35</v>
      </c>
      <c r="J61" s="62">
        <v>0</v>
      </c>
      <c r="K61" s="44"/>
      <c r="L61" s="63">
        <v>82.39</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1024</v>
      </c>
      <c r="D62" s="60"/>
      <c r="E62" s="60"/>
      <c r="F62" s="60"/>
      <c r="G62" s="61"/>
      <c r="H62" s="71">
        <v>0</v>
      </c>
      <c r="I62" s="62" t="s">
        <v>35</v>
      </c>
      <c r="J62" s="62">
        <v>0</v>
      </c>
      <c r="K62" s="44"/>
      <c r="L62" s="63">
        <v>44.89</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1025</v>
      </c>
      <c r="D63" s="60"/>
      <c r="E63" s="60"/>
      <c r="F63" s="60"/>
      <c r="G63" s="61"/>
      <c r="H63" s="71">
        <v>0</v>
      </c>
      <c r="I63" s="62" t="s">
        <v>35</v>
      </c>
      <c r="J63" s="62">
        <v>0</v>
      </c>
      <c r="K63" s="44"/>
      <c r="L63" s="63">
        <v>54.58</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1026</v>
      </c>
      <c r="D64" s="60"/>
      <c r="E64" s="60"/>
      <c r="F64" s="60"/>
      <c r="G64" s="61"/>
      <c r="H64" s="71">
        <v>0</v>
      </c>
      <c r="I64" s="62" t="s">
        <v>35</v>
      </c>
      <c r="J64" s="62">
        <v>0</v>
      </c>
      <c r="K64" s="44"/>
      <c r="L64" s="63">
        <v>45.7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1027</v>
      </c>
      <c r="D65" s="60"/>
      <c r="E65" s="60"/>
      <c r="F65" s="60"/>
      <c r="G65" s="61"/>
      <c r="H65" s="71">
        <v>0</v>
      </c>
      <c r="I65" s="62" t="s">
        <v>35</v>
      </c>
      <c r="J65" s="62">
        <v>0</v>
      </c>
      <c r="K65" s="44"/>
      <c r="L65" s="63">
        <v>133.84</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1028</v>
      </c>
      <c r="D66" s="60"/>
      <c r="E66" s="60"/>
      <c r="F66" s="60"/>
      <c r="G66" s="61"/>
      <c r="H66" s="71">
        <v>0</v>
      </c>
      <c r="I66" s="62" t="s">
        <v>35</v>
      </c>
      <c r="J66" s="62">
        <v>0</v>
      </c>
      <c r="K66" s="44"/>
      <c r="L66" s="63">
        <v>54.58</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1029</v>
      </c>
      <c r="D67" s="60"/>
      <c r="E67" s="60"/>
      <c r="F67" s="60"/>
      <c r="G67" s="61"/>
      <c r="H67" s="71">
        <v>0</v>
      </c>
      <c r="I67" s="62" t="s">
        <v>35</v>
      </c>
      <c r="J67" s="62">
        <v>0</v>
      </c>
      <c r="K67" s="44"/>
      <c r="L67" s="63">
        <v>67.33</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1030</v>
      </c>
      <c r="D68" s="60"/>
      <c r="E68" s="60"/>
      <c r="F68" s="60"/>
      <c r="G68" s="61"/>
      <c r="H68" s="71">
        <v>0</v>
      </c>
      <c r="I68" s="62" t="s">
        <v>35</v>
      </c>
      <c r="J68" s="62">
        <v>0</v>
      </c>
      <c r="K68" s="44"/>
      <c r="L68" s="63">
        <v>53.55</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1031</v>
      </c>
      <c r="D69" s="60"/>
      <c r="E69" s="60"/>
      <c r="F69" s="60"/>
      <c r="G69" s="61"/>
      <c r="H69" s="71">
        <v>0</v>
      </c>
      <c r="I69" s="62" t="s">
        <v>35</v>
      </c>
      <c r="J69" s="62">
        <v>0</v>
      </c>
      <c r="K69" s="44"/>
      <c r="L69" s="63">
        <v>115.37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1032</v>
      </c>
      <c r="D70" s="60"/>
      <c r="E70" s="60"/>
      <c r="F70" s="60"/>
      <c r="G70" s="61"/>
      <c r="H70" s="71">
        <v>0</v>
      </c>
      <c r="I70" s="62" t="s">
        <v>35</v>
      </c>
      <c r="J70" s="62">
        <v>0</v>
      </c>
      <c r="K70" s="44"/>
      <c r="L70" s="63">
        <v>35.99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1033</v>
      </c>
      <c r="D71" s="60"/>
      <c r="E71" s="60"/>
      <c r="F71" s="60"/>
      <c r="G71" s="61"/>
      <c r="H71" s="71">
        <v>0</v>
      </c>
      <c r="I71" s="62" t="s">
        <v>35</v>
      </c>
      <c r="J71" s="62">
        <v>0</v>
      </c>
      <c r="K71" s="44"/>
      <c r="L71" s="63">
        <v>35.99</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1034</v>
      </c>
      <c r="D72" s="60"/>
      <c r="E72" s="60"/>
      <c r="F72" s="60"/>
      <c r="G72" s="61"/>
      <c r="H72" s="71">
        <v>0</v>
      </c>
      <c r="I72" s="62" t="s">
        <v>35</v>
      </c>
      <c r="J72" s="62">
        <v>0</v>
      </c>
      <c r="K72" s="44"/>
      <c r="L72" s="63">
        <v>75.47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1035</v>
      </c>
      <c r="D73" s="60"/>
      <c r="E73" s="60"/>
      <c r="F73" s="60"/>
      <c r="G73" s="61"/>
      <c r="H73" s="71">
        <v>0</v>
      </c>
      <c r="I73" s="62" t="s">
        <v>35</v>
      </c>
      <c r="J73" s="62">
        <v>0</v>
      </c>
      <c r="K73" s="44"/>
      <c r="L73" s="63">
        <v>150.82</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1036</v>
      </c>
      <c r="D74" s="60"/>
      <c r="E74" s="60"/>
      <c r="F74" s="60"/>
      <c r="G74" s="61"/>
      <c r="H74" s="71">
        <v>0</v>
      </c>
      <c r="I74" s="62" t="s">
        <v>35</v>
      </c>
      <c r="J74" s="62">
        <v>0</v>
      </c>
      <c r="K74" s="44"/>
      <c r="L74" s="63">
        <v>74.349999999999994</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1037</v>
      </c>
      <c r="D75" s="60"/>
      <c r="E75" s="60"/>
      <c r="F75" s="60"/>
      <c r="G75" s="61"/>
      <c r="H75" s="71">
        <v>0</v>
      </c>
      <c r="I75" s="62" t="s">
        <v>35</v>
      </c>
      <c r="J75" s="62">
        <v>0</v>
      </c>
      <c r="K75" s="44"/>
      <c r="L75" s="63">
        <v>35.89</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1038</v>
      </c>
      <c r="D76" s="60"/>
      <c r="E76" s="60"/>
      <c r="F76" s="60"/>
      <c r="G76" s="61"/>
      <c r="H76" s="71">
        <v>0</v>
      </c>
      <c r="I76" s="62" t="s">
        <v>35</v>
      </c>
      <c r="J76" s="62">
        <v>0</v>
      </c>
      <c r="K76" s="44"/>
      <c r="L76" s="63">
        <v>35.89</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1039</v>
      </c>
      <c r="D77" s="60"/>
      <c r="E77" s="60"/>
      <c r="F77" s="60"/>
      <c r="G77" s="61"/>
      <c r="H77" s="71">
        <v>0</v>
      </c>
      <c r="I77" s="62" t="s">
        <v>35</v>
      </c>
      <c r="J77" s="62">
        <v>0</v>
      </c>
      <c r="K77" s="44"/>
      <c r="L77" s="63">
        <v>72.349999999999994</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1040</v>
      </c>
      <c r="D78" s="60"/>
      <c r="E78" s="60"/>
      <c r="F78" s="60"/>
      <c r="G78" s="61"/>
      <c r="H78" s="71">
        <v>0</v>
      </c>
      <c r="I78" s="62" t="s">
        <v>35</v>
      </c>
      <c r="J78" s="62">
        <v>0</v>
      </c>
      <c r="K78" s="44"/>
      <c r="L78" s="63">
        <v>79.48</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59" t="s">
        <v>1041</v>
      </c>
      <c r="D79" s="60"/>
      <c r="E79" s="60"/>
      <c r="F79" s="60"/>
      <c r="G79" s="61"/>
      <c r="H79" s="71">
        <v>0</v>
      </c>
      <c r="I79" s="62" t="s">
        <v>35</v>
      </c>
      <c r="J79" s="62">
        <v>0</v>
      </c>
      <c r="K79" s="44"/>
      <c r="L79" s="63">
        <v>62.51</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x14ac:dyDescent="0.2">
      <c r="A80" s="15"/>
      <c r="B80" s="15">
        <v>66</v>
      </c>
      <c r="C80" s="59" t="s">
        <v>1042</v>
      </c>
      <c r="D80" s="60"/>
      <c r="E80" s="60"/>
      <c r="F80" s="60"/>
      <c r="G80" s="61"/>
      <c r="H80" s="71">
        <v>0</v>
      </c>
      <c r="I80" s="62" t="s">
        <v>35</v>
      </c>
      <c r="J80" s="62">
        <v>0</v>
      </c>
      <c r="K80" s="44"/>
      <c r="L80" s="63">
        <v>49.68</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x14ac:dyDescent="0.2">
      <c r="A81" s="15"/>
      <c r="B81" s="15">
        <v>67</v>
      </c>
      <c r="C81" s="59" t="s">
        <v>1043</v>
      </c>
      <c r="D81" s="60"/>
      <c r="E81" s="60"/>
      <c r="F81" s="60"/>
      <c r="G81" s="61"/>
      <c r="H81" s="71">
        <v>0</v>
      </c>
      <c r="I81" s="62" t="s">
        <v>35</v>
      </c>
      <c r="J81" s="62">
        <v>0</v>
      </c>
      <c r="K81" s="44"/>
      <c r="L81" s="63">
        <v>54.58</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68</v>
      </c>
      <c r="C82" s="59" t="s">
        <v>1044</v>
      </c>
      <c r="D82" s="60"/>
      <c r="E82" s="60"/>
      <c r="F82" s="60"/>
      <c r="G82" s="61"/>
      <c r="H82" s="71">
        <v>0</v>
      </c>
      <c r="I82" s="62" t="s">
        <v>35</v>
      </c>
      <c r="J82" s="62">
        <v>0</v>
      </c>
      <c r="K82" s="44"/>
      <c r="L82" s="63">
        <v>75.47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69</v>
      </c>
      <c r="C83" s="59" t="s">
        <v>1045</v>
      </c>
      <c r="D83" s="60"/>
      <c r="E83" s="60"/>
      <c r="F83" s="60"/>
      <c r="G83" s="61"/>
      <c r="H83" s="71">
        <v>0</v>
      </c>
      <c r="I83" s="62" t="s">
        <v>35</v>
      </c>
      <c r="J83" s="62">
        <v>0</v>
      </c>
      <c r="K83" s="44"/>
      <c r="L83" s="63">
        <v>53.55</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v>70</v>
      </c>
      <c r="C84" s="59" t="s">
        <v>1046</v>
      </c>
      <c r="D84" s="60"/>
      <c r="E84" s="60"/>
      <c r="F84" s="60"/>
      <c r="G84" s="61"/>
      <c r="H84" s="71">
        <v>0</v>
      </c>
      <c r="I84" s="62" t="s">
        <v>35</v>
      </c>
      <c r="J84" s="62">
        <v>0</v>
      </c>
      <c r="K84" s="44"/>
      <c r="L84" s="63">
        <v>33.07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71</v>
      </c>
      <c r="C85" s="59" t="s">
        <v>1047</v>
      </c>
      <c r="D85" s="60"/>
      <c r="E85" s="60"/>
      <c r="F85" s="60"/>
      <c r="G85" s="61"/>
      <c r="H85" s="71">
        <v>0</v>
      </c>
      <c r="I85" s="62" t="s">
        <v>35</v>
      </c>
      <c r="J85" s="62">
        <v>0</v>
      </c>
      <c r="K85" s="44"/>
      <c r="L85" s="63">
        <v>84.98</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72</v>
      </c>
      <c r="C86" s="59" t="s">
        <v>1048</v>
      </c>
      <c r="D86" s="60"/>
      <c r="E86" s="60"/>
      <c r="F86" s="60"/>
      <c r="G86" s="61"/>
      <c r="H86" s="71">
        <v>0</v>
      </c>
      <c r="I86" s="62" t="s">
        <v>35</v>
      </c>
      <c r="J86" s="62">
        <v>0</v>
      </c>
      <c r="K86" s="44"/>
      <c r="L86" s="63">
        <v>129.52000000000001</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73</v>
      </c>
      <c r="C87" s="59" t="s">
        <v>1049</v>
      </c>
      <c r="D87" s="60"/>
      <c r="E87" s="60"/>
      <c r="F87" s="60"/>
      <c r="G87" s="61"/>
      <c r="H87" s="71">
        <v>0</v>
      </c>
      <c r="I87" s="62" t="s">
        <v>35</v>
      </c>
      <c r="J87" s="62">
        <v>0</v>
      </c>
      <c r="K87" s="44"/>
      <c r="L87" s="63">
        <v>24.9</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74</v>
      </c>
      <c r="C88" s="59" t="s">
        <v>1050</v>
      </c>
      <c r="D88" s="60"/>
      <c r="E88" s="60"/>
      <c r="F88" s="60"/>
      <c r="G88" s="61"/>
      <c r="H88" s="71">
        <v>0</v>
      </c>
      <c r="I88" s="62" t="s">
        <v>35</v>
      </c>
      <c r="J88" s="62">
        <v>0</v>
      </c>
      <c r="K88" s="44"/>
      <c r="L88" s="63">
        <v>74.349999999999994</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75</v>
      </c>
      <c r="C89" s="59" t="s">
        <v>1051</v>
      </c>
      <c r="D89" s="60"/>
      <c r="E89" s="60"/>
      <c r="F89" s="60"/>
      <c r="G89" s="61"/>
      <c r="H89" s="71">
        <v>0</v>
      </c>
      <c r="I89" s="62" t="s">
        <v>35</v>
      </c>
      <c r="J89" s="62">
        <v>0</v>
      </c>
      <c r="K89" s="44"/>
      <c r="L89" s="63">
        <v>74.349999999999994</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v>76</v>
      </c>
      <c r="C90" s="59" t="s">
        <v>1052</v>
      </c>
      <c r="D90" s="60"/>
      <c r="E90" s="60"/>
      <c r="F90" s="60"/>
      <c r="G90" s="61"/>
      <c r="H90" s="71">
        <v>0</v>
      </c>
      <c r="I90" s="62" t="s">
        <v>35</v>
      </c>
      <c r="J90" s="62">
        <v>0</v>
      </c>
      <c r="K90" s="44"/>
      <c r="L90" s="63">
        <v>24.9</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x14ac:dyDescent="0.2">
      <c r="A91" s="15"/>
      <c r="B91" s="15">
        <v>77</v>
      </c>
      <c r="C91" s="59" t="s">
        <v>1053</v>
      </c>
      <c r="D91" s="60"/>
      <c r="E91" s="60"/>
      <c r="F91" s="60"/>
      <c r="G91" s="61"/>
      <c r="H91" s="71">
        <v>0</v>
      </c>
      <c r="I91" s="62" t="s">
        <v>35</v>
      </c>
      <c r="J91" s="62">
        <v>0</v>
      </c>
      <c r="K91" s="44"/>
      <c r="L91" s="63">
        <v>24.08</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x14ac:dyDescent="0.2">
      <c r="A92" s="15"/>
      <c r="B92" s="15">
        <v>78</v>
      </c>
      <c r="C92" s="59" t="s">
        <v>1054</v>
      </c>
      <c r="D92" s="60"/>
      <c r="E92" s="60"/>
      <c r="F92" s="60"/>
      <c r="G92" s="61"/>
      <c r="H92" s="71">
        <v>0</v>
      </c>
      <c r="I92" s="62" t="s">
        <v>35</v>
      </c>
      <c r="J92" s="62">
        <v>0</v>
      </c>
      <c r="K92" s="44"/>
      <c r="L92" s="63">
        <v>37.65</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x14ac:dyDescent="0.2">
      <c r="A93" s="15"/>
      <c r="B93" s="15">
        <v>79</v>
      </c>
      <c r="C93" s="59" t="s">
        <v>1055</v>
      </c>
      <c r="D93" s="60"/>
      <c r="E93" s="60"/>
      <c r="F93" s="60"/>
      <c r="G93" s="61"/>
      <c r="H93" s="71">
        <v>0</v>
      </c>
      <c r="I93" s="62" t="s">
        <v>35</v>
      </c>
      <c r="J93" s="62">
        <v>0</v>
      </c>
      <c r="K93" s="44"/>
      <c r="L93" s="63">
        <v>24.08</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x14ac:dyDescent="0.2">
      <c r="A94" s="15"/>
      <c r="B94" s="15">
        <v>80</v>
      </c>
      <c r="C94" s="59" t="s">
        <v>1056</v>
      </c>
      <c r="D94" s="60"/>
      <c r="E94" s="60"/>
      <c r="F94" s="60"/>
      <c r="G94" s="61"/>
      <c r="H94" s="71">
        <v>0</v>
      </c>
      <c r="I94" s="62" t="s">
        <v>35</v>
      </c>
      <c r="J94" s="62">
        <v>0</v>
      </c>
      <c r="K94" s="44"/>
      <c r="L94" s="63">
        <v>31.18</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x14ac:dyDescent="0.2">
      <c r="A95" s="15"/>
      <c r="B95" s="15">
        <v>81</v>
      </c>
      <c r="C95" s="59" t="s">
        <v>1057</v>
      </c>
      <c r="D95" s="60"/>
      <c r="E95" s="60"/>
      <c r="F95" s="60"/>
      <c r="G95" s="61"/>
      <c r="H95" s="71">
        <v>0</v>
      </c>
      <c r="I95" s="62" t="s">
        <v>35</v>
      </c>
      <c r="J95" s="62">
        <v>0</v>
      </c>
      <c r="K95" s="44"/>
      <c r="L95" s="63">
        <v>120.89</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x14ac:dyDescent="0.2">
      <c r="A96" s="15"/>
      <c r="B96" s="15">
        <v>82</v>
      </c>
      <c r="C96" s="59" t="s">
        <v>1058</v>
      </c>
      <c r="D96" s="60"/>
      <c r="E96" s="60"/>
      <c r="F96" s="60"/>
      <c r="G96" s="61"/>
      <c r="H96" s="71">
        <v>0</v>
      </c>
      <c r="I96" s="62" t="s">
        <v>35</v>
      </c>
      <c r="J96" s="62">
        <v>0</v>
      </c>
      <c r="K96" s="44"/>
      <c r="L96" s="63">
        <v>27.45</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x14ac:dyDescent="0.2">
      <c r="A97" s="15"/>
      <c r="B97" s="15">
        <v>83</v>
      </c>
      <c r="C97" s="59" t="s">
        <v>1059</v>
      </c>
      <c r="D97" s="60"/>
      <c r="E97" s="60"/>
      <c r="F97" s="60"/>
      <c r="G97" s="61"/>
      <c r="H97" s="71">
        <v>0</v>
      </c>
      <c r="I97" s="62" t="s">
        <v>35</v>
      </c>
      <c r="J97" s="62">
        <v>0</v>
      </c>
      <c r="K97" s="44"/>
      <c r="L97" s="63">
        <v>28.47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x14ac:dyDescent="0.2">
      <c r="A98" s="15"/>
      <c r="B98" s="15">
        <v>84</v>
      </c>
      <c r="C98" s="59" t="s">
        <v>1060</v>
      </c>
      <c r="D98" s="60"/>
      <c r="E98" s="60"/>
      <c r="F98" s="60"/>
      <c r="G98" s="61"/>
      <c r="H98" s="71">
        <v>0</v>
      </c>
      <c r="I98" s="62" t="s">
        <v>35</v>
      </c>
      <c r="J98" s="62">
        <v>0</v>
      </c>
      <c r="K98" s="44"/>
      <c r="L98" s="63">
        <v>27.35</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x14ac:dyDescent="0.2">
      <c r="A99" s="15"/>
      <c r="B99" s="15">
        <v>85</v>
      </c>
      <c r="C99" s="59" t="s">
        <v>1061</v>
      </c>
      <c r="D99" s="60"/>
      <c r="E99" s="60"/>
      <c r="F99" s="60"/>
      <c r="G99" s="61"/>
      <c r="H99" s="71">
        <v>0</v>
      </c>
      <c r="I99" s="62" t="s">
        <v>35</v>
      </c>
      <c r="J99" s="62">
        <v>0</v>
      </c>
      <c r="K99" s="44"/>
      <c r="L99" s="63">
        <v>83.17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x14ac:dyDescent="0.2">
      <c r="A100" s="15"/>
      <c r="B100" s="15">
        <v>86</v>
      </c>
      <c r="C100" s="59" t="s">
        <v>1062</v>
      </c>
      <c r="D100" s="60"/>
      <c r="E100" s="60"/>
      <c r="F100" s="60"/>
      <c r="G100" s="61"/>
      <c r="H100" s="71">
        <v>0</v>
      </c>
      <c r="I100" s="62" t="s">
        <v>35</v>
      </c>
      <c r="J100" s="62">
        <v>0</v>
      </c>
      <c r="K100" s="44"/>
      <c r="L100" s="63">
        <v>77.540000000000006</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x14ac:dyDescent="0.2">
      <c r="A101" s="15"/>
      <c r="B101" s="15">
        <v>87</v>
      </c>
      <c r="C101" s="59" t="s">
        <v>1063</v>
      </c>
      <c r="D101" s="60"/>
      <c r="E101" s="60"/>
      <c r="F101" s="60"/>
      <c r="G101" s="61"/>
      <c r="H101" s="71">
        <v>0</v>
      </c>
      <c r="I101" s="62" t="s">
        <v>35</v>
      </c>
      <c r="J101" s="62">
        <v>0</v>
      </c>
      <c r="K101" s="44"/>
      <c r="L101" s="63">
        <v>97.29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x14ac:dyDescent="0.2">
      <c r="A102" s="15"/>
      <c r="B102" s="15">
        <v>88</v>
      </c>
      <c r="C102" s="59" t="s">
        <v>1064</v>
      </c>
      <c r="D102" s="60"/>
      <c r="E102" s="60"/>
      <c r="F102" s="60"/>
      <c r="G102" s="61"/>
      <c r="H102" s="71">
        <v>0</v>
      </c>
      <c r="I102" s="62" t="s">
        <v>35</v>
      </c>
      <c r="J102" s="62">
        <v>0</v>
      </c>
      <c r="K102" s="44"/>
      <c r="L102" s="63">
        <v>27.35</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x14ac:dyDescent="0.2">
      <c r="A103" s="15"/>
      <c r="B103" s="15">
        <v>89</v>
      </c>
      <c r="C103" s="59" t="s">
        <v>1065</v>
      </c>
      <c r="D103" s="60"/>
      <c r="E103" s="60"/>
      <c r="F103" s="60"/>
      <c r="G103" s="61"/>
      <c r="H103" s="71">
        <v>0</v>
      </c>
      <c r="I103" s="62" t="s">
        <v>35</v>
      </c>
      <c r="J103" s="62">
        <v>0</v>
      </c>
      <c r="K103" s="44"/>
      <c r="L103" s="63">
        <v>59.17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x14ac:dyDescent="0.2">
      <c r="A104" s="15"/>
      <c r="B104" s="15">
        <v>90</v>
      </c>
      <c r="C104" s="59" t="s">
        <v>1066</v>
      </c>
      <c r="D104" s="60"/>
      <c r="E104" s="60"/>
      <c r="F104" s="60"/>
      <c r="G104" s="61"/>
      <c r="H104" s="71">
        <v>0</v>
      </c>
      <c r="I104" s="62" t="s">
        <v>35</v>
      </c>
      <c r="J104" s="62">
        <v>0</v>
      </c>
      <c r="K104" s="44"/>
      <c r="L104" s="63">
        <v>32.99</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x14ac:dyDescent="0.2">
      <c r="A105" s="15"/>
      <c r="B105" s="15">
        <v>91</v>
      </c>
      <c r="C105" s="59" t="s">
        <v>1067</v>
      </c>
      <c r="D105" s="60"/>
      <c r="E105" s="60"/>
      <c r="F105" s="60"/>
      <c r="G105" s="61"/>
      <c r="H105" s="71">
        <v>0</v>
      </c>
      <c r="I105" s="62" t="s">
        <v>35</v>
      </c>
      <c r="J105" s="62">
        <v>0</v>
      </c>
      <c r="K105" s="44"/>
      <c r="L105" s="63">
        <v>121.54</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x14ac:dyDescent="0.2">
      <c r="A106" s="15"/>
      <c r="B106" s="15">
        <v>92</v>
      </c>
      <c r="C106" s="59" t="s">
        <v>1068</v>
      </c>
      <c r="D106" s="60"/>
      <c r="E106" s="60"/>
      <c r="F106" s="60"/>
      <c r="G106" s="61"/>
      <c r="H106" s="71">
        <v>0</v>
      </c>
      <c r="I106" s="62" t="s">
        <v>35</v>
      </c>
      <c r="J106" s="62">
        <v>0</v>
      </c>
      <c r="K106" s="44"/>
      <c r="L106" s="63">
        <v>56.9</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x14ac:dyDescent="0.2">
      <c r="A107" s="15"/>
      <c r="B107" s="15">
        <v>93</v>
      </c>
      <c r="C107" s="59" t="s">
        <v>1069</v>
      </c>
      <c r="D107" s="60"/>
      <c r="E107" s="60"/>
      <c r="F107" s="60"/>
      <c r="G107" s="61"/>
      <c r="H107" s="71">
        <v>0</v>
      </c>
      <c r="I107" s="62" t="s">
        <v>35</v>
      </c>
      <c r="J107" s="62">
        <v>0</v>
      </c>
      <c r="K107" s="44"/>
      <c r="L107" s="63">
        <v>73.12</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x14ac:dyDescent="0.2">
      <c r="A108" s="15"/>
      <c r="B108" s="15">
        <v>94</v>
      </c>
      <c r="C108" s="59" t="s">
        <v>1070</v>
      </c>
      <c r="D108" s="60"/>
      <c r="E108" s="60"/>
      <c r="F108" s="60"/>
      <c r="G108" s="61"/>
      <c r="H108" s="71">
        <v>0</v>
      </c>
      <c r="I108" s="62" t="s">
        <v>35</v>
      </c>
      <c r="J108" s="62">
        <v>0</v>
      </c>
      <c r="K108" s="44"/>
      <c r="L108" s="63">
        <v>23.74</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x14ac:dyDescent="0.2">
      <c r="A109" s="15"/>
      <c r="B109" s="15">
        <v>95</v>
      </c>
      <c r="C109" s="59" t="s">
        <v>1071</v>
      </c>
      <c r="D109" s="60"/>
      <c r="E109" s="60"/>
      <c r="F109" s="60"/>
      <c r="G109" s="61"/>
      <c r="H109" s="71">
        <v>0</v>
      </c>
      <c r="I109" s="62" t="s">
        <v>35</v>
      </c>
      <c r="J109" s="62">
        <v>0</v>
      </c>
      <c r="K109" s="44"/>
      <c r="L109" s="63">
        <v>132.44999999999999</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x14ac:dyDescent="0.2">
      <c r="A110" s="15"/>
      <c r="B110" s="15">
        <v>96</v>
      </c>
      <c r="C110" s="59" t="s">
        <v>1072</v>
      </c>
      <c r="D110" s="60"/>
      <c r="E110" s="60"/>
      <c r="F110" s="60"/>
      <c r="G110" s="61"/>
      <c r="H110" s="71">
        <v>0</v>
      </c>
      <c r="I110" s="62" t="s">
        <v>35</v>
      </c>
      <c r="J110" s="62">
        <v>0</v>
      </c>
      <c r="K110" s="44"/>
      <c r="L110" s="63">
        <v>47.08</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x14ac:dyDescent="0.2">
      <c r="A111" s="15"/>
      <c r="B111" s="15">
        <v>97</v>
      </c>
      <c r="C111" s="59" t="s">
        <v>1073</v>
      </c>
      <c r="D111" s="60"/>
      <c r="E111" s="60"/>
      <c r="F111" s="60"/>
      <c r="G111" s="61"/>
      <c r="H111" s="71">
        <v>0</v>
      </c>
      <c r="I111" s="62" t="s">
        <v>35</v>
      </c>
      <c r="J111" s="62">
        <v>0</v>
      </c>
      <c r="K111" s="44"/>
      <c r="L111" s="63">
        <v>66.7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x14ac:dyDescent="0.2">
      <c r="A112" s="15"/>
      <c r="B112" s="15">
        <v>98</v>
      </c>
      <c r="C112" s="59" t="s">
        <v>1074</v>
      </c>
      <c r="D112" s="60"/>
      <c r="E112" s="60"/>
      <c r="F112" s="60"/>
      <c r="G112" s="61"/>
      <c r="H112" s="71">
        <v>0</v>
      </c>
      <c r="I112" s="62" t="s">
        <v>35</v>
      </c>
      <c r="J112" s="62">
        <v>0</v>
      </c>
      <c r="K112" s="44"/>
      <c r="L112" s="63">
        <v>135.78</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x14ac:dyDescent="0.2">
      <c r="A113" s="15"/>
      <c r="B113" s="15">
        <v>99</v>
      </c>
      <c r="C113" s="59" t="s">
        <v>1075</v>
      </c>
      <c r="D113" s="60"/>
      <c r="E113" s="60"/>
      <c r="F113" s="60"/>
      <c r="G113" s="61"/>
      <c r="H113" s="71">
        <v>0</v>
      </c>
      <c r="I113" s="62" t="s">
        <v>35</v>
      </c>
      <c r="J113" s="62">
        <v>0</v>
      </c>
      <c r="K113" s="44"/>
      <c r="L113" s="63">
        <v>57.84</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x14ac:dyDescent="0.2">
      <c r="A114" s="15"/>
      <c r="B114" s="15">
        <v>100</v>
      </c>
      <c r="C114" s="59" t="s">
        <v>1076</v>
      </c>
      <c r="D114" s="60"/>
      <c r="E114" s="60"/>
      <c r="F114" s="60"/>
      <c r="G114" s="61"/>
      <c r="H114" s="71">
        <v>0</v>
      </c>
      <c r="I114" s="62" t="s">
        <v>35</v>
      </c>
      <c r="J114" s="62">
        <v>0</v>
      </c>
      <c r="K114" s="44"/>
      <c r="L114" s="63">
        <v>58.01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101</v>
      </c>
      <c r="C115" s="59" t="s">
        <v>1077</v>
      </c>
      <c r="D115" s="60"/>
      <c r="E115" s="60"/>
      <c r="F115" s="60"/>
      <c r="G115" s="61"/>
      <c r="H115" s="71">
        <v>0</v>
      </c>
      <c r="I115" s="62" t="s">
        <v>35</v>
      </c>
      <c r="J115" s="62">
        <v>0</v>
      </c>
      <c r="K115" s="44"/>
      <c r="L115" s="63">
        <v>53.79</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102</v>
      </c>
      <c r="C116" s="59" t="s">
        <v>1078</v>
      </c>
      <c r="D116" s="60"/>
      <c r="E116" s="60"/>
      <c r="F116" s="60"/>
      <c r="G116" s="61"/>
      <c r="H116" s="71">
        <v>0</v>
      </c>
      <c r="I116" s="62" t="s">
        <v>35</v>
      </c>
      <c r="J116" s="62">
        <v>0</v>
      </c>
      <c r="K116" s="44"/>
      <c r="L116" s="63">
        <v>53.79</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103</v>
      </c>
      <c r="C117" s="59" t="s">
        <v>1079</v>
      </c>
      <c r="D117" s="60"/>
      <c r="E117" s="60"/>
      <c r="F117" s="60"/>
      <c r="G117" s="61"/>
      <c r="H117" s="71">
        <v>0</v>
      </c>
      <c r="I117" s="62" t="s">
        <v>35</v>
      </c>
      <c r="J117" s="62">
        <v>0</v>
      </c>
      <c r="K117" s="44"/>
      <c r="L117" s="63">
        <v>56.64</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104</v>
      </c>
      <c r="C118" s="59" t="s">
        <v>1080</v>
      </c>
      <c r="D118" s="60"/>
      <c r="E118" s="60"/>
      <c r="F118" s="60"/>
      <c r="G118" s="61"/>
      <c r="H118" s="71">
        <v>0</v>
      </c>
      <c r="I118" s="62" t="s">
        <v>35</v>
      </c>
      <c r="J118" s="62">
        <v>0</v>
      </c>
      <c r="K118" s="44"/>
      <c r="L118" s="63">
        <v>56.64</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105</v>
      </c>
      <c r="C119" s="59" t="s">
        <v>1081</v>
      </c>
      <c r="D119" s="60"/>
      <c r="E119" s="60"/>
      <c r="F119" s="60"/>
      <c r="G119" s="61"/>
      <c r="H119" s="71">
        <v>0</v>
      </c>
      <c r="I119" s="62" t="s">
        <v>35</v>
      </c>
      <c r="J119" s="62">
        <v>0</v>
      </c>
      <c r="K119" s="44"/>
      <c r="L119" s="63">
        <v>70.650000000000006</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106</v>
      </c>
      <c r="C120" s="59" t="s">
        <v>1082</v>
      </c>
      <c r="D120" s="60"/>
      <c r="E120" s="60"/>
      <c r="F120" s="60"/>
      <c r="G120" s="61"/>
      <c r="H120" s="71">
        <v>0</v>
      </c>
      <c r="I120" s="62" t="s">
        <v>35</v>
      </c>
      <c r="J120" s="62">
        <v>0</v>
      </c>
      <c r="K120" s="44"/>
      <c r="L120" s="63">
        <v>66.58</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107</v>
      </c>
      <c r="C121" s="59" t="s">
        <v>1083</v>
      </c>
      <c r="D121" s="60"/>
      <c r="E121" s="60"/>
      <c r="F121" s="60"/>
      <c r="G121" s="61"/>
      <c r="H121" s="71">
        <v>0</v>
      </c>
      <c r="I121" s="62" t="s">
        <v>35</v>
      </c>
      <c r="J121" s="62">
        <v>0</v>
      </c>
      <c r="K121" s="44"/>
      <c r="L121" s="63">
        <v>59.26</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x14ac:dyDescent="0.2">
      <c r="A122" s="15"/>
      <c r="B122" s="15">
        <v>108</v>
      </c>
      <c r="C122" s="59" t="s">
        <v>1084</v>
      </c>
      <c r="D122" s="60"/>
      <c r="E122" s="60"/>
      <c r="F122" s="60"/>
      <c r="G122" s="61"/>
      <c r="H122" s="71">
        <v>0</v>
      </c>
      <c r="I122" s="62" t="s">
        <v>35</v>
      </c>
      <c r="J122" s="62">
        <v>0</v>
      </c>
      <c r="K122" s="44"/>
      <c r="L122" s="63">
        <v>69.13</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x14ac:dyDescent="0.2">
      <c r="A123" s="15"/>
      <c r="B123" s="15">
        <v>109</v>
      </c>
      <c r="C123" s="59" t="s">
        <v>1085</v>
      </c>
      <c r="D123" s="60"/>
      <c r="E123" s="60"/>
      <c r="F123" s="60"/>
      <c r="G123" s="61"/>
      <c r="H123" s="71">
        <v>0</v>
      </c>
      <c r="I123" s="62" t="s">
        <v>35</v>
      </c>
      <c r="J123" s="62">
        <v>0</v>
      </c>
      <c r="K123" s="44"/>
      <c r="L123" s="63">
        <v>59.26</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x14ac:dyDescent="0.2">
      <c r="A124" s="15"/>
      <c r="B124" s="15">
        <v>110</v>
      </c>
      <c r="C124" s="59" t="s">
        <v>1086</v>
      </c>
      <c r="D124" s="60"/>
      <c r="E124" s="60"/>
      <c r="F124" s="60"/>
      <c r="G124" s="61"/>
      <c r="H124" s="71">
        <v>0</v>
      </c>
      <c r="I124" s="62" t="s">
        <v>35</v>
      </c>
      <c r="J124" s="62">
        <v>0</v>
      </c>
      <c r="K124" s="44"/>
      <c r="L124" s="63">
        <v>58.17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x14ac:dyDescent="0.2">
      <c r="A125" s="15"/>
      <c r="B125" s="15">
        <v>111</v>
      </c>
      <c r="C125" s="59" t="s">
        <v>1087</v>
      </c>
      <c r="D125" s="60"/>
      <c r="E125" s="60"/>
      <c r="F125" s="60"/>
      <c r="G125" s="61"/>
      <c r="H125" s="71">
        <v>0</v>
      </c>
      <c r="I125" s="62" t="s">
        <v>35</v>
      </c>
      <c r="J125" s="62">
        <v>0</v>
      </c>
      <c r="K125" s="44"/>
      <c r="L125" s="63">
        <v>73.72</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x14ac:dyDescent="0.2">
      <c r="A126" s="15"/>
      <c r="B126" s="15">
        <v>112</v>
      </c>
      <c r="C126" s="59" t="s">
        <v>1088</v>
      </c>
      <c r="D126" s="60"/>
      <c r="E126" s="60"/>
      <c r="F126" s="60"/>
      <c r="G126" s="61"/>
      <c r="H126" s="71">
        <v>0</v>
      </c>
      <c r="I126" s="62" t="s">
        <v>35</v>
      </c>
      <c r="J126" s="62">
        <v>0</v>
      </c>
      <c r="K126" s="44"/>
      <c r="L126" s="63">
        <v>43.18</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x14ac:dyDescent="0.2">
      <c r="A127" s="15"/>
      <c r="B127" s="15">
        <v>113</v>
      </c>
      <c r="C127" s="59" t="s">
        <v>1089</v>
      </c>
      <c r="D127" s="60"/>
      <c r="E127" s="60"/>
      <c r="F127" s="60"/>
      <c r="G127" s="61"/>
      <c r="H127" s="71">
        <v>0</v>
      </c>
      <c r="I127" s="62" t="s">
        <v>35</v>
      </c>
      <c r="J127" s="62">
        <v>0</v>
      </c>
      <c r="K127" s="44"/>
      <c r="L127" s="63">
        <v>80.680000000000007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x14ac:dyDescent="0.2">
      <c r="A128" s="15"/>
      <c r="B128" s="15">
        <v>114</v>
      </c>
      <c r="C128" s="59" t="s">
        <v>1090</v>
      </c>
      <c r="D128" s="60"/>
      <c r="E128" s="60"/>
      <c r="F128" s="60"/>
      <c r="G128" s="61"/>
      <c r="H128" s="71">
        <v>0</v>
      </c>
      <c r="I128" s="62" t="s">
        <v>35</v>
      </c>
      <c r="J128" s="62">
        <v>0</v>
      </c>
      <c r="K128" s="44"/>
      <c r="L128" s="63">
        <v>165.73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x14ac:dyDescent="0.2">
      <c r="A129" s="15"/>
      <c r="B129" s="15">
        <v>115</v>
      </c>
      <c r="C129" s="59" t="s">
        <v>1091</v>
      </c>
      <c r="D129" s="60"/>
      <c r="E129" s="60"/>
      <c r="F129" s="60"/>
      <c r="G129" s="61"/>
      <c r="H129" s="71">
        <v>0</v>
      </c>
      <c r="I129" s="62" t="s">
        <v>35</v>
      </c>
      <c r="J129" s="62">
        <v>0</v>
      </c>
      <c r="K129" s="44"/>
      <c r="L129" s="63">
        <v>57.27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x14ac:dyDescent="0.2">
      <c r="A130" s="15"/>
      <c r="B130" s="15">
        <v>116</v>
      </c>
      <c r="C130" s="59" t="s">
        <v>1092</v>
      </c>
      <c r="D130" s="60"/>
      <c r="E130" s="60"/>
      <c r="F130" s="60"/>
      <c r="G130" s="61"/>
      <c r="H130" s="71">
        <v>0</v>
      </c>
      <c r="I130" s="62" t="s">
        <v>35</v>
      </c>
      <c r="J130" s="62">
        <v>0</v>
      </c>
      <c r="K130" s="44"/>
      <c r="L130" s="63">
        <v>60.31</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x14ac:dyDescent="0.2">
      <c r="A131" s="15"/>
      <c r="B131" s="15">
        <v>117</v>
      </c>
      <c r="C131" s="59" t="s">
        <v>1093</v>
      </c>
      <c r="D131" s="60"/>
      <c r="E131" s="60"/>
      <c r="F131" s="60"/>
      <c r="G131" s="61"/>
      <c r="H131" s="71">
        <v>0</v>
      </c>
      <c r="I131" s="62" t="s">
        <v>35</v>
      </c>
      <c r="J131" s="62">
        <v>0</v>
      </c>
      <c r="K131" s="44"/>
      <c r="L131" s="63">
        <v>99.22</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x14ac:dyDescent="0.2">
      <c r="A132" s="15"/>
      <c r="B132" s="15">
        <v>118</v>
      </c>
      <c r="C132" s="59" t="s">
        <v>1094</v>
      </c>
      <c r="D132" s="60"/>
      <c r="E132" s="60"/>
      <c r="F132" s="60"/>
      <c r="G132" s="61"/>
      <c r="H132" s="71">
        <v>0</v>
      </c>
      <c r="I132" s="62" t="s">
        <v>35</v>
      </c>
      <c r="J132" s="62">
        <v>0</v>
      </c>
      <c r="K132" s="44"/>
      <c r="L132" s="63">
        <v>62.31</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x14ac:dyDescent="0.2">
      <c r="A133" s="15"/>
      <c r="B133" s="15">
        <v>119</v>
      </c>
      <c r="C133" s="59" t="s">
        <v>1095</v>
      </c>
      <c r="D133" s="60"/>
      <c r="E133" s="60"/>
      <c r="F133" s="60"/>
      <c r="G133" s="61"/>
      <c r="H133" s="71">
        <v>0</v>
      </c>
      <c r="I133" s="62" t="s">
        <v>35</v>
      </c>
      <c r="J133" s="62">
        <v>0</v>
      </c>
      <c r="K133" s="44"/>
      <c r="L133" s="63">
        <v>71.09</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x14ac:dyDescent="0.2">
      <c r="A134" s="15"/>
      <c r="B134" s="15">
        <v>120</v>
      </c>
      <c r="C134" s="59" t="s">
        <v>1096</v>
      </c>
      <c r="D134" s="60"/>
      <c r="E134" s="60"/>
      <c r="F134" s="60"/>
      <c r="G134" s="61"/>
      <c r="H134" s="71">
        <v>0</v>
      </c>
      <c r="I134" s="62" t="s">
        <v>35</v>
      </c>
      <c r="J134" s="62">
        <v>0</v>
      </c>
      <c r="K134" s="44"/>
      <c r="L134" s="63">
        <v>213.23</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x14ac:dyDescent="0.2">
      <c r="A135" s="15"/>
      <c r="B135" s="15">
        <v>121</v>
      </c>
      <c r="C135" s="59" t="s">
        <v>1097</v>
      </c>
      <c r="D135" s="60"/>
      <c r="E135" s="60"/>
      <c r="F135" s="60"/>
      <c r="G135" s="61"/>
      <c r="H135" s="71">
        <v>0</v>
      </c>
      <c r="I135" s="62" t="s">
        <v>35</v>
      </c>
      <c r="J135" s="62">
        <v>0</v>
      </c>
      <c r="K135" s="44"/>
      <c r="L135" s="63">
        <v>88.31</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x14ac:dyDescent="0.2">
      <c r="A136" s="15"/>
      <c r="B136" s="15">
        <v>122</v>
      </c>
      <c r="C136" s="59" t="s">
        <v>1098</v>
      </c>
      <c r="D136" s="60"/>
      <c r="E136" s="60"/>
      <c r="F136" s="60"/>
      <c r="G136" s="61"/>
      <c r="H136" s="71">
        <v>0</v>
      </c>
      <c r="I136" s="62" t="s">
        <v>35</v>
      </c>
      <c r="J136" s="62">
        <v>0</v>
      </c>
      <c r="K136" s="44"/>
      <c r="L136" s="63">
        <v>91.49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x14ac:dyDescent="0.2">
      <c r="A137" s="15"/>
      <c r="B137" s="15">
        <v>123</v>
      </c>
      <c r="C137" s="59" t="s">
        <v>1099</v>
      </c>
      <c r="D137" s="60"/>
      <c r="E137" s="60"/>
      <c r="F137" s="60"/>
      <c r="G137" s="61"/>
      <c r="H137" s="71">
        <v>0</v>
      </c>
      <c r="I137" s="62" t="s">
        <v>35</v>
      </c>
      <c r="J137" s="62">
        <v>0</v>
      </c>
      <c r="K137" s="44"/>
      <c r="L137" s="63">
        <v>91.52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x14ac:dyDescent="0.2">
      <c r="A138" s="15"/>
      <c r="B138" s="15">
        <v>124</v>
      </c>
      <c r="C138" s="59" t="s">
        <v>1100</v>
      </c>
      <c r="D138" s="60"/>
      <c r="E138" s="60"/>
      <c r="F138" s="60"/>
      <c r="G138" s="61"/>
      <c r="H138" s="71">
        <v>0</v>
      </c>
      <c r="I138" s="62" t="s">
        <v>35</v>
      </c>
      <c r="J138" s="62">
        <v>0</v>
      </c>
      <c r="K138" s="44"/>
      <c r="L138" s="63">
        <v>98.85</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x14ac:dyDescent="0.2">
      <c r="A139" s="15"/>
      <c r="B139" s="15">
        <v>125</v>
      </c>
      <c r="C139" s="59" t="s">
        <v>1101</v>
      </c>
      <c r="D139" s="60"/>
      <c r="E139" s="60"/>
      <c r="F139" s="60"/>
      <c r="G139" s="61"/>
      <c r="H139" s="71">
        <v>0</v>
      </c>
      <c r="I139" s="62" t="s">
        <v>35</v>
      </c>
      <c r="J139" s="62">
        <v>0</v>
      </c>
      <c r="K139" s="44"/>
      <c r="L139" s="63">
        <v>102.03</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x14ac:dyDescent="0.2">
      <c r="A140" s="15"/>
      <c r="B140" s="15">
        <v>126</v>
      </c>
      <c r="C140" s="59" t="s">
        <v>1102</v>
      </c>
      <c r="D140" s="60"/>
      <c r="E140" s="60"/>
      <c r="F140" s="60"/>
      <c r="G140" s="61"/>
      <c r="H140" s="71">
        <v>0</v>
      </c>
      <c r="I140" s="62" t="s">
        <v>35</v>
      </c>
      <c r="J140" s="62">
        <v>0</v>
      </c>
      <c r="K140" s="44"/>
      <c r="L140" s="63">
        <v>73.97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x14ac:dyDescent="0.2">
      <c r="A141" s="15"/>
      <c r="B141" s="15">
        <v>127</v>
      </c>
      <c r="C141" s="59" t="s">
        <v>1103</v>
      </c>
      <c r="D141" s="60"/>
      <c r="E141" s="60"/>
      <c r="F141" s="60"/>
      <c r="G141" s="61"/>
      <c r="H141" s="71">
        <v>0</v>
      </c>
      <c r="I141" s="62" t="s">
        <v>35</v>
      </c>
      <c r="J141" s="62">
        <v>0</v>
      </c>
      <c r="K141" s="44"/>
      <c r="L141" s="63">
        <v>82.75</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x14ac:dyDescent="0.2">
      <c r="A142" s="15"/>
      <c r="B142" s="15">
        <v>128</v>
      </c>
      <c r="C142" s="59" t="s">
        <v>1104</v>
      </c>
      <c r="D142" s="60"/>
      <c r="E142" s="60"/>
      <c r="F142" s="60"/>
      <c r="G142" s="61"/>
      <c r="H142" s="71">
        <v>0</v>
      </c>
      <c r="I142" s="62" t="s">
        <v>35</v>
      </c>
      <c r="J142" s="62">
        <v>0</v>
      </c>
      <c r="K142" s="44"/>
      <c r="L142" s="63">
        <v>133.06</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x14ac:dyDescent="0.2">
      <c r="A143" s="15"/>
      <c r="B143" s="15">
        <v>129</v>
      </c>
      <c r="C143" s="59" t="s">
        <v>1105</v>
      </c>
      <c r="D143" s="60"/>
      <c r="E143" s="60"/>
      <c r="F143" s="60"/>
      <c r="G143" s="61"/>
      <c r="H143" s="71">
        <v>0</v>
      </c>
      <c r="I143" s="62" t="s">
        <v>35</v>
      </c>
      <c r="J143" s="62">
        <v>0</v>
      </c>
      <c r="K143" s="44"/>
      <c r="L143" s="63">
        <v>232.42</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x14ac:dyDescent="0.2">
      <c r="A144" s="15"/>
      <c r="B144" s="15">
        <v>130</v>
      </c>
      <c r="C144" s="59" t="s">
        <v>1106</v>
      </c>
      <c r="D144" s="60"/>
      <c r="E144" s="60"/>
      <c r="F144" s="60"/>
      <c r="G144" s="61"/>
      <c r="H144" s="71">
        <v>0</v>
      </c>
      <c r="I144" s="62" t="s">
        <v>35</v>
      </c>
      <c r="J144" s="62">
        <v>0</v>
      </c>
      <c r="K144" s="44"/>
      <c r="L144" s="63">
        <v>229.23</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x14ac:dyDescent="0.2">
      <c r="A145" s="15"/>
      <c r="B145" s="15">
        <v>131</v>
      </c>
      <c r="C145" s="59" t="s">
        <v>1107</v>
      </c>
      <c r="D145" s="60"/>
      <c r="E145" s="60"/>
      <c r="F145" s="60"/>
      <c r="G145" s="61"/>
      <c r="H145" s="71">
        <v>0</v>
      </c>
      <c r="I145" s="62" t="s">
        <v>35</v>
      </c>
      <c r="J145" s="62">
        <v>0</v>
      </c>
      <c r="K145" s="44"/>
      <c r="L145" s="63">
        <v>136.37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x14ac:dyDescent="0.2">
      <c r="A146" s="15"/>
      <c r="B146" s="15">
        <v>132</v>
      </c>
      <c r="C146" s="59" t="s">
        <v>1108</v>
      </c>
      <c r="D146" s="60"/>
      <c r="E146" s="60"/>
      <c r="F146" s="60"/>
      <c r="G146" s="61"/>
      <c r="H146" s="71">
        <v>0</v>
      </c>
      <c r="I146" s="62" t="s">
        <v>35</v>
      </c>
      <c r="J146" s="62">
        <v>0</v>
      </c>
      <c r="K146" s="44"/>
      <c r="L146" s="63">
        <v>100.62</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x14ac:dyDescent="0.2">
      <c r="A147" s="15"/>
      <c r="B147" s="15">
        <v>133</v>
      </c>
      <c r="C147" s="59" t="s">
        <v>1109</v>
      </c>
      <c r="D147" s="60"/>
      <c r="E147" s="60"/>
      <c r="F147" s="60"/>
      <c r="G147" s="61"/>
      <c r="H147" s="71">
        <v>0</v>
      </c>
      <c r="I147" s="62" t="s">
        <v>35</v>
      </c>
      <c r="J147" s="62">
        <v>0</v>
      </c>
      <c r="K147" s="44"/>
      <c r="L147" s="63">
        <v>79.55</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134</v>
      </c>
      <c r="C148" s="59" t="s">
        <v>1110</v>
      </c>
      <c r="D148" s="60"/>
      <c r="E148" s="60"/>
      <c r="F148" s="60"/>
      <c r="G148" s="61"/>
      <c r="H148" s="71">
        <v>0</v>
      </c>
      <c r="I148" s="62" t="s">
        <v>35</v>
      </c>
      <c r="J148" s="62">
        <v>0</v>
      </c>
      <c r="K148" s="44"/>
      <c r="L148" s="63">
        <v>88.33</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x14ac:dyDescent="0.2">
      <c r="A149" s="15"/>
      <c r="B149" s="15">
        <v>135</v>
      </c>
      <c r="C149" s="59" t="s">
        <v>1111</v>
      </c>
      <c r="D149" s="60"/>
      <c r="E149" s="60"/>
      <c r="F149" s="60"/>
      <c r="G149" s="61"/>
      <c r="H149" s="71">
        <v>0</v>
      </c>
      <c r="I149" s="62" t="s">
        <v>35</v>
      </c>
      <c r="J149" s="62">
        <v>0</v>
      </c>
      <c r="K149" s="44"/>
      <c r="L149" s="63">
        <v>148.02000000000001</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x14ac:dyDescent="0.2">
      <c r="A150" s="15"/>
      <c r="B150" s="15">
        <v>136</v>
      </c>
      <c r="C150" s="59" t="s">
        <v>1112</v>
      </c>
      <c r="D150" s="60"/>
      <c r="E150" s="60"/>
      <c r="F150" s="60"/>
      <c r="G150" s="61"/>
      <c r="H150" s="71">
        <v>0</v>
      </c>
      <c r="I150" s="62" t="s">
        <v>35</v>
      </c>
      <c r="J150" s="62">
        <v>0</v>
      </c>
      <c r="K150" s="44"/>
      <c r="L150" s="63">
        <v>245.22</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x14ac:dyDescent="0.2">
      <c r="A151" s="15"/>
      <c r="B151" s="15">
        <v>137</v>
      </c>
      <c r="C151" s="59" t="s">
        <v>1113</v>
      </c>
      <c r="D151" s="60"/>
      <c r="E151" s="60"/>
      <c r="F151" s="60"/>
      <c r="G151" s="61"/>
      <c r="H151" s="71">
        <v>0</v>
      </c>
      <c r="I151" s="62" t="s">
        <v>35</v>
      </c>
      <c r="J151" s="62">
        <v>0</v>
      </c>
      <c r="K151" s="44"/>
      <c r="L151" s="63">
        <v>101.42</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x14ac:dyDescent="0.2">
      <c r="A152" s="15"/>
      <c r="B152" s="15">
        <v>138</v>
      </c>
      <c r="C152" s="59" t="s">
        <v>1114</v>
      </c>
      <c r="D152" s="60"/>
      <c r="E152" s="60"/>
      <c r="F152" s="60"/>
      <c r="G152" s="61"/>
      <c r="H152" s="71">
        <v>0</v>
      </c>
      <c r="I152" s="62" t="s">
        <v>35</v>
      </c>
      <c r="J152" s="62">
        <v>0</v>
      </c>
      <c r="K152" s="44"/>
      <c r="L152" s="63">
        <v>108.24</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x14ac:dyDescent="0.2">
      <c r="A153" s="15"/>
      <c r="B153" s="15">
        <v>139</v>
      </c>
      <c r="C153" s="59" t="s">
        <v>1115</v>
      </c>
      <c r="D153" s="60"/>
      <c r="E153" s="60"/>
      <c r="F153" s="60"/>
      <c r="G153" s="61"/>
      <c r="H153" s="71">
        <v>0</v>
      </c>
      <c r="I153" s="62" t="s">
        <v>35</v>
      </c>
      <c r="J153" s="62">
        <v>0</v>
      </c>
      <c r="K153" s="44"/>
      <c r="L153" s="63">
        <v>111.42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x14ac:dyDescent="0.2">
      <c r="A154" s="15"/>
      <c r="B154" s="15">
        <v>140</v>
      </c>
      <c r="C154" s="59" t="s">
        <v>1116</v>
      </c>
      <c r="D154" s="60"/>
      <c r="E154" s="60"/>
      <c r="F154" s="60"/>
      <c r="G154" s="61"/>
      <c r="H154" s="71">
        <v>0</v>
      </c>
      <c r="I154" s="62" t="s">
        <v>35</v>
      </c>
      <c r="J154" s="62">
        <v>0</v>
      </c>
      <c r="K154" s="44"/>
      <c r="L154" s="63">
        <v>133.06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x14ac:dyDescent="0.2">
      <c r="A155" s="15"/>
      <c r="B155" s="15">
        <v>141</v>
      </c>
      <c r="C155" s="59" t="s">
        <v>1117</v>
      </c>
      <c r="D155" s="60"/>
      <c r="E155" s="60"/>
      <c r="F155" s="60"/>
      <c r="G155" s="61"/>
      <c r="H155" s="71">
        <v>0</v>
      </c>
      <c r="I155" s="62" t="s">
        <v>35</v>
      </c>
      <c r="J155" s="62">
        <v>0</v>
      </c>
      <c r="K155" s="44"/>
      <c r="L155" s="63">
        <v>92.64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x14ac:dyDescent="0.2">
      <c r="A156" s="15"/>
      <c r="B156" s="15">
        <v>142</v>
      </c>
      <c r="C156" s="59" t="s">
        <v>1118</v>
      </c>
      <c r="D156" s="60"/>
      <c r="E156" s="60"/>
      <c r="F156" s="60"/>
      <c r="G156" s="61"/>
      <c r="H156" s="71">
        <v>0</v>
      </c>
      <c r="I156" s="62" t="s">
        <v>35</v>
      </c>
      <c r="J156" s="62">
        <v>0</v>
      </c>
      <c r="K156" s="44"/>
      <c r="L156" s="63">
        <v>101.42</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x14ac:dyDescent="0.2">
      <c r="A157" s="15"/>
      <c r="B157" s="15">
        <v>143</v>
      </c>
      <c r="C157" s="59" t="s">
        <v>1119</v>
      </c>
      <c r="D157" s="60"/>
      <c r="E157" s="60"/>
      <c r="F157" s="60"/>
      <c r="G157" s="61"/>
      <c r="H157" s="71">
        <v>0</v>
      </c>
      <c r="I157" s="62" t="s">
        <v>35</v>
      </c>
      <c r="J157" s="62">
        <v>0</v>
      </c>
      <c r="K157" s="44"/>
      <c r="L157" s="63">
        <v>121.6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x14ac:dyDescent="0.2">
      <c r="A158" s="15"/>
      <c r="B158" s="15">
        <v>144</v>
      </c>
      <c r="C158" s="59" t="s">
        <v>1120</v>
      </c>
      <c r="D158" s="60"/>
      <c r="E158" s="60"/>
      <c r="F158" s="60"/>
      <c r="G158" s="61"/>
      <c r="H158" s="71">
        <v>0</v>
      </c>
      <c r="I158" s="62" t="s">
        <v>35</v>
      </c>
      <c r="J158" s="62">
        <v>0</v>
      </c>
      <c r="K158" s="44"/>
      <c r="L158" s="63">
        <v>121.71</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x14ac:dyDescent="0.2">
      <c r="A159" s="15"/>
      <c r="B159" s="15">
        <v>145</v>
      </c>
      <c r="C159" s="59" t="s">
        <v>1121</v>
      </c>
      <c r="D159" s="60"/>
      <c r="E159" s="60"/>
      <c r="F159" s="60"/>
      <c r="G159" s="61"/>
      <c r="H159" s="71">
        <v>0</v>
      </c>
      <c r="I159" s="62" t="s">
        <v>35</v>
      </c>
      <c r="J159" s="62">
        <v>0</v>
      </c>
      <c r="K159" s="44"/>
      <c r="L159" s="63">
        <v>192.73</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x14ac:dyDescent="0.2">
      <c r="A160" s="15"/>
      <c r="B160" s="15">
        <v>146</v>
      </c>
      <c r="C160" s="59" t="s">
        <v>1122</v>
      </c>
      <c r="D160" s="60"/>
      <c r="E160" s="60"/>
      <c r="F160" s="60"/>
      <c r="G160" s="61"/>
      <c r="H160" s="71">
        <v>0</v>
      </c>
      <c r="I160" s="62" t="s">
        <v>35</v>
      </c>
      <c r="J160" s="62">
        <v>0</v>
      </c>
      <c r="K160" s="44"/>
      <c r="L160" s="63">
        <v>434.43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x14ac:dyDescent="0.2">
      <c r="A161" s="15"/>
      <c r="B161" s="15">
        <v>147</v>
      </c>
      <c r="C161" s="59" t="s">
        <v>1123</v>
      </c>
      <c r="D161" s="60"/>
      <c r="E161" s="60"/>
      <c r="F161" s="60"/>
      <c r="G161" s="61"/>
      <c r="H161" s="71">
        <v>0</v>
      </c>
      <c r="I161" s="62" t="s">
        <v>35</v>
      </c>
      <c r="J161" s="62">
        <v>0</v>
      </c>
      <c r="K161" s="44"/>
      <c r="L161" s="63">
        <v>133.78</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x14ac:dyDescent="0.2">
      <c r="A162" s="15"/>
      <c r="B162" s="15">
        <v>148</v>
      </c>
      <c r="C162" s="59" t="s">
        <v>1124</v>
      </c>
      <c r="D162" s="60"/>
      <c r="E162" s="60"/>
      <c r="F162" s="60"/>
      <c r="G162" s="61"/>
      <c r="H162" s="71">
        <v>0</v>
      </c>
      <c r="I162" s="62" t="s">
        <v>35</v>
      </c>
      <c r="J162" s="62">
        <v>0</v>
      </c>
      <c r="K162" s="44"/>
      <c r="L162" s="63">
        <v>43.18</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x14ac:dyDescent="0.2">
      <c r="A163" s="15"/>
      <c r="B163" s="15">
        <v>149</v>
      </c>
      <c r="C163" s="59" t="s">
        <v>1125</v>
      </c>
      <c r="D163" s="60"/>
      <c r="E163" s="60"/>
      <c r="F163" s="60"/>
      <c r="G163" s="61"/>
      <c r="H163" s="71">
        <v>0</v>
      </c>
      <c r="I163" s="62" t="s">
        <v>35</v>
      </c>
      <c r="J163" s="62">
        <v>0</v>
      </c>
      <c r="K163" s="44"/>
      <c r="L163" s="63">
        <v>0</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x14ac:dyDescent="0.2">
      <c r="A164" s="15"/>
      <c r="B164" s="15">
        <v>150</v>
      </c>
      <c r="C164" s="59" t="s">
        <v>1126</v>
      </c>
      <c r="D164" s="60"/>
      <c r="E164" s="60"/>
      <c r="F164" s="60"/>
      <c r="G164" s="61"/>
      <c r="H164" s="71">
        <v>0</v>
      </c>
      <c r="I164" s="62" t="s">
        <v>35</v>
      </c>
      <c r="J164" s="62">
        <v>0</v>
      </c>
      <c r="K164" s="44"/>
      <c r="L164" s="63">
        <v>0</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x14ac:dyDescent="0.2">
      <c r="A165" s="15"/>
      <c r="B165" s="15">
        <v>151</v>
      </c>
      <c r="C165" s="59" t="s">
        <v>1127</v>
      </c>
      <c r="D165" s="60"/>
      <c r="E165" s="60"/>
      <c r="F165" s="60"/>
      <c r="G165" s="61"/>
      <c r="H165" s="71">
        <v>0</v>
      </c>
      <c r="I165" s="62" t="s">
        <v>35</v>
      </c>
      <c r="J165" s="62">
        <v>0</v>
      </c>
      <c r="K165" s="44"/>
      <c r="L165" s="63">
        <v>0</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x14ac:dyDescent="0.2">
      <c r="A166" s="15"/>
      <c r="B166" s="15">
        <v>152</v>
      </c>
      <c r="C166" s="59" t="s">
        <v>1128</v>
      </c>
      <c r="D166" s="60"/>
      <c r="E166" s="60"/>
      <c r="F166" s="60"/>
      <c r="G166" s="61"/>
      <c r="H166" s="71">
        <v>0</v>
      </c>
      <c r="I166" s="62" t="s">
        <v>35</v>
      </c>
      <c r="J166" s="62">
        <v>0</v>
      </c>
      <c r="K166" s="44"/>
      <c r="L166" s="63">
        <v>0</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x14ac:dyDescent="0.2">
      <c r="A167" s="15"/>
      <c r="B167" s="15">
        <v>153</v>
      </c>
      <c r="C167" s="59" t="s">
        <v>1129</v>
      </c>
      <c r="D167" s="60"/>
      <c r="E167" s="60"/>
      <c r="F167" s="60"/>
      <c r="G167" s="61"/>
      <c r="H167" s="71">
        <v>0</v>
      </c>
      <c r="I167" s="62" t="s">
        <v>35</v>
      </c>
      <c r="J167" s="62">
        <v>0</v>
      </c>
      <c r="K167" s="44"/>
      <c r="L167" s="63">
        <v>0</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x14ac:dyDescent="0.2">
      <c r="A168" s="15"/>
      <c r="B168" s="15">
        <v>154</v>
      </c>
      <c r="C168" s="59" t="s">
        <v>1130</v>
      </c>
      <c r="D168" s="60"/>
      <c r="E168" s="60"/>
      <c r="F168" s="60"/>
      <c r="G168" s="61"/>
      <c r="H168" s="71">
        <v>0</v>
      </c>
      <c r="I168" s="62" t="s">
        <v>35</v>
      </c>
      <c r="J168" s="62">
        <v>0</v>
      </c>
      <c r="K168" s="44"/>
      <c r="L168" s="63">
        <v>51.22</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x14ac:dyDescent="0.2">
      <c r="A169" s="15"/>
      <c r="B169" s="15">
        <v>155</v>
      </c>
      <c r="C169" s="59" t="s">
        <v>1131</v>
      </c>
      <c r="D169" s="60"/>
      <c r="E169" s="60"/>
      <c r="F169" s="60"/>
      <c r="G169" s="61"/>
      <c r="H169" s="71">
        <v>0</v>
      </c>
      <c r="I169" s="62" t="s">
        <v>35</v>
      </c>
      <c r="J169" s="62">
        <v>0</v>
      </c>
      <c r="K169" s="44"/>
      <c r="L169" s="63">
        <v>22.22</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x14ac:dyDescent="0.2">
      <c r="A170" s="15"/>
      <c r="B170" s="15">
        <v>156</v>
      </c>
      <c r="C170" s="59" t="s">
        <v>1132</v>
      </c>
      <c r="D170" s="60"/>
      <c r="E170" s="60"/>
      <c r="F170" s="60"/>
      <c r="G170" s="61"/>
      <c r="H170" s="71">
        <v>0</v>
      </c>
      <c r="I170" s="62" t="s">
        <v>35</v>
      </c>
      <c r="J170" s="62">
        <v>0</v>
      </c>
      <c r="K170" s="44"/>
      <c r="L170" s="63">
        <v>20.34</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x14ac:dyDescent="0.2">
      <c r="A171" s="15"/>
      <c r="B171" s="15">
        <v>157</v>
      </c>
      <c r="C171" s="59" t="s">
        <v>1133</v>
      </c>
      <c r="D171" s="60"/>
      <c r="E171" s="60"/>
      <c r="F171" s="60"/>
      <c r="G171" s="61"/>
      <c r="H171" s="71">
        <v>0</v>
      </c>
      <c r="I171" s="62" t="s">
        <v>35</v>
      </c>
      <c r="J171" s="62">
        <v>0</v>
      </c>
      <c r="K171" s="44"/>
      <c r="L171" s="63">
        <v>453.81</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x14ac:dyDescent="0.2">
      <c r="A172" s="15"/>
      <c r="B172" s="15">
        <v>158</v>
      </c>
      <c r="C172" s="59" t="s">
        <v>1134</v>
      </c>
      <c r="D172" s="60"/>
      <c r="E172" s="60"/>
      <c r="F172" s="60"/>
      <c r="G172" s="61"/>
      <c r="H172" s="71">
        <v>0</v>
      </c>
      <c r="I172" s="62" t="s">
        <v>35</v>
      </c>
      <c r="J172" s="62">
        <v>0</v>
      </c>
      <c r="K172" s="44"/>
      <c r="L172" s="63">
        <v>453.81</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x14ac:dyDescent="0.2">
      <c r="A173" s="15"/>
      <c r="B173" s="15">
        <v>159</v>
      </c>
      <c r="C173" s="59" t="s">
        <v>1135</v>
      </c>
      <c r="D173" s="60"/>
      <c r="E173" s="60"/>
      <c r="F173" s="60"/>
      <c r="G173" s="61"/>
      <c r="H173" s="71">
        <v>0</v>
      </c>
      <c r="I173" s="62" t="s">
        <v>35</v>
      </c>
      <c r="J173" s="62">
        <v>0</v>
      </c>
      <c r="K173" s="44"/>
      <c r="L173" s="63">
        <v>396.75</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x14ac:dyDescent="0.2">
      <c r="A174" s="15"/>
      <c r="B174" s="15">
        <v>160</v>
      </c>
      <c r="C174" s="59" t="s">
        <v>1136</v>
      </c>
      <c r="D174" s="60"/>
      <c r="E174" s="60"/>
      <c r="F174" s="60"/>
      <c r="G174" s="61"/>
      <c r="H174" s="71">
        <v>0</v>
      </c>
      <c r="I174" s="62" t="s">
        <v>35</v>
      </c>
      <c r="J174" s="62">
        <v>0</v>
      </c>
      <c r="K174" s="44"/>
      <c r="L174" s="63">
        <v>407.94</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x14ac:dyDescent="0.2">
      <c r="A175" s="15"/>
      <c r="B175" s="15">
        <v>161</v>
      </c>
      <c r="C175" s="59" t="s">
        <v>1137</v>
      </c>
      <c r="D175" s="60"/>
      <c r="E175" s="60"/>
      <c r="F175" s="60"/>
      <c r="G175" s="61"/>
      <c r="H175" s="71">
        <v>0</v>
      </c>
      <c r="I175" s="62" t="s">
        <v>35</v>
      </c>
      <c r="J175" s="62">
        <v>0</v>
      </c>
      <c r="K175" s="44"/>
      <c r="L175" s="63">
        <v>425.98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x14ac:dyDescent="0.2">
      <c r="A176" s="15"/>
      <c r="B176" s="15">
        <v>162</v>
      </c>
      <c r="C176" s="59" t="s">
        <v>1138</v>
      </c>
      <c r="D176" s="60"/>
      <c r="E176" s="60"/>
      <c r="F176" s="60"/>
      <c r="G176" s="61"/>
      <c r="H176" s="71">
        <v>0</v>
      </c>
      <c r="I176" s="62" t="s">
        <v>35</v>
      </c>
      <c r="J176" s="62">
        <v>0</v>
      </c>
      <c r="K176" s="44"/>
      <c r="L176" s="63">
        <v>416.89</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x14ac:dyDescent="0.2">
      <c r="A177" s="15"/>
      <c r="B177" s="15">
        <v>163</v>
      </c>
      <c r="C177" s="59" t="s">
        <v>1139</v>
      </c>
      <c r="D177" s="60"/>
      <c r="E177" s="60"/>
      <c r="F177" s="60"/>
      <c r="G177" s="61"/>
      <c r="H177" s="71">
        <v>0</v>
      </c>
      <c r="I177" s="62" t="s">
        <v>35</v>
      </c>
      <c r="J177" s="62">
        <v>0</v>
      </c>
      <c r="K177" s="44"/>
      <c r="L177" s="63">
        <v>437.59</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x14ac:dyDescent="0.2">
      <c r="A178" s="15"/>
      <c r="B178" s="15">
        <v>164</v>
      </c>
      <c r="C178" s="59" t="s">
        <v>1140</v>
      </c>
      <c r="D178" s="60"/>
      <c r="E178" s="60"/>
      <c r="F178" s="60"/>
      <c r="G178" s="61"/>
      <c r="H178" s="71">
        <v>0</v>
      </c>
      <c r="I178" s="62" t="s">
        <v>35</v>
      </c>
      <c r="J178" s="62">
        <v>0</v>
      </c>
      <c r="K178" s="44"/>
      <c r="L178" s="63">
        <v>404.73</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x14ac:dyDescent="0.2">
      <c r="A179" s="15"/>
      <c r="B179" s="15">
        <v>165</v>
      </c>
      <c r="C179" s="59" t="s">
        <v>1141</v>
      </c>
      <c r="D179" s="60"/>
      <c r="E179" s="60"/>
      <c r="F179" s="60"/>
      <c r="G179" s="61"/>
      <c r="H179" s="71">
        <v>0</v>
      </c>
      <c r="I179" s="62" t="s">
        <v>35</v>
      </c>
      <c r="J179" s="62">
        <v>0</v>
      </c>
      <c r="K179" s="44"/>
      <c r="L179" s="63">
        <v>399.69</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x14ac:dyDescent="0.2">
      <c r="A180" s="15"/>
      <c r="B180" s="15">
        <v>166</v>
      </c>
      <c r="C180" s="59" t="s">
        <v>1142</v>
      </c>
      <c r="D180" s="60"/>
      <c r="E180" s="60"/>
      <c r="F180" s="60"/>
      <c r="G180" s="61"/>
      <c r="H180" s="71">
        <v>0</v>
      </c>
      <c r="I180" s="62" t="s">
        <v>35</v>
      </c>
      <c r="J180" s="62">
        <v>0</v>
      </c>
      <c r="K180" s="44"/>
      <c r="L180" s="63">
        <v>422.77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167</v>
      </c>
      <c r="C181" s="59" t="s">
        <v>1143</v>
      </c>
      <c r="D181" s="60"/>
      <c r="E181" s="60"/>
      <c r="F181" s="60"/>
      <c r="G181" s="61"/>
      <c r="H181" s="71">
        <v>0</v>
      </c>
      <c r="I181" s="62" t="s">
        <v>35</v>
      </c>
      <c r="J181" s="62">
        <v>0</v>
      </c>
      <c r="K181" s="44"/>
      <c r="L181" s="63">
        <v>388.08</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x14ac:dyDescent="0.2">
      <c r="A182" s="15"/>
      <c r="B182" s="15">
        <v>168</v>
      </c>
      <c r="C182" s="59" t="s">
        <v>1144</v>
      </c>
      <c r="D182" s="60"/>
      <c r="E182" s="60"/>
      <c r="F182" s="60"/>
      <c r="G182" s="61"/>
      <c r="H182" s="71">
        <v>0</v>
      </c>
      <c r="I182" s="62" t="s">
        <v>35</v>
      </c>
      <c r="J182" s="62">
        <v>0</v>
      </c>
      <c r="K182" s="44"/>
      <c r="L182" s="63">
        <v>412.42</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x14ac:dyDescent="0.2">
      <c r="A183" s="15"/>
      <c r="B183" s="15">
        <v>169</v>
      </c>
      <c r="C183" s="59" t="s">
        <v>1145</v>
      </c>
      <c r="D183" s="60"/>
      <c r="E183" s="60"/>
      <c r="F183" s="60"/>
      <c r="G183" s="61"/>
      <c r="H183" s="71">
        <v>0</v>
      </c>
      <c r="I183" s="62" t="s">
        <v>35</v>
      </c>
      <c r="J183" s="62">
        <v>0</v>
      </c>
      <c r="K183" s="44"/>
      <c r="L183" s="63">
        <v>414.24</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x14ac:dyDescent="0.2">
      <c r="A184" s="15"/>
      <c r="B184" s="15">
        <v>170</v>
      </c>
      <c r="C184" s="59">
        <v>0</v>
      </c>
      <c r="D184" s="60"/>
      <c r="E184" s="60"/>
      <c r="F184" s="60"/>
      <c r="G184" s="61"/>
      <c r="H184" s="71">
        <v>0</v>
      </c>
      <c r="I184" s="62">
        <v>0</v>
      </c>
      <c r="J184" s="62">
        <v>0</v>
      </c>
      <c r="K184" s="44"/>
      <c r="L184" s="63">
        <v>0</v>
      </c>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171</v>
      </c>
      <c r="C185" s="59">
        <v>0</v>
      </c>
      <c r="D185" s="60"/>
      <c r="E185" s="60"/>
      <c r="F185" s="60"/>
      <c r="G185" s="61"/>
      <c r="H185" s="71">
        <v>0</v>
      </c>
      <c r="I185" s="62">
        <v>0</v>
      </c>
      <c r="J185" s="62">
        <v>0</v>
      </c>
      <c r="K185" s="44"/>
      <c r="L185" s="63">
        <v>0</v>
      </c>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172</v>
      </c>
      <c r="C186" s="59">
        <v>0</v>
      </c>
      <c r="D186" s="60"/>
      <c r="E186" s="60"/>
      <c r="F186" s="60"/>
      <c r="G186" s="61"/>
      <c r="H186" s="71">
        <v>0</v>
      </c>
      <c r="I186" s="62">
        <v>0</v>
      </c>
      <c r="J186" s="62">
        <v>0</v>
      </c>
      <c r="K186" s="44"/>
      <c r="L186" s="63">
        <v>0</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173</v>
      </c>
      <c r="C187" s="59">
        <v>0</v>
      </c>
      <c r="D187" s="60"/>
      <c r="E187" s="60"/>
      <c r="F187" s="60"/>
      <c r="G187" s="61"/>
      <c r="H187" s="71">
        <v>0</v>
      </c>
      <c r="I187" s="62">
        <v>0</v>
      </c>
      <c r="J187" s="62">
        <v>0</v>
      </c>
      <c r="K187" s="44"/>
      <c r="L187" s="63">
        <v>0</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174</v>
      </c>
      <c r="C188" s="59">
        <v>0</v>
      </c>
      <c r="D188" s="60"/>
      <c r="E188" s="60"/>
      <c r="F188" s="60"/>
      <c r="G188" s="61"/>
      <c r="H188" s="71">
        <v>0</v>
      </c>
      <c r="I188" s="62">
        <v>0</v>
      </c>
      <c r="J188" s="62">
        <v>0</v>
      </c>
      <c r="K188" s="44"/>
      <c r="L188" s="63">
        <v>0</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175</v>
      </c>
      <c r="C189" s="59">
        <v>0</v>
      </c>
      <c r="D189" s="60"/>
      <c r="E189" s="60"/>
      <c r="F189" s="60"/>
      <c r="G189" s="61"/>
      <c r="H189" s="71">
        <v>0</v>
      </c>
      <c r="I189" s="62">
        <v>0</v>
      </c>
      <c r="J189" s="62">
        <v>0</v>
      </c>
      <c r="K189" s="44"/>
      <c r="L189" s="63">
        <v>0</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176</v>
      </c>
      <c r="C190" s="59">
        <v>0</v>
      </c>
      <c r="D190" s="60"/>
      <c r="E190" s="60"/>
      <c r="F190" s="60"/>
      <c r="G190" s="61"/>
      <c r="H190" s="71">
        <v>0</v>
      </c>
      <c r="I190" s="62">
        <v>0</v>
      </c>
      <c r="J190" s="62">
        <v>0</v>
      </c>
      <c r="K190" s="44"/>
      <c r="L190" s="63">
        <v>0</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177</v>
      </c>
      <c r="C191" s="59">
        <v>0</v>
      </c>
      <c r="D191" s="60"/>
      <c r="E191" s="60"/>
      <c r="F191" s="60"/>
      <c r="G191" s="61"/>
      <c r="H191" s="71">
        <v>0</v>
      </c>
      <c r="I191" s="62">
        <v>0</v>
      </c>
      <c r="J191" s="62">
        <v>0</v>
      </c>
      <c r="K191" s="44"/>
      <c r="L191" s="63">
        <v>0</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178</v>
      </c>
      <c r="C192" s="59">
        <v>0</v>
      </c>
      <c r="D192" s="60"/>
      <c r="E192" s="60"/>
      <c r="F192" s="60"/>
      <c r="G192" s="61"/>
      <c r="H192" s="71">
        <v>0</v>
      </c>
      <c r="I192" s="62">
        <v>0</v>
      </c>
      <c r="J192" s="62">
        <v>0</v>
      </c>
      <c r="K192" s="44"/>
      <c r="L192" s="63">
        <v>0</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179</v>
      </c>
      <c r="C193" s="59">
        <v>0</v>
      </c>
      <c r="D193" s="60"/>
      <c r="E193" s="60"/>
      <c r="F193" s="60"/>
      <c r="G193" s="61"/>
      <c r="H193" s="71">
        <v>0</v>
      </c>
      <c r="I193" s="62">
        <v>0</v>
      </c>
      <c r="J193" s="62">
        <v>0</v>
      </c>
      <c r="K193" s="44"/>
      <c r="L193" s="63">
        <v>0</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180</v>
      </c>
      <c r="C194" s="59">
        <v>0</v>
      </c>
      <c r="D194" s="60"/>
      <c r="E194" s="60"/>
      <c r="F194" s="60"/>
      <c r="G194" s="61"/>
      <c r="H194" s="71">
        <v>0</v>
      </c>
      <c r="I194" s="62">
        <v>0</v>
      </c>
      <c r="J194" s="62">
        <v>0</v>
      </c>
      <c r="K194" s="44"/>
      <c r="L194" s="63">
        <v>0</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181</v>
      </c>
      <c r="C195" s="59">
        <v>0</v>
      </c>
      <c r="D195" s="60"/>
      <c r="E195" s="60"/>
      <c r="F195" s="60"/>
      <c r="G195" s="61"/>
      <c r="H195" s="71">
        <v>0</v>
      </c>
      <c r="I195" s="62">
        <v>0</v>
      </c>
      <c r="J195" s="62">
        <v>0</v>
      </c>
      <c r="K195" s="44"/>
      <c r="L195" s="63">
        <v>0</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182</v>
      </c>
      <c r="C196" s="59">
        <v>0</v>
      </c>
      <c r="D196" s="60"/>
      <c r="E196" s="60"/>
      <c r="F196" s="60"/>
      <c r="G196" s="61"/>
      <c r="H196" s="71">
        <v>0</v>
      </c>
      <c r="I196" s="62">
        <v>0</v>
      </c>
      <c r="J196" s="62">
        <v>0</v>
      </c>
      <c r="K196" s="44"/>
      <c r="L196" s="63">
        <v>0</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183</v>
      </c>
      <c r="C197" s="59">
        <v>0</v>
      </c>
      <c r="D197" s="60"/>
      <c r="E197" s="60"/>
      <c r="F197" s="60"/>
      <c r="G197" s="61"/>
      <c r="H197" s="71">
        <v>0</v>
      </c>
      <c r="I197" s="62">
        <v>0</v>
      </c>
      <c r="J197" s="62">
        <v>0</v>
      </c>
      <c r="K197" s="44"/>
      <c r="L197" s="63">
        <v>0</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184</v>
      </c>
      <c r="C198" s="59">
        <v>0</v>
      </c>
      <c r="D198" s="60"/>
      <c r="E198" s="60"/>
      <c r="F198" s="60"/>
      <c r="G198" s="61"/>
      <c r="H198" s="71">
        <v>0</v>
      </c>
      <c r="I198" s="62">
        <v>0</v>
      </c>
      <c r="J198" s="62">
        <v>0</v>
      </c>
      <c r="K198" s="44"/>
      <c r="L198" s="63">
        <v>0</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185</v>
      </c>
      <c r="C199" s="59">
        <v>0</v>
      </c>
      <c r="D199" s="60"/>
      <c r="E199" s="60"/>
      <c r="F199" s="60"/>
      <c r="G199" s="61"/>
      <c r="H199" s="71">
        <v>0</v>
      </c>
      <c r="I199" s="62">
        <v>0</v>
      </c>
      <c r="J199" s="62">
        <v>0</v>
      </c>
      <c r="K199" s="44"/>
      <c r="L199" s="63">
        <v>0</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186</v>
      </c>
      <c r="C200" s="59">
        <v>0</v>
      </c>
      <c r="D200" s="60"/>
      <c r="E200" s="60"/>
      <c r="F200" s="60"/>
      <c r="G200" s="61"/>
      <c r="H200" s="71">
        <v>0</v>
      </c>
      <c r="I200" s="62">
        <v>0</v>
      </c>
      <c r="J200" s="62">
        <v>0</v>
      </c>
      <c r="K200" s="44"/>
      <c r="L200" s="63">
        <v>0</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187</v>
      </c>
      <c r="C201" s="59">
        <v>0</v>
      </c>
      <c r="D201" s="60"/>
      <c r="E201" s="60"/>
      <c r="F201" s="60"/>
      <c r="G201" s="61"/>
      <c r="H201" s="71">
        <v>0</v>
      </c>
      <c r="I201" s="62">
        <v>0</v>
      </c>
      <c r="J201" s="62">
        <v>0</v>
      </c>
      <c r="K201" s="44"/>
      <c r="L201" s="63">
        <v>0</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188</v>
      </c>
      <c r="C202" s="59">
        <v>0</v>
      </c>
      <c r="D202" s="60"/>
      <c r="E202" s="60"/>
      <c r="F202" s="60"/>
      <c r="G202" s="61"/>
      <c r="H202" s="71">
        <v>0</v>
      </c>
      <c r="I202" s="62">
        <v>0</v>
      </c>
      <c r="J202" s="62">
        <v>0</v>
      </c>
      <c r="K202" s="44"/>
      <c r="L202" s="63">
        <v>0</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189</v>
      </c>
      <c r="C203" s="59">
        <v>0</v>
      </c>
      <c r="D203" s="60"/>
      <c r="E203" s="60"/>
      <c r="F203" s="60"/>
      <c r="G203" s="61"/>
      <c r="H203" s="71">
        <v>0</v>
      </c>
      <c r="I203" s="62">
        <v>0</v>
      </c>
      <c r="J203" s="62">
        <v>0</v>
      </c>
      <c r="K203" s="44"/>
      <c r="L203" s="63">
        <v>0</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190</v>
      </c>
      <c r="C204" s="59">
        <v>0</v>
      </c>
      <c r="D204" s="60"/>
      <c r="E204" s="60"/>
      <c r="F204" s="60"/>
      <c r="G204" s="61"/>
      <c r="H204" s="71">
        <v>0</v>
      </c>
      <c r="I204" s="62">
        <v>0</v>
      </c>
      <c r="J204" s="62">
        <v>0</v>
      </c>
      <c r="K204" s="44"/>
      <c r="L204" s="63">
        <v>0</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191</v>
      </c>
      <c r="C205" s="59">
        <v>0</v>
      </c>
      <c r="D205" s="60"/>
      <c r="E205" s="60"/>
      <c r="F205" s="60"/>
      <c r="G205" s="61"/>
      <c r="H205" s="71">
        <v>0</v>
      </c>
      <c r="I205" s="62">
        <v>0</v>
      </c>
      <c r="J205" s="62">
        <v>0</v>
      </c>
      <c r="K205" s="44"/>
      <c r="L205" s="63">
        <v>0</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192</v>
      </c>
      <c r="C206" s="59">
        <v>0</v>
      </c>
      <c r="D206" s="60"/>
      <c r="E206" s="60"/>
      <c r="F206" s="60"/>
      <c r="G206" s="61"/>
      <c r="H206" s="71">
        <v>0</v>
      </c>
      <c r="I206" s="62">
        <v>0</v>
      </c>
      <c r="J206" s="62">
        <v>0</v>
      </c>
      <c r="K206" s="44"/>
      <c r="L206" s="63">
        <v>0</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193</v>
      </c>
      <c r="C207" s="59">
        <v>0</v>
      </c>
      <c r="D207" s="60"/>
      <c r="E207" s="60"/>
      <c r="F207" s="60"/>
      <c r="G207" s="61"/>
      <c r="H207" s="71">
        <v>0</v>
      </c>
      <c r="I207" s="62">
        <v>0</v>
      </c>
      <c r="J207" s="62">
        <v>0</v>
      </c>
      <c r="K207" s="44"/>
      <c r="L207" s="63">
        <v>0</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194</v>
      </c>
      <c r="C208" s="59">
        <v>0</v>
      </c>
      <c r="D208" s="60"/>
      <c r="E208" s="60"/>
      <c r="F208" s="60"/>
      <c r="G208" s="61"/>
      <c r="H208" s="71">
        <v>0</v>
      </c>
      <c r="I208" s="62">
        <v>0</v>
      </c>
      <c r="J208" s="62">
        <v>0</v>
      </c>
      <c r="K208" s="44"/>
      <c r="L208" s="63">
        <v>0</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195</v>
      </c>
      <c r="C209" s="59">
        <v>0</v>
      </c>
      <c r="D209" s="60"/>
      <c r="E209" s="60"/>
      <c r="F209" s="60"/>
      <c r="G209" s="61"/>
      <c r="H209" s="71">
        <v>0</v>
      </c>
      <c r="I209" s="62">
        <v>0</v>
      </c>
      <c r="J209" s="62">
        <v>0</v>
      </c>
      <c r="K209" s="44"/>
      <c r="L209" s="63">
        <v>0</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v>196</v>
      </c>
      <c r="C210" s="59">
        <v>0</v>
      </c>
      <c r="D210" s="60"/>
      <c r="E210" s="60"/>
      <c r="F210" s="60"/>
      <c r="G210" s="61"/>
      <c r="H210" s="71">
        <v>0</v>
      </c>
      <c r="I210" s="62">
        <v>0</v>
      </c>
      <c r="J210" s="62">
        <v>0</v>
      </c>
      <c r="K210" s="44"/>
      <c r="L210" s="63">
        <v>0</v>
      </c>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v>197</v>
      </c>
      <c r="C211" s="59">
        <v>0</v>
      </c>
      <c r="D211" s="60"/>
      <c r="E211" s="60"/>
      <c r="F211" s="60"/>
      <c r="G211" s="61"/>
      <c r="H211" s="71">
        <v>0</v>
      </c>
      <c r="I211" s="62">
        <v>0</v>
      </c>
      <c r="J211" s="62">
        <v>0</v>
      </c>
      <c r="K211" s="44"/>
      <c r="L211" s="63">
        <v>0</v>
      </c>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v>198</v>
      </c>
      <c r="C212" s="59">
        <v>0</v>
      </c>
      <c r="D212" s="60"/>
      <c r="E212" s="60"/>
      <c r="F212" s="60"/>
      <c r="G212" s="61"/>
      <c r="H212" s="71">
        <v>0</v>
      </c>
      <c r="I212" s="62">
        <v>0</v>
      </c>
      <c r="J212" s="62">
        <v>0</v>
      </c>
      <c r="K212" s="44"/>
      <c r="L212" s="63">
        <v>0</v>
      </c>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v>199</v>
      </c>
      <c r="C213" s="59">
        <v>0</v>
      </c>
      <c r="D213" s="60"/>
      <c r="E213" s="60"/>
      <c r="F213" s="60"/>
      <c r="G213" s="61"/>
      <c r="H213" s="71">
        <v>0</v>
      </c>
      <c r="I213" s="62">
        <v>0</v>
      </c>
      <c r="J213" s="62">
        <v>0</v>
      </c>
      <c r="K213" s="44"/>
      <c r="L213" s="63">
        <v>0</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v>200</v>
      </c>
      <c r="C214" s="59">
        <v>0</v>
      </c>
      <c r="D214" s="60"/>
      <c r="E214" s="60"/>
      <c r="F214" s="60"/>
      <c r="G214" s="61"/>
      <c r="H214" s="71">
        <v>0</v>
      </c>
      <c r="I214" s="62">
        <v>0</v>
      </c>
      <c r="J214" s="62">
        <v>0</v>
      </c>
      <c r="K214" s="44"/>
      <c r="L214" s="63">
        <v>0</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201</v>
      </c>
      <c r="C215" s="59">
        <v>0</v>
      </c>
      <c r="D215" s="60"/>
      <c r="E215" s="60"/>
      <c r="F215" s="60"/>
      <c r="G215" s="61"/>
      <c r="H215" s="71">
        <v>0</v>
      </c>
      <c r="I215" s="62">
        <v>0</v>
      </c>
      <c r="J215" s="62">
        <v>0</v>
      </c>
      <c r="K215" s="44"/>
      <c r="L215" s="63">
        <v>0</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202</v>
      </c>
      <c r="C216" s="59">
        <v>0</v>
      </c>
      <c r="D216" s="60"/>
      <c r="E216" s="60"/>
      <c r="F216" s="60"/>
      <c r="G216" s="61"/>
      <c r="H216" s="71">
        <v>0</v>
      </c>
      <c r="I216" s="62">
        <v>0</v>
      </c>
      <c r="J216" s="62">
        <v>0</v>
      </c>
      <c r="K216" s="44"/>
      <c r="L216" s="63">
        <v>0</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203</v>
      </c>
      <c r="C217" s="59">
        <v>0</v>
      </c>
      <c r="D217" s="60"/>
      <c r="E217" s="60"/>
      <c r="F217" s="60"/>
      <c r="G217" s="61"/>
      <c r="H217" s="71">
        <v>0</v>
      </c>
      <c r="I217" s="62">
        <v>0</v>
      </c>
      <c r="J217" s="62">
        <v>0</v>
      </c>
      <c r="K217" s="44"/>
      <c r="L217" s="63">
        <v>0</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204</v>
      </c>
      <c r="C218" s="59">
        <v>0</v>
      </c>
      <c r="D218" s="60"/>
      <c r="E218" s="60"/>
      <c r="F218" s="60"/>
      <c r="G218" s="61"/>
      <c r="H218" s="71">
        <v>0</v>
      </c>
      <c r="I218" s="62">
        <v>0</v>
      </c>
      <c r="J218" s="62">
        <v>0</v>
      </c>
      <c r="K218" s="44"/>
      <c r="L218" s="63">
        <v>0</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205</v>
      </c>
      <c r="C219" s="59">
        <v>0</v>
      </c>
      <c r="D219" s="60"/>
      <c r="E219" s="60"/>
      <c r="F219" s="60"/>
      <c r="G219" s="61"/>
      <c r="H219" s="71">
        <v>0</v>
      </c>
      <c r="I219" s="62">
        <v>0</v>
      </c>
      <c r="J219" s="62">
        <v>0</v>
      </c>
      <c r="K219" s="44"/>
      <c r="L219" s="63">
        <v>0</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206</v>
      </c>
      <c r="C220" s="59">
        <v>0</v>
      </c>
      <c r="D220" s="60"/>
      <c r="E220" s="60"/>
      <c r="F220" s="60"/>
      <c r="G220" s="61"/>
      <c r="H220" s="71">
        <v>0</v>
      </c>
      <c r="I220" s="62">
        <v>0</v>
      </c>
      <c r="J220" s="62">
        <v>0</v>
      </c>
      <c r="K220" s="44"/>
      <c r="L220" s="63">
        <v>0</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207</v>
      </c>
      <c r="C221" s="59">
        <v>0</v>
      </c>
      <c r="D221" s="60"/>
      <c r="E221" s="60"/>
      <c r="F221" s="60"/>
      <c r="G221" s="61"/>
      <c r="H221" s="71">
        <v>0</v>
      </c>
      <c r="I221" s="62">
        <v>0</v>
      </c>
      <c r="J221" s="62">
        <v>0</v>
      </c>
      <c r="K221" s="44"/>
      <c r="L221" s="63">
        <v>0</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208</v>
      </c>
      <c r="C222" s="59">
        <v>0</v>
      </c>
      <c r="D222" s="60"/>
      <c r="E222" s="60"/>
      <c r="F222" s="60"/>
      <c r="G222" s="61"/>
      <c r="H222" s="71">
        <v>0</v>
      </c>
      <c r="I222" s="62">
        <v>0</v>
      </c>
      <c r="J222" s="62">
        <v>0</v>
      </c>
      <c r="K222" s="44"/>
      <c r="L222" s="63">
        <v>0</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209</v>
      </c>
      <c r="C223" s="59">
        <v>0</v>
      </c>
      <c r="D223" s="60"/>
      <c r="E223" s="60"/>
      <c r="F223" s="60"/>
      <c r="G223" s="61"/>
      <c r="H223" s="71">
        <v>0</v>
      </c>
      <c r="I223" s="62">
        <v>0</v>
      </c>
      <c r="J223" s="62">
        <v>0</v>
      </c>
      <c r="K223" s="44"/>
      <c r="L223" s="63">
        <v>0</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210</v>
      </c>
      <c r="C224" s="59">
        <v>0</v>
      </c>
      <c r="D224" s="60"/>
      <c r="E224" s="60"/>
      <c r="F224" s="60"/>
      <c r="G224" s="61"/>
      <c r="H224" s="71">
        <v>0</v>
      </c>
      <c r="I224" s="62">
        <v>0</v>
      </c>
      <c r="J224" s="62">
        <v>0</v>
      </c>
      <c r="K224" s="44"/>
      <c r="L224" s="63">
        <v>0</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211</v>
      </c>
      <c r="C225" s="59">
        <v>0</v>
      </c>
      <c r="D225" s="60"/>
      <c r="E225" s="60"/>
      <c r="F225" s="60"/>
      <c r="G225" s="61"/>
      <c r="H225" s="71">
        <v>0</v>
      </c>
      <c r="I225" s="62">
        <v>0</v>
      </c>
      <c r="J225" s="62">
        <v>0</v>
      </c>
      <c r="K225" s="44"/>
      <c r="L225" s="63">
        <v>0</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212</v>
      </c>
      <c r="C226" s="59">
        <v>0</v>
      </c>
      <c r="D226" s="60"/>
      <c r="E226" s="60"/>
      <c r="F226" s="60"/>
      <c r="G226" s="61"/>
      <c r="H226" s="71">
        <v>0</v>
      </c>
      <c r="I226" s="62">
        <v>0</v>
      </c>
      <c r="J226" s="62">
        <v>0</v>
      </c>
      <c r="K226" s="44"/>
      <c r="L226" s="63">
        <v>0</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213</v>
      </c>
      <c r="C227" s="59">
        <v>0</v>
      </c>
      <c r="D227" s="60"/>
      <c r="E227" s="60"/>
      <c r="F227" s="60"/>
      <c r="G227" s="61"/>
      <c r="H227" s="71">
        <v>0</v>
      </c>
      <c r="I227" s="62">
        <v>0</v>
      </c>
      <c r="J227" s="62">
        <v>0</v>
      </c>
      <c r="K227" s="44"/>
      <c r="L227" s="63">
        <v>0</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214</v>
      </c>
      <c r="C228" s="59">
        <v>0</v>
      </c>
      <c r="D228" s="60"/>
      <c r="E228" s="60"/>
      <c r="F228" s="60"/>
      <c r="G228" s="61"/>
      <c r="H228" s="71">
        <v>0</v>
      </c>
      <c r="I228" s="62">
        <v>0</v>
      </c>
      <c r="J228" s="62">
        <v>0</v>
      </c>
      <c r="K228" s="44"/>
      <c r="L228" s="63">
        <v>0</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215</v>
      </c>
      <c r="C229" s="59">
        <v>0</v>
      </c>
      <c r="D229" s="60"/>
      <c r="E229" s="60"/>
      <c r="F229" s="60"/>
      <c r="G229" s="61"/>
      <c r="H229" s="71">
        <v>0</v>
      </c>
      <c r="I229" s="62">
        <v>0</v>
      </c>
      <c r="J229" s="62">
        <v>0</v>
      </c>
      <c r="K229" s="44"/>
      <c r="L229" s="63">
        <v>0</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216</v>
      </c>
      <c r="C230" s="59">
        <v>0</v>
      </c>
      <c r="D230" s="60"/>
      <c r="E230" s="60"/>
      <c r="F230" s="60"/>
      <c r="G230" s="61"/>
      <c r="H230" s="71">
        <v>0</v>
      </c>
      <c r="I230" s="62">
        <v>0</v>
      </c>
      <c r="J230" s="62">
        <v>0</v>
      </c>
      <c r="K230" s="44"/>
      <c r="L230" s="63">
        <v>0</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217</v>
      </c>
      <c r="C231" s="59">
        <v>0</v>
      </c>
      <c r="D231" s="60"/>
      <c r="E231" s="60"/>
      <c r="F231" s="60"/>
      <c r="G231" s="61"/>
      <c r="H231" s="71">
        <v>0</v>
      </c>
      <c r="I231" s="62">
        <v>0</v>
      </c>
      <c r="J231" s="62">
        <v>0</v>
      </c>
      <c r="K231" s="44"/>
      <c r="L231" s="63">
        <v>0</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218</v>
      </c>
      <c r="C232" s="59">
        <v>0</v>
      </c>
      <c r="D232" s="60"/>
      <c r="E232" s="60"/>
      <c r="F232" s="60"/>
      <c r="G232" s="61"/>
      <c r="H232" s="71">
        <v>0</v>
      </c>
      <c r="I232" s="62">
        <v>0</v>
      </c>
      <c r="J232" s="62">
        <v>0</v>
      </c>
      <c r="K232" s="44"/>
      <c r="L232" s="63">
        <v>0</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219</v>
      </c>
      <c r="C233" s="59">
        <v>0</v>
      </c>
      <c r="D233" s="60"/>
      <c r="E233" s="60"/>
      <c r="F233" s="60"/>
      <c r="G233" s="61"/>
      <c r="H233" s="71">
        <v>0</v>
      </c>
      <c r="I233" s="62">
        <v>0</v>
      </c>
      <c r="J233" s="62">
        <v>0</v>
      </c>
      <c r="K233" s="44"/>
      <c r="L233" s="63">
        <v>0</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220</v>
      </c>
      <c r="C234" s="59">
        <v>0</v>
      </c>
      <c r="D234" s="60"/>
      <c r="E234" s="60"/>
      <c r="F234" s="60"/>
      <c r="G234" s="61"/>
      <c r="H234" s="71">
        <v>0</v>
      </c>
      <c r="I234" s="62">
        <v>0</v>
      </c>
      <c r="J234" s="62">
        <v>0</v>
      </c>
      <c r="K234" s="44"/>
      <c r="L234" s="63">
        <v>0</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221</v>
      </c>
      <c r="C235" s="59">
        <v>0</v>
      </c>
      <c r="D235" s="60"/>
      <c r="E235" s="60"/>
      <c r="F235" s="60"/>
      <c r="G235" s="61"/>
      <c r="H235" s="71">
        <v>0</v>
      </c>
      <c r="I235" s="62">
        <v>0</v>
      </c>
      <c r="J235" s="62">
        <v>0</v>
      </c>
      <c r="K235" s="44"/>
      <c r="L235" s="63">
        <v>0</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222</v>
      </c>
      <c r="C236" s="59">
        <v>0</v>
      </c>
      <c r="D236" s="60"/>
      <c r="E236" s="60"/>
      <c r="F236" s="60"/>
      <c r="G236" s="61"/>
      <c r="H236" s="71">
        <v>0</v>
      </c>
      <c r="I236" s="62">
        <v>0</v>
      </c>
      <c r="J236" s="62">
        <v>0</v>
      </c>
      <c r="K236" s="44"/>
      <c r="L236" s="63">
        <v>0</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223</v>
      </c>
      <c r="C237" s="59">
        <v>0</v>
      </c>
      <c r="D237" s="60"/>
      <c r="E237" s="60"/>
      <c r="F237" s="60"/>
      <c r="G237" s="61"/>
      <c r="H237" s="71">
        <v>0</v>
      </c>
      <c r="I237" s="62">
        <v>0</v>
      </c>
      <c r="J237" s="62">
        <v>0</v>
      </c>
      <c r="K237" s="44"/>
      <c r="L237" s="63">
        <v>0</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224</v>
      </c>
      <c r="C238" s="59">
        <v>0</v>
      </c>
      <c r="D238" s="60"/>
      <c r="E238" s="60"/>
      <c r="F238" s="60"/>
      <c r="G238" s="61"/>
      <c r="H238" s="71">
        <v>0</v>
      </c>
      <c r="I238" s="62">
        <v>0</v>
      </c>
      <c r="J238" s="62">
        <v>0</v>
      </c>
      <c r="K238" s="44"/>
      <c r="L238" s="63">
        <v>0</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225</v>
      </c>
      <c r="C239" s="59">
        <v>0</v>
      </c>
      <c r="D239" s="60"/>
      <c r="E239" s="60"/>
      <c r="F239" s="60"/>
      <c r="G239" s="61"/>
      <c r="H239" s="71">
        <v>0</v>
      </c>
      <c r="I239" s="62">
        <v>0</v>
      </c>
      <c r="J239" s="62">
        <v>0</v>
      </c>
      <c r="K239" s="44"/>
      <c r="L239" s="63">
        <v>0</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226</v>
      </c>
      <c r="C240" s="59">
        <v>0</v>
      </c>
      <c r="D240" s="60"/>
      <c r="E240" s="60"/>
      <c r="F240" s="60"/>
      <c r="G240" s="61"/>
      <c r="H240" s="71">
        <v>0</v>
      </c>
      <c r="I240" s="62">
        <v>0</v>
      </c>
      <c r="J240" s="62">
        <v>0</v>
      </c>
      <c r="K240" s="44"/>
      <c r="L240" s="63">
        <v>0</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227</v>
      </c>
      <c r="C241" s="59">
        <v>0</v>
      </c>
      <c r="D241" s="60"/>
      <c r="E241" s="60"/>
      <c r="F241" s="60"/>
      <c r="G241" s="61"/>
      <c r="H241" s="71">
        <v>0</v>
      </c>
      <c r="I241" s="62">
        <v>0</v>
      </c>
      <c r="J241" s="62">
        <v>0</v>
      </c>
      <c r="K241" s="44"/>
      <c r="L241" s="63">
        <v>0</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228</v>
      </c>
      <c r="C242" s="59">
        <v>0</v>
      </c>
      <c r="D242" s="60"/>
      <c r="E242" s="60"/>
      <c r="F242" s="60"/>
      <c r="G242" s="61"/>
      <c r="H242" s="71">
        <v>0</v>
      </c>
      <c r="I242" s="62">
        <v>0</v>
      </c>
      <c r="J242" s="62">
        <v>0</v>
      </c>
      <c r="K242" s="44"/>
      <c r="L242" s="63">
        <v>0</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v>229</v>
      </c>
      <c r="C243" s="59">
        <v>0</v>
      </c>
      <c r="D243" s="60"/>
      <c r="E243" s="60"/>
      <c r="F243" s="60"/>
      <c r="G243" s="61"/>
      <c r="H243" s="71">
        <v>0</v>
      </c>
      <c r="I243" s="62" t="s">
        <v>35</v>
      </c>
      <c r="J243" s="62">
        <v>0</v>
      </c>
      <c r="K243" s="44"/>
      <c r="L243" s="63">
        <v>0</v>
      </c>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v>230</v>
      </c>
      <c r="C244" s="59">
        <v>0</v>
      </c>
      <c r="D244" s="60"/>
      <c r="E244" s="60"/>
      <c r="F244" s="60"/>
      <c r="G244" s="61"/>
      <c r="H244" s="71">
        <v>0</v>
      </c>
      <c r="I244" s="62">
        <v>0</v>
      </c>
      <c r="J244" s="62">
        <v>0</v>
      </c>
      <c r="K244" s="44"/>
      <c r="L244" s="63">
        <v>0</v>
      </c>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v>231</v>
      </c>
      <c r="C245" s="59">
        <v>0</v>
      </c>
      <c r="D245" s="60"/>
      <c r="E245" s="60"/>
      <c r="F245" s="60"/>
      <c r="G245" s="61"/>
      <c r="H245" s="71">
        <v>0</v>
      </c>
      <c r="I245" s="62" t="s">
        <v>35</v>
      </c>
      <c r="J245" s="62">
        <v>0</v>
      </c>
      <c r="K245" s="44"/>
      <c r="L245" s="63">
        <v>0</v>
      </c>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v>232</v>
      </c>
      <c r="C246" s="59">
        <v>0</v>
      </c>
      <c r="D246" s="60"/>
      <c r="E246" s="60"/>
      <c r="F246" s="60"/>
      <c r="G246" s="61"/>
      <c r="H246" s="71">
        <v>0</v>
      </c>
      <c r="I246" s="62" t="s">
        <v>35</v>
      </c>
      <c r="J246" s="62">
        <v>0</v>
      </c>
      <c r="K246" s="44"/>
      <c r="L246" s="63">
        <v>0</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v>233</v>
      </c>
      <c r="C247" s="59">
        <v>0</v>
      </c>
      <c r="D247" s="60"/>
      <c r="E247" s="60"/>
      <c r="F247" s="60"/>
      <c r="G247" s="61"/>
      <c r="H247" s="71">
        <v>0</v>
      </c>
      <c r="I247" s="62" t="s">
        <v>35</v>
      </c>
      <c r="J247" s="62">
        <v>0</v>
      </c>
      <c r="K247" s="44"/>
      <c r="L247" s="63">
        <v>0</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v>234</v>
      </c>
      <c r="C248" s="59">
        <v>0</v>
      </c>
      <c r="D248" s="60"/>
      <c r="E248" s="60"/>
      <c r="F248" s="60"/>
      <c r="G248" s="61"/>
      <c r="H248" s="71">
        <v>0</v>
      </c>
      <c r="I248" s="62" t="s">
        <v>35</v>
      </c>
      <c r="J248" s="62">
        <v>0</v>
      </c>
      <c r="K248" s="44"/>
      <c r="L248" s="63">
        <v>0</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v>235</v>
      </c>
      <c r="C249" s="59">
        <v>0</v>
      </c>
      <c r="D249" s="60"/>
      <c r="E249" s="60"/>
      <c r="F249" s="60"/>
      <c r="G249" s="61"/>
      <c r="H249" s="71">
        <v>0</v>
      </c>
      <c r="I249" s="62" t="s">
        <v>35</v>
      </c>
      <c r="J249" s="62">
        <v>0</v>
      </c>
      <c r="K249" s="44"/>
      <c r="L249" s="63">
        <v>0</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v>236</v>
      </c>
      <c r="C250" s="59">
        <v>0</v>
      </c>
      <c r="D250" s="60"/>
      <c r="E250" s="60"/>
      <c r="F250" s="60"/>
      <c r="G250" s="61"/>
      <c r="H250" s="71">
        <v>0</v>
      </c>
      <c r="I250" s="62" t="s">
        <v>35</v>
      </c>
      <c r="J250" s="62">
        <v>0</v>
      </c>
      <c r="K250" s="44"/>
      <c r="L250" s="63">
        <v>0</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237</v>
      </c>
      <c r="C251" s="59">
        <v>0</v>
      </c>
      <c r="D251" s="60"/>
      <c r="E251" s="60"/>
      <c r="F251" s="60"/>
      <c r="G251" s="61"/>
      <c r="H251" s="71">
        <v>0</v>
      </c>
      <c r="I251" s="62" t="s">
        <v>35</v>
      </c>
      <c r="J251" s="62">
        <v>0</v>
      </c>
      <c r="K251" s="44"/>
      <c r="L251" s="63">
        <v>0</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238</v>
      </c>
      <c r="C252" s="59">
        <v>0</v>
      </c>
      <c r="D252" s="60"/>
      <c r="E252" s="60"/>
      <c r="F252" s="60"/>
      <c r="G252" s="61"/>
      <c r="H252" s="71">
        <v>0</v>
      </c>
      <c r="I252" s="62" t="s">
        <v>35</v>
      </c>
      <c r="J252" s="62">
        <v>0</v>
      </c>
      <c r="K252" s="44"/>
      <c r="L252" s="63">
        <v>0</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239</v>
      </c>
      <c r="C253" s="59">
        <v>0</v>
      </c>
      <c r="D253" s="60"/>
      <c r="E253" s="60"/>
      <c r="F253" s="60"/>
      <c r="G253" s="61"/>
      <c r="H253" s="71">
        <v>0</v>
      </c>
      <c r="I253" s="62" t="s">
        <v>35</v>
      </c>
      <c r="J253" s="62">
        <v>0</v>
      </c>
      <c r="K253" s="44"/>
      <c r="L253" s="63">
        <v>0</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240</v>
      </c>
      <c r="C254" s="59">
        <v>0</v>
      </c>
      <c r="D254" s="60"/>
      <c r="E254" s="60"/>
      <c r="F254" s="60"/>
      <c r="G254" s="61"/>
      <c r="H254" s="71">
        <v>0</v>
      </c>
      <c r="I254" s="62" t="s">
        <v>35</v>
      </c>
      <c r="J254" s="62">
        <v>0</v>
      </c>
      <c r="K254" s="44"/>
      <c r="L254" s="63">
        <v>0</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241</v>
      </c>
      <c r="C255" s="59">
        <v>0</v>
      </c>
      <c r="D255" s="60"/>
      <c r="E255" s="60"/>
      <c r="F255" s="60"/>
      <c r="G255" s="61"/>
      <c r="H255" s="71">
        <v>0</v>
      </c>
      <c r="I255" s="62" t="s">
        <v>35</v>
      </c>
      <c r="J255" s="62">
        <v>0</v>
      </c>
      <c r="K255" s="44"/>
      <c r="L255" s="63">
        <v>0</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242</v>
      </c>
      <c r="C256" s="59">
        <v>0</v>
      </c>
      <c r="D256" s="60"/>
      <c r="E256" s="60"/>
      <c r="F256" s="60"/>
      <c r="G256" s="61"/>
      <c r="H256" s="71">
        <v>0</v>
      </c>
      <c r="I256" s="62" t="s">
        <v>35</v>
      </c>
      <c r="J256" s="62">
        <v>0</v>
      </c>
      <c r="K256" s="44"/>
      <c r="L256" s="63">
        <v>0</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243</v>
      </c>
      <c r="C257" s="59">
        <v>0</v>
      </c>
      <c r="D257" s="60"/>
      <c r="E257" s="60"/>
      <c r="F257" s="60"/>
      <c r="G257" s="61"/>
      <c r="H257" s="71">
        <v>0</v>
      </c>
      <c r="I257" s="62" t="s">
        <v>35</v>
      </c>
      <c r="J257" s="62">
        <v>0</v>
      </c>
      <c r="K257" s="44"/>
      <c r="L257" s="63">
        <v>0</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244</v>
      </c>
      <c r="C258" s="59">
        <v>0</v>
      </c>
      <c r="D258" s="60"/>
      <c r="E258" s="60"/>
      <c r="F258" s="60"/>
      <c r="G258" s="61"/>
      <c r="H258" s="71">
        <v>0</v>
      </c>
      <c r="I258" s="62" t="s">
        <v>35</v>
      </c>
      <c r="J258" s="62">
        <v>0</v>
      </c>
      <c r="K258" s="44"/>
      <c r="L258" s="63">
        <v>0</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245</v>
      </c>
      <c r="C259" s="59">
        <v>0</v>
      </c>
      <c r="D259" s="60"/>
      <c r="E259" s="60"/>
      <c r="F259" s="60"/>
      <c r="G259" s="61"/>
      <c r="H259" s="71">
        <v>0</v>
      </c>
      <c r="I259" s="62" t="s">
        <v>35</v>
      </c>
      <c r="J259" s="62">
        <v>0</v>
      </c>
      <c r="K259" s="44"/>
      <c r="L259" s="63">
        <v>0</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246</v>
      </c>
      <c r="C260" s="59">
        <v>0</v>
      </c>
      <c r="D260" s="60"/>
      <c r="E260" s="60"/>
      <c r="F260" s="60"/>
      <c r="G260" s="61"/>
      <c r="H260" s="71">
        <v>0</v>
      </c>
      <c r="I260" s="62" t="s">
        <v>35</v>
      </c>
      <c r="J260" s="62">
        <v>0</v>
      </c>
      <c r="K260" s="44"/>
      <c r="L260" s="63">
        <v>0</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247</v>
      </c>
      <c r="C261" s="59">
        <v>0</v>
      </c>
      <c r="D261" s="60"/>
      <c r="E261" s="60"/>
      <c r="F261" s="60"/>
      <c r="G261" s="61"/>
      <c r="H261" s="71">
        <v>0</v>
      </c>
      <c r="I261" s="62" t="s">
        <v>35</v>
      </c>
      <c r="J261" s="62">
        <v>0</v>
      </c>
      <c r="K261" s="44"/>
      <c r="L261" s="63">
        <v>0</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248</v>
      </c>
      <c r="C262" s="59">
        <v>0</v>
      </c>
      <c r="D262" s="60"/>
      <c r="E262" s="60"/>
      <c r="F262" s="60"/>
      <c r="G262" s="61"/>
      <c r="H262" s="71">
        <v>0</v>
      </c>
      <c r="I262" s="62" t="s">
        <v>35</v>
      </c>
      <c r="J262" s="62">
        <v>0</v>
      </c>
      <c r="K262" s="44"/>
      <c r="L262" s="63">
        <v>0</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249</v>
      </c>
      <c r="C263" s="59">
        <v>0</v>
      </c>
      <c r="D263" s="60"/>
      <c r="E263" s="60"/>
      <c r="F263" s="60"/>
      <c r="G263" s="61"/>
      <c r="H263" s="71">
        <v>0</v>
      </c>
      <c r="I263" s="62" t="s">
        <v>35</v>
      </c>
      <c r="J263" s="62">
        <v>0</v>
      </c>
      <c r="K263" s="44"/>
      <c r="L263" s="63">
        <v>0</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250</v>
      </c>
      <c r="C264" s="59">
        <v>0</v>
      </c>
      <c r="D264" s="60"/>
      <c r="E264" s="60"/>
      <c r="F264" s="60"/>
      <c r="G264" s="61"/>
      <c r="H264" s="71">
        <v>0</v>
      </c>
      <c r="I264" s="62" t="s">
        <v>35</v>
      </c>
      <c r="J264" s="62">
        <v>0</v>
      </c>
      <c r="K264" s="44"/>
      <c r="L264" s="63">
        <v>0</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251</v>
      </c>
      <c r="C265" s="59">
        <v>0</v>
      </c>
      <c r="D265" s="60"/>
      <c r="E265" s="60"/>
      <c r="F265" s="60"/>
      <c r="G265" s="61"/>
      <c r="H265" s="71">
        <v>0</v>
      </c>
      <c r="I265" s="62" t="s">
        <v>35</v>
      </c>
      <c r="J265" s="62">
        <v>0</v>
      </c>
      <c r="K265" s="44"/>
      <c r="L265" s="63">
        <v>0</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252</v>
      </c>
      <c r="C266" s="59">
        <v>0</v>
      </c>
      <c r="D266" s="60"/>
      <c r="E266" s="60"/>
      <c r="F266" s="60"/>
      <c r="G266" s="61"/>
      <c r="H266" s="71">
        <v>0</v>
      </c>
      <c r="I266" s="62" t="s">
        <v>35</v>
      </c>
      <c r="J266" s="62">
        <v>0</v>
      </c>
      <c r="K266" s="44"/>
      <c r="L266" s="63">
        <v>0</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253</v>
      </c>
      <c r="C267" s="59">
        <v>0</v>
      </c>
      <c r="D267" s="60"/>
      <c r="E267" s="60"/>
      <c r="F267" s="60"/>
      <c r="G267" s="61"/>
      <c r="H267" s="71">
        <v>0</v>
      </c>
      <c r="I267" s="62" t="s">
        <v>35</v>
      </c>
      <c r="J267" s="62">
        <v>0</v>
      </c>
      <c r="K267" s="44"/>
      <c r="L267" s="63">
        <v>0</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254</v>
      </c>
      <c r="C268" s="59">
        <v>0</v>
      </c>
      <c r="D268" s="60"/>
      <c r="E268" s="60"/>
      <c r="F268" s="60"/>
      <c r="G268" s="61"/>
      <c r="H268" s="71">
        <v>0</v>
      </c>
      <c r="I268" s="62" t="s">
        <v>35</v>
      </c>
      <c r="J268" s="62">
        <v>0</v>
      </c>
      <c r="K268" s="44"/>
      <c r="L268" s="63">
        <v>0</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255</v>
      </c>
      <c r="C269" s="59">
        <v>0</v>
      </c>
      <c r="D269" s="60"/>
      <c r="E269" s="60"/>
      <c r="F269" s="60"/>
      <c r="G269" s="61"/>
      <c r="H269" s="71">
        <v>0</v>
      </c>
      <c r="I269" s="62" t="s">
        <v>35</v>
      </c>
      <c r="J269" s="62">
        <v>0</v>
      </c>
      <c r="K269" s="44"/>
      <c r="L269" s="63">
        <v>0</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256</v>
      </c>
      <c r="C270" s="59">
        <v>0</v>
      </c>
      <c r="D270" s="60"/>
      <c r="E270" s="60"/>
      <c r="F270" s="60"/>
      <c r="G270" s="61"/>
      <c r="H270" s="71">
        <v>0</v>
      </c>
      <c r="I270" s="62" t="s">
        <v>35</v>
      </c>
      <c r="J270" s="62">
        <v>0</v>
      </c>
      <c r="K270" s="44"/>
      <c r="L270" s="63">
        <v>0</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257</v>
      </c>
      <c r="C271" s="59">
        <v>0</v>
      </c>
      <c r="D271" s="60"/>
      <c r="E271" s="60"/>
      <c r="F271" s="60"/>
      <c r="G271" s="61"/>
      <c r="H271" s="71">
        <v>0</v>
      </c>
      <c r="I271" s="62" t="s">
        <v>35</v>
      </c>
      <c r="J271" s="62">
        <v>0</v>
      </c>
      <c r="K271" s="44"/>
      <c r="L271" s="63">
        <v>0</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258</v>
      </c>
      <c r="C272" s="59">
        <v>0</v>
      </c>
      <c r="D272" s="60"/>
      <c r="E272" s="60"/>
      <c r="F272" s="60"/>
      <c r="G272" s="61"/>
      <c r="H272" s="71">
        <v>0</v>
      </c>
      <c r="I272" s="62" t="s">
        <v>35</v>
      </c>
      <c r="J272" s="62">
        <v>0</v>
      </c>
      <c r="K272" s="44"/>
      <c r="L272" s="63">
        <v>0</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259</v>
      </c>
      <c r="C273" s="59">
        <v>0</v>
      </c>
      <c r="D273" s="60"/>
      <c r="E273" s="60"/>
      <c r="F273" s="60"/>
      <c r="G273" s="61"/>
      <c r="H273" s="71">
        <v>0</v>
      </c>
      <c r="I273" s="62" t="s">
        <v>35</v>
      </c>
      <c r="J273" s="62">
        <v>0</v>
      </c>
      <c r="K273" s="44"/>
      <c r="L273" s="63">
        <v>0</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260</v>
      </c>
      <c r="C274" s="59">
        <v>0</v>
      </c>
      <c r="D274" s="60"/>
      <c r="E274" s="60"/>
      <c r="F274" s="60"/>
      <c r="G274" s="61"/>
      <c r="H274" s="71">
        <v>0</v>
      </c>
      <c r="I274" s="62" t="s">
        <v>35</v>
      </c>
      <c r="J274" s="62">
        <v>0</v>
      </c>
      <c r="K274" s="44"/>
      <c r="L274" s="63">
        <v>0</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261</v>
      </c>
      <c r="C275" s="59">
        <v>0</v>
      </c>
      <c r="D275" s="60"/>
      <c r="E275" s="60"/>
      <c r="F275" s="60"/>
      <c r="G275" s="61"/>
      <c r="H275" s="71">
        <v>0</v>
      </c>
      <c r="I275" s="62" t="s">
        <v>35</v>
      </c>
      <c r="J275" s="62">
        <v>0</v>
      </c>
      <c r="K275" s="44"/>
      <c r="L275" s="63">
        <v>0</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v>262</v>
      </c>
      <c r="C276" s="59">
        <v>0</v>
      </c>
      <c r="D276" s="60"/>
      <c r="E276" s="60"/>
      <c r="F276" s="60"/>
      <c r="G276" s="61"/>
      <c r="H276" s="71">
        <v>0</v>
      </c>
      <c r="I276" s="62" t="s">
        <v>35</v>
      </c>
      <c r="J276" s="62">
        <v>0</v>
      </c>
      <c r="K276" s="44"/>
      <c r="L276" s="63">
        <v>0</v>
      </c>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v>263</v>
      </c>
      <c r="C277" s="59">
        <v>0</v>
      </c>
      <c r="D277" s="60"/>
      <c r="E277" s="60"/>
      <c r="F277" s="60"/>
      <c r="G277" s="61"/>
      <c r="H277" s="71">
        <v>0</v>
      </c>
      <c r="I277" s="62" t="s">
        <v>35</v>
      </c>
      <c r="J277" s="62">
        <v>0</v>
      </c>
      <c r="K277" s="44"/>
      <c r="L277" s="63">
        <v>0</v>
      </c>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v>264</v>
      </c>
      <c r="C278" s="59">
        <v>0</v>
      </c>
      <c r="D278" s="60"/>
      <c r="E278" s="60"/>
      <c r="F278" s="60"/>
      <c r="G278" s="61"/>
      <c r="H278" s="71">
        <v>0</v>
      </c>
      <c r="I278" s="62" t="s">
        <v>35</v>
      </c>
      <c r="J278" s="62">
        <v>0</v>
      </c>
      <c r="K278" s="44"/>
      <c r="L278" s="63">
        <v>0</v>
      </c>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v>265</v>
      </c>
      <c r="C279" s="59">
        <v>0</v>
      </c>
      <c r="D279" s="60"/>
      <c r="E279" s="60"/>
      <c r="F279" s="60"/>
      <c r="G279" s="61"/>
      <c r="H279" s="71">
        <v>0</v>
      </c>
      <c r="I279" s="62" t="s">
        <v>35</v>
      </c>
      <c r="J279" s="62">
        <v>0</v>
      </c>
      <c r="K279" s="44"/>
      <c r="L279" s="63">
        <v>0</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v>266</v>
      </c>
      <c r="C280" s="59">
        <v>0</v>
      </c>
      <c r="D280" s="60"/>
      <c r="E280" s="60"/>
      <c r="F280" s="60"/>
      <c r="G280" s="61"/>
      <c r="H280" s="71">
        <v>0</v>
      </c>
      <c r="I280" s="62" t="s">
        <v>35</v>
      </c>
      <c r="J280" s="62">
        <v>0</v>
      </c>
      <c r="K280" s="44"/>
      <c r="L280" s="63">
        <v>0</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v>267</v>
      </c>
      <c r="C281" s="59">
        <v>0</v>
      </c>
      <c r="D281" s="60"/>
      <c r="E281" s="60"/>
      <c r="F281" s="60"/>
      <c r="G281" s="61"/>
      <c r="H281" s="71">
        <v>0</v>
      </c>
      <c r="I281" s="62" t="s">
        <v>35</v>
      </c>
      <c r="J281" s="62">
        <v>0</v>
      </c>
      <c r="K281" s="44"/>
      <c r="L281" s="63">
        <v>0</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v>268</v>
      </c>
      <c r="C282" s="59">
        <v>0</v>
      </c>
      <c r="D282" s="60"/>
      <c r="E282" s="60"/>
      <c r="F282" s="60"/>
      <c r="G282" s="61"/>
      <c r="H282" s="71">
        <v>0</v>
      </c>
      <c r="I282" s="62" t="s">
        <v>35</v>
      </c>
      <c r="J282" s="62">
        <v>0</v>
      </c>
      <c r="K282" s="44"/>
      <c r="L282" s="63">
        <v>0</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v>269</v>
      </c>
      <c r="C283" s="59">
        <v>0</v>
      </c>
      <c r="D283" s="60"/>
      <c r="E283" s="60"/>
      <c r="F283" s="60"/>
      <c r="G283" s="61"/>
      <c r="H283" s="71">
        <v>0</v>
      </c>
      <c r="I283" s="62" t="s">
        <v>35</v>
      </c>
      <c r="J283" s="62">
        <v>0</v>
      </c>
      <c r="K283" s="44"/>
      <c r="L283" s="63">
        <v>0</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v>270</v>
      </c>
      <c r="C284" s="59">
        <v>0</v>
      </c>
      <c r="D284" s="60"/>
      <c r="E284" s="60"/>
      <c r="F284" s="60"/>
      <c r="G284" s="61"/>
      <c r="H284" s="71">
        <v>0</v>
      </c>
      <c r="I284" s="62" t="s">
        <v>35</v>
      </c>
      <c r="J284" s="62">
        <v>0</v>
      </c>
      <c r="K284" s="44"/>
      <c r="L284" s="63">
        <v>0</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v>271</v>
      </c>
      <c r="C285" s="59">
        <v>0</v>
      </c>
      <c r="D285" s="60"/>
      <c r="E285" s="60"/>
      <c r="F285" s="60"/>
      <c r="G285" s="61"/>
      <c r="H285" s="71">
        <v>0</v>
      </c>
      <c r="I285" s="62" t="s">
        <v>35</v>
      </c>
      <c r="J285" s="62">
        <v>0</v>
      </c>
      <c r="K285" s="44"/>
      <c r="L285" s="63">
        <v>0</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v>272</v>
      </c>
      <c r="C286" s="59">
        <v>0</v>
      </c>
      <c r="D286" s="60"/>
      <c r="E286" s="60"/>
      <c r="F286" s="60"/>
      <c r="G286" s="61"/>
      <c r="H286" s="71">
        <v>0</v>
      </c>
      <c r="I286" s="62" t="s">
        <v>35</v>
      </c>
      <c r="J286" s="62">
        <v>0</v>
      </c>
      <c r="K286" s="44"/>
      <c r="L286" s="63">
        <v>0</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v>273</v>
      </c>
      <c r="C287" s="59">
        <v>0</v>
      </c>
      <c r="D287" s="60"/>
      <c r="E287" s="60"/>
      <c r="F287" s="60"/>
      <c r="G287" s="61"/>
      <c r="H287" s="71">
        <v>0</v>
      </c>
      <c r="I287" s="62" t="s">
        <v>35</v>
      </c>
      <c r="J287" s="62">
        <v>0</v>
      </c>
      <c r="K287" s="44"/>
      <c r="L287" s="63">
        <v>0</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v>274</v>
      </c>
      <c r="C288" s="59">
        <v>0</v>
      </c>
      <c r="D288" s="60"/>
      <c r="E288" s="60"/>
      <c r="F288" s="60"/>
      <c r="G288" s="61"/>
      <c r="H288" s="71">
        <v>0</v>
      </c>
      <c r="I288" s="62" t="s">
        <v>35</v>
      </c>
      <c r="J288" s="62">
        <v>0</v>
      </c>
      <c r="K288" s="44"/>
      <c r="L288" s="63">
        <v>0</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v>275</v>
      </c>
      <c r="C289" s="59">
        <v>0</v>
      </c>
      <c r="D289" s="60"/>
      <c r="E289" s="60"/>
      <c r="F289" s="60"/>
      <c r="G289" s="61"/>
      <c r="H289" s="71">
        <v>0</v>
      </c>
      <c r="I289" s="62" t="s">
        <v>35</v>
      </c>
      <c r="J289" s="62">
        <v>0</v>
      </c>
      <c r="K289" s="44"/>
      <c r="L289" s="63">
        <v>0</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v>276</v>
      </c>
      <c r="C290" s="59">
        <v>0</v>
      </c>
      <c r="D290" s="60"/>
      <c r="E290" s="60"/>
      <c r="F290" s="60"/>
      <c r="G290" s="61"/>
      <c r="H290" s="71">
        <v>0</v>
      </c>
      <c r="I290" s="62" t="s">
        <v>35</v>
      </c>
      <c r="J290" s="62">
        <v>0</v>
      </c>
      <c r="K290" s="44"/>
      <c r="L290" s="63">
        <v>0</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v>277</v>
      </c>
      <c r="C291" s="59">
        <v>0</v>
      </c>
      <c r="D291" s="60"/>
      <c r="E291" s="60"/>
      <c r="F291" s="60"/>
      <c r="G291" s="61"/>
      <c r="H291" s="71">
        <v>0</v>
      </c>
      <c r="I291" s="62" t="s">
        <v>35</v>
      </c>
      <c r="J291" s="62">
        <v>0</v>
      </c>
      <c r="K291" s="44"/>
      <c r="L291" s="63">
        <v>0</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v>278</v>
      </c>
      <c r="C292" s="59">
        <v>0</v>
      </c>
      <c r="D292" s="60"/>
      <c r="E292" s="60"/>
      <c r="F292" s="60"/>
      <c r="G292" s="61"/>
      <c r="H292" s="71">
        <v>0</v>
      </c>
      <c r="I292" s="62" t="s">
        <v>35</v>
      </c>
      <c r="J292" s="62">
        <v>0</v>
      </c>
      <c r="K292" s="44"/>
      <c r="L292" s="63">
        <v>0</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v>279</v>
      </c>
      <c r="C293" s="59">
        <v>0</v>
      </c>
      <c r="D293" s="60"/>
      <c r="E293" s="60"/>
      <c r="F293" s="60"/>
      <c r="G293" s="61"/>
      <c r="H293" s="71">
        <v>0</v>
      </c>
      <c r="I293" s="62" t="s">
        <v>35</v>
      </c>
      <c r="J293" s="62">
        <v>0</v>
      </c>
      <c r="K293" s="44"/>
      <c r="L293" s="63">
        <v>0</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v>280</v>
      </c>
      <c r="C294" s="59">
        <v>0</v>
      </c>
      <c r="D294" s="60"/>
      <c r="E294" s="60"/>
      <c r="F294" s="60"/>
      <c r="G294" s="61"/>
      <c r="H294" s="71">
        <v>0</v>
      </c>
      <c r="I294" s="62" t="s">
        <v>35</v>
      </c>
      <c r="J294" s="62">
        <v>0</v>
      </c>
      <c r="K294" s="44"/>
      <c r="L294" s="63">
        <v>0</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v>281</v>
      </c>
      <c r="C295" s="59">
        <v>0</v>
      </c>
      <c r="D295" s="60"/>
      <c r="E295" s="60"/>
      <c r="F295" s="60"/>
      <c r="G295" s="61"/>
      <c r="H295" s="71">
        <v>0</v>
      </c>
      <c r="I295" s="62" t="s">
        <v>35</v>
      </c>
      <c r="J295" s="62">
        <v>0</v>
      </c>
      <c r="K295" s="44"/>
      <c r="L295" s="63">
        <v>0</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v>282</v>
      </c>
      <c r="C296" s="59">
        <v>0</v>
      </c>
      <c r="D296" s="60"/>
      <c r="E296" s="60"/>
      <c r="F296" s="60"/>
      <c r="G296" s="61"/>
      <c r="H296" s="71">
        <v>0</v>
      </c>
      <c r="I296" s="62" t="s">
        <v>35</v>
      </c>
      <c r="J296" s="62">
        <v>0</v>
      </c>
      <c r="K296" s="44"/>
      <c r="L296" s="63">
        <v>0</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v>283</v>
      </c>
      <c r="C297" s="59">
        <v>0</v>
      </c>
      <c r="D297" s="60"/>
      <c r="E297" s="60"/>
      <c r="F297" s="60"/>
      <c r="G297" s="61"/>
      <c r="H297" s="71">
        <v>0</v>
      </c>
      <c r="I297" s="62" t="s">
        <v>35</v>
      </c>
      <c r="J297" s="62">
        <v>0</v>
      </c>
      <c r="K297" s="44"/>
      <c r="L297" s="63">
        <v>0</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v>284</v>
      </c>
      <c r="C298" s="59">
        <v>0</v>
      </c>
      <c r="D298" s="60"/>
      <c r="E298" s="60"/>
      <c r="F298" s="60"/>
      <c r="G298" s="61"/>
      <c r="H298" s="71">
        <v>0</v>
      </c>
      <c r="I298" s="62" t="s">
        <v>35</v>
      </c>
      <c r="J298" s="62">
        <v>0</v>
      </c>
      <c r="K298" s="44"/>
      <c r="L298" s="63">
        <v>0</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v>285</v>
      </c>
      <c r="C299" s="59">
        <v>0</v>
      </c>
      <c r="D299" s="60"/>
      <c r="E299" s="60"/>
      <c r="F299" s="60"/>
      <c r="G299" s="61"/>
      <c r="H299" s="71">
        <v>0</v>
      </c>
      <c r="I299" s="62" t="s">
        <v>35</v>
      </c>
      <c r="J299" s="62">
        <v>0</v>
      </c>
      <c r="K299" s="44"/>
      <c r="L299" s="63">
        <v>0</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v>286</v>
      </c>
      <c r="C300" s="59">
        <v>0</v>
      </c>
      <c r="D300" s="60"/>
      <c r="E300" s="60"/>
      <c r="F300" s="60"/>
      <c r="G300" s="61"/>
      <c r="H300" s="71">
        <v>0</v>
      </c>
      <c r="I300" s="62" t="s">
        <v>35</v>
      </c>
      <c r="J300" s="62">
        <v>0</v>
      </c>
      <c r="K300" s="44"/>
      <c r="L300" s="63">
        <v>0</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v>287</v>
      </c>
      <c r="C301" s="59">
        <v>0</v>
      </c>
      <c r="D301" s="60"/>
      <c r="E301" s="60"/>
      <c r="F301" s="60"/>
      <c r="G301" s="61"/>
      <c r="H301" s="71">
        <v>0</v>
      </c>
      <c r="I301" s="62" t="s">
        <v>35</v>
      </c>
      <c r="J301" s="62">
        <v>0</v>
      </c>
      <c r="K301" s="44"/>
      <c r="L301" s="63">
        <v>0</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v>288</v>
      </c>
      <c r="C302" s="59">
        <v>0</v>
      </c>
      <c r="D302" s="60"/>
      <c r="E302" s="60"/>
      <c r="F302" s="60"/>
      <c r="G302" s="61"/>
      <c r="H302" s="71">
        <v>0</v>
      </c>
      <c r="I302" s="62" t="s">
        <v>35</v>
      </c>
      <c r="J302" s="62">
        <v>0</v>
      </c>
      <c r="K302" s="44"/>
      <c r="L302" s="63">
        <v>0</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v>289</v>
      </c>
      <c r="C303" s="59">
        <v>0</v>
      </c>
      <c r="D303" s="60"/>
      <c r="E303" s="60"/>
      <c r="F303" s="60"/>
      <c r="G303" s="61"/>
      <c r="H303" s="71">
        <v>0</v>
      </c>
      <c r="I303" s="62" t="s">
        <v>35</v>
      </c>
      <c r="J303" s="62">
        <v>0</v>
      </c>
      <c r="K303" s="44"/>
      <c r="L303" s="63">
        <v>0</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v>290</v>
      </c>
      <c r="C304" s="59">
        <v>0</v>
      </c>
      <c r="D304" s="60"/>
      <c r="E304" s="60"/>
      <c r="F304" s="60"/>
      <c r="G304" s="61"/>
      <c r="H304" s="71">
        <v>0</v>
      </c>
      <c r="I304" s="62" t="s">
        <v>35</v>
      </c>
      <c r="J304" s="62">
        <v>0</v>
      </c>
      <c r="K304" s="44"/>
      <c r="L304" s="63">
        <v>0</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v>291</v>
      </c>
      <c r="C305" s="59">
        <v>0</v>
      </c>
      <c r="D305" s="60"/>
      <c r="E305" s="60"/>
      <c r="F305" s="60"/>
      <c r="G305" s="61"/>
      <c r="H305" s="71">
        <v>0</v>
      </c>
      <c r="I305" s="62" t="s">
        <v>35</v>
      </c>
      <c r="J305" s="62">
        <v>0</v>
      </c>
      <c r="K305" s="44"/>
      <c r="L305" s="63">
        <v>0</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v>292</v>
      </c>
      <c r="C306" s="59">
        <v>0</v>
      </c>
      <c r="D306" s="60"/>
      <c r="E306" s="60"/>
      <c r="F306" s="60"/>
      <c r="G306" s="61"/>
      <c r="H306" s="71">
        <v>0</v>
      </c>
      <c r="I306" s="62" t="s">
        <v>35</v>
      </c>
      <c r="J306" s="62">
        <v>0</v>
      </c>
      <c r="K306" s="44"/>
      <c r="L306" s="63">
        <v>0</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v>293</v>
      </c>
      <c r="C307" s="59">
        <v>0</v>
      </c>
      <c r="D307" s="60"/>
      <c r="E307" s="60"/>
      <c r="F307" s="60"/>
      <c r="G307" s="61"/>
      <c r="H307" s="71">
        <v>0</v>
      </c>
      <c r="I307" s="62" t="s">
        <v>35</v>
      </c>
      <c r="J307" s="62">
        <v>0</v>
      </c>
      <c r="K307" s="44"/>
      <c r="L307" s="63">
        <v>0</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v>294</v>
      </c>
      <c r="C308" s="59">
        <v>0</v>
      </c>
      <c r="D308" s="60"/>
      <c r="E308" s="60"/>
      <c r="F308" s="60"/>
      <c r="G308" s="61"/>
      <c r="H308" s="71">
        <v>0</v>
      </c>
      <c r="I308" s="62" t="s">
        <v>35</v>
      </c>
      <c r="J308" s="62">
        <v>0</v>
      </c>
      <c r="K308" s="44"/>
      <c r="L308" s="63">
        <v>0</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v>295</v>
      </c>
      <c r="C309" s="59">
        <v>0</v>
      </c>
      <c r="D309" s="60"/>
      <c r="E309" s="60"/>
      <c r="F309" s="60"/>
      <c r="G309" s="61"/>
      <c r="H309" s="71">
        <v>0</v>
      </c>
      <c r="I309" s="62" t="s">
        <v>35</v>
      </c>
      <c r="J309" s="62">
        <v>0</v>
      </c>
      <c r="K309" s="44"/>
      <c r="L309" s="63">
        <v>0</v>
      </c>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v>296</v>
      </c>
      <c r="C310" s="59">
        <v>0</v>
      </c>
      <c r="D310" s="60"/>
      <c r="E310" s="60"/>
      <c r="F310" s="60"/>
      <c r="G310" s="61"/>
      <c r="H310" s="71">
        <v>0</v>
      </c>
      <c r="I310" s="62" t="s">
        <v>35</v>
      </c>
      <c r="J310" s="62">
        <v>0</v>
      </c>
      <c r="K310" s="44"/>
      <c r="L310" s="63">
        <v>0</v>
      </c>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v>297</v>
      </c>
      <c r="C311" s="59">
        <v>0</v>
      </c>
      <c r="D311" s="60"/>
      <c r="E311" s="60"/>
      <c r="F311" s="60"/>
      <c r="G311" s="61"/>
      <c r="H311" s="71">
        <v>0</v>
      </c>
      <c r="I311" s="62" t="s">
        <v>35</v>
      </c>
      <c r="J311" s="62">
        <v>0</v>
      </c>
      <c r="K311" s="44"/>
      <c r="L311" s="63">
        <v>0</v>
      </c>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v>298</v>
      </c>
      <c r="C312" s="59">
        <v>0</v>
      </c>
      <c r="D312" s="60"/>
      <c r="E312" s="60"/>
      <c r="F312" s="60"/>
      <c r="G312" s="61"/>
      <c r="H312" s="71">
        <v>0</v>
      </c>
      <c r="I312" s="62" t="s">
        <v>35</v>
      </c>
      <c r="J312" s="62">
        <v>0</v>
      </c>
      <c r="K312" s="44"/>
      <c r="L312" s="63">
        <v>0</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v>299</v>
      </c>
      <c r="C313" s="59">
        <v>0</v>
      </c>
      <c r="D313" s="60"/>
      <c r="E313" s="60"/>
      <c r="F313" s="60"/>
      <c r="G313" s="61"/>
      <c r="H313" s="71">
        <v>0</v>
      </c>
      <c r="I313" s="62" t="s">
        <v>35</v>
      </c>
      <c r="J313" s="62">
        <v>0</v>
      </c>
      <c r="K313" s="44"/>
      <c r="L313" s="63">
        <v>0</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v>300</v>
      </c>
      <c r="C314" s="59">
        <v>0</v>
      </c>
      <c r="D314" s="60"/>
      <c r="E314" s="60"/>
      <c r="F314" s="60"/>
      <c r="G314" s="61"/>
      <c r="H314" s="71">
        <v>0</v>
      </c>
      <c r="I314" s="62" t="s">
        <v>35</v>
      </c>
      <c r="J314" s="62">
        <v>0</v>
      </c>
      <c r="K314" s="44"/>
      <c r="L314" s="63">
        <v>0</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v>301</v>
      </c>
      <c r="C315" s="59">
        <v>0</v>
      </c>
      <c r="D315" s="60"/>
      <c r="E315" s="60"/>
      <c r="F315" s="60"/>
      <c r="G315" s="61"/>
      <c r="H315" s="71">
        <v>0</v>
      </c>
      <c r="I315" s="62" t="s">
        <v>35</v>
      </c>
      <c r="J315" s="62">
        <v>0</v>
      </c>
      <c r="K315" s="44"/>
      <c r="L315" s="63">
        <v>0</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v>302</v>
      </c>
      <c r="C316" s="59">
        <v>0</v>
      </c>
      <c r="D316" s="60"/>
      <c r="E316" s="60"/>
      <c r="F316" s="60"/>
      <c r="G316" s="61"/>
      <c r="H316" s="71">
        <v>0</v>
      </c>
      <c r="I316" s="62" t="s">
        <v>35</v>
      </c>
      <c r="J316" s="62">
        <v>0</v>
      </c>
      <c r="K316" s="44"/>
      <c r="L316" s="63">
        <v>0</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303</v>
      </c>
      <c r="C317" s="59">
        <v>0</v>
      </c>
      <c r="D317" s="60"/>
      <c r="E317" s="60"/>
      <c r="F317" s="60"/>
      <c r="G317" s="61"/>
      <c r="H317" s="71">
        <v>0</v>
      </c>
      <c r="I317" s="62" t="s">
        <v>35</v>
      </c>
      <c r="J317" s="62">
        <v>0</v>
      </c>
      <c r="K317" s="44"/>
      <c r="L317" s="63">
        <v>0</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304</v>
      </c>
      <c r="C318" s="59">
        <v>0</v>
      </c>
      <c r="D318" s="60"/>
      <c r="E318" s="60"/>
      <c r="F318" s="60"/>
      <c r="G318" s="61"/>
      <c r="H318" s="71">
        <v>0</v>
      </c>
      <c r="I318" s="62" t="s">
        <v>35</v>
      </c>
      <c r="J318" s="62">
        <v>0</v>
      </c>
      <c r="K318" s="44"/>
      <c r="L318" s="63">
        <v>0</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305</v>
      </c>
      <c r="C319" s="59">
        <v>0</v>
      </c>
      <c r="D319" s="60"/>
      <c r="E319" s="60"/>
      <c r="F319" s="60"/>
      <c r="G319" s="61"/>
      <c r="H319" s="71">
        <v>0</v>
      </c>
      <c r="I319" s="62" t="s">
        <v>35</v>
      </c>
      <c r="J319" s="62">
        <v>0</v>
      </c>
      <c r="K319" s="44"/>
      <c r="L319" s="63">
        <v>0</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306</v>
      </c>
      <c r="C320" s="59">
        <v>0</v>
      </c>
      <c r="D320" s="60"/>
      <c r="E320" s="60"/>
      <c r="F320" s="60"/>
      <c r="G320" s="61"/>
      <c r="H320" s="71">
        <v>0</v>
      </c>
      <c r="I320" s="62" t="s">
        <v>35</v>
      </c>
      <c r="J320" s="62">
        <v>0</v>
      </c>
      <c r="K320" s="44"/>
      <c r="L320" s="63">
        <v>0</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307</v>
      </c>
      <c r="C321" s="59">
        <v>0</v>
      </c>
      <c r="D321" s="60"/>
      <c r="E321" s="60"/>
      <c r="F321" s="60"/>
      <c r="G321" s="61"/>
      <c r="H321" s="71">
        <v>0</v>
      </c>
      <c r="I321" s="62" t="s">
        <v>35</v>
      </c>
      <c r="J321" s="62">
        <v>0</v>
      </c>
      <c r="K321" s="44"/>
      <c r="L321" s="63">
        <v>0</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308</v>
      </c>
      <c r="C322" s="59">
        <v>0</v>
      </c>
      <c r="D322" s="60"/>
      <c r="E322" s="60"/>
      <c r="F322" s="60"/>
      <c r="G322" s="61"/>
      <c r="H322" s="71">
        <v>0</v>
      </c>
      <c r="I322" s="62" t="s">
        <v>35</v>
      </c>
      <c r="J322" s="62">
        <v>0</v>
      </c>
      <c r="K322" s="44"/>
      <c r="L322" s="63">
        <v>0</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309</v>
      </c>
      <c r="C323" s="59">
        <v>0</v>
      </c>
      <c r="D323" s="60"/>
      <c r="E323" s="60"/>
      <c r="F323" s="60"/>
      <c r="G323" s="61"/>
      <c r="H323" s="71">
        <v>0</v>
      </c>
      <c r="I323" s="62" t="s">
        <v>35</v>
      </c>
      <c r="J323" s="62">
        <v>0</v>
      </c>
      <c r="K323" s="44"/>
      <c r="L323" s="63">
        <v>0</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310</v>
      </c>
      <c r="C324" s="59">
        <v>0</v>
      </c>
      <c r="D324" s="60"/>
      <c r="E324" s="60"/>
      <c r="F324" s="60"/>
      <c r="G324" s="61"/>
      <c r="H324" s="71">
        <v>0</v>
      </c>
      <c r="I324" s="62" t="s">
        <v>35</v>
      </c>
      <c r="J324" s="62">
        <v>0</v>
      </c>
      <c r="K324" s="44"/>
      <c r="L324" s="63">
        <v>0</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311</v>
      </c>
      <c r="C325" s="59">
        <v>0</v>
      </c>
      <c r="D325" s="60"/>
      <c r="E325" s="60"/>
      <c r="F325" s="60"/>
      <c r="G325" s="61"/>
      <c r="H325" s="71">
        <v>0</v>
      </c>
      <c r="I325" s="62" t="s">
        <v>35</v>
      </c>
      <c r="J325" s="62">
        <v>0</v>
      </c>
      <c r="K325" s="44"/>
      <c r="L325" s="63">
        <v>0</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312</v>
      </c>
      <c r="C326" s="59">
        <v>0</v>
      </c>
      <c r="D326" s="60"/>
      <c r="E326" s="60"/>
      <c r="F326" s="60"/>
      <c r="G326" s="61"/>
      <c r="H326" s="71">
        <v>0</v>
      </c>
      <c r="I326" s="62" t="s">
        <v>35</v>
      </c>
      <c r="J326" s="62">
        <v>0</v>
      </c>
      <c r="K326" s="44"/>
      <c r="L326" s="63">
        <v>0</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313</v>
      </c>
      <c r="C327" s="59">
        <v>0</v>
      </c>
      <c r="D327" s="60"/>
      <c r="E327" s="60"/>
      <c r="F327" s="60"/>
      <c r="G327" s="61"/>
      <c r="H327" s="71">
        <v>0</v>
      </c>
      <c r="I327" s="62" t="s">
        <v>35</v>
      </c>
      <c r="J327" s="62">
        <v>0</v>
      </c>
      <c r="K327" s="44"/>
      <c r="L327" s="63">
        <v>0</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314</v>
      </c>
      <c r="C328" s="59">
        <v>0</v>
      </c>
      <c r="D328" s="60"/>
      <c r="E328" s="60"/>
      <c r="F328" s="60"/>
      <c r="G328" s="61"/>
      <c r="H328" s="71">
        <v>0</v>
      </c>
      <c r="I328" s="62" t="s">
        <v>35</v>
      </c>
      <c r="J328" s="62">
        <v>0</v>
      </c>
      <c r="K328" s="44"/>
      <c r="L328" s="63">
        <v>0</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315</v>
      </c>
      <c r="C329" s="59">
        <v>0</v>
      </c>
      <c r="D329" s="60"/>
      <c r="E329" s="60"/>
      <c r="F329" s="60"/>
      <c r="G329" s="61"/>
      <c r="H329" s="71">
        <v>0</v>
      </c>
      <c r="I329" s="62" t="s">
        <v>35</v>
      </c>
      <c r="J329" s="62">
        <v>0</v>
      </c>
      <c r="K329" s="44"/>
      <c r="L329" s="63">
        <v>0</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316</v>
      </c>
      <c r="C330" s="59">
        <v>0</v>
      </c>
      <c r="D330" s="60"/>
      <c r="E330" s="60"/>
      <c r="F330" s="60"/>
      <c r="G330" s="61"/>
      <c r="H330" s="71">
        <v>0</v>
      </c>
      <c r="I330" s="62" t="s">
        <v>35</v>
      </c>
      <c r="J330" s="62">
        <v>0</v>
      </c>
      <c r="K330" s="44"/>
      <c r="L330" s="63">
        <v>0</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317</v>
      </c>
      <c r="C331" s="59">
        <v>0</v>
      </c>
      <c r="D331" s="60"/>
      <c r="E331" s="60"/>
      <c r="F331" s="60"/>
      <c r="G331" s="61"/>
      <c r="H331" s="71">
        <v>0</v>
      </c>
      <c r="I331" s="62" t="s">
        <v>35</v>
      </c>
      <c r="J331" s="62">
        <v>0</v>
      </c>
      <c r="K331" s="44"/>
      <c r="L331" s="63">
        <v>0</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318</v>
      </c>
      <c r="C332" s="59">
        <v>0</v>
      </c>
      <c r="D332" s="60"/>
      <c r="E332" s="60"/>
      <c r="F332" s="60"/>
      <c r="G332" s="61"/>
      <c r="H332" s="71">
        <v>0</v>
      </c>
      <c r="I332" s="62" t="s">
        <v>35</v>
      </c>
      <c r="J332" s="62">
        <v>0</v>
      </c>
      <c r="K332" s="44"/>
      <c r="L332" s="63">
        <v>0</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319</v>
      </c>
      <c r="C333" s="59">
        <v>0</v>
      </c>
      <c r="D333" s="60"/>
      <c r="E333" s="60"/>
      <c r="F333" s="60"/>
      <c r="G333" s="61"/>
      <c r="H333" s="71">
        <v>0</v>
      </c>
      <c r="I333" s="62" t="s">
        <v>35</v>
      </c>
      <c r="J333" s="62">
        <v>0</v>
      </c>
      <c r="K333" s="44"/>
      <c r="L333" s="63">
        <v>0</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320</v>
      </c>
      <c r="C334" s="59">
        <v>0</v>
      </c>
      <c r="D334" s="60"/>
      <c r="E334" s="60"/>
      <c r="F334" s="60"/>
      <c r="G334" s="61"/>
      <c r="H334" s="71">
        <v>0</v>
      </c>
      <c r="I334" s="62" t="s">
        <v>35</v>
      </c>
      <c r="J334" s="62">
        <v>0</v>
      </c>
      <c r="K334" s="44"/>
      <c r="L334" s="63">
        <v>0</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321</v>
      </c>
      <c r="C335" s="59">
        <v>0</v>
      </c>
      <c r="D335" s="60"/>
      <c r="E335" s="60"/>
      <c r="F335" s="60"/>
      <c r="G335" s="61"/>
      <c r="H335" s="71">
        <v>0</v>
      </c>
      <c r="I335" s="62" t="s">
        <v>35</v>
      </c>
      <c r="J335" s="62">
        <v>0</v>
      </c>
      <c r="K335" s="44"/>
      <c r="L335" s="63">
        <v>0</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322</v>
      </c>
      <c r="C336" s="59">
        <v>0</v>
      </c>
      <c r="D336" s="60"/>
      <c r="E336" s="60"/>
      <c r="F336" s="60"/>
      <c r="G336" s="61"/>
      <c r="H336" s="71">
        <v>0</v>
      </c>
      <c r="I336" s="62" t="s">
        <v>35</v>
      </c>
      <c r="J336" s="62">
        <v>0</v>
      </c>
      <c r="K336" s="44"/>
      <c r="L336" s="63">
        <v>0</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323</v>
      </c>
      <c r="C337" s="59">
        <v>0</v>
      </c>
      <c r="D337" s="60"/>
      <c r="E337" s="60"/>
      <c r="F337" s="60"/>
      <c r="G337" s="61"/>
      <c r="H337" s="71">
        <v>0</v>
      </c>
      <c r="I337" s="62" t="s">
        <v>35</v>
      </c>
      <c r="J337" s="62">
        <v>0</v>
      </c>
      <c r="K337" s="44"/>
      <c r="L337" s="63">
        <v>0</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324</v>
      </c>
      <c r="C338" s="59">
        <v>0</v>
      </c>
      <c r="D338" s="60"/>
      <c r="E338" s="60"/>
      <c r="F338" s="60"/>
      <c r="G338" s="61"/>
      <c r="H338" s="71">
        <v>0</v>
      </c>
      <c r="I338" s="62" t="s">
        <v>35</v>
      </c>
      <c r="J338" s="62">
        <v>0</v>
      </c>
      <c r="K338" s="44"/>
      <c r="L338" s="63">
        <v>0</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325</v>
      </c>
      <c r="C339" s="59">
        <v>0</v>
      </c>
      <c r="D339" s="60"/>
      <c r="E339" s="60"/>
      <c r="F339" s="60"/>
      <c r="G339" s="61"/>
      <c r="H339" s="71">
        <v>0</v>
      </c>
      <c r="I339" s="62" t="s">
        <v>35</v>
      </c>
      <c r="J339" s="62">
        <v>0</v>
      </c>
      <c r="K339" s="44"/>
      <c r="L339" s="63">
        <v>0</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326</v>
      </c>
      <c r="C340" s="59">
        <v>0</v>
      </c>
      <c r="D340" s="60"/>
      <c r="E340" s="60"/>
      <c r="F340" s="60"/>
      <c r="G340" s="61"/>
      <c r="H340" s="71">
        <v>0</v>
      </c>
      <c r="I340" s="62" t="s">
        <v>35</v>
      </c>
      <c r="J340" s="62">
        <v>0</v>
      </c>
      <c r="K340" s="44"/>
      <c r="L340" s="63">
        <v>0</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327</v>
      </c>
      <c r="C341" s="59">
        <v>0</v>
      </c>
      <c r="D341" s="60"/>
      <c r="E341" s="60"/>
      <c r="F341" s="60"/>
      <c r="G341" s="61"/>
      <c r="H341" s="71">
        <v>0</v>
      </c>
      <c r="I341" s="62" t="s">
        <v>35</v>
      </c>
      <c r="J341" s="62">
        <v>0</v>
      </c>
      <c r="K341" s="44"/>
      <c r="L341" s="63">
        <v>0</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v>328</v>
      </c>
      <c r="C342" s="59">
        <v>0</v>
      </c>
      <c r="D342" s="60"/>
      <c r="E342" s="60"/>
      <c r="F342" s="60"/>
      <c r="G342" s="61"/>
      <c r="H342" s="71">
        <v>0</v>
      </c>
      <c r="I342" s="62" t="s">
        <v>35</v>
      </c>
      <c r="J342" s="62">
        <v>0</v>
      </c>
      <c r="K342" s="44"/>
      <c r="L342" s="63">
        <v>0</v>
      </c>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v>329</v>
      </c>
      <c r="C343" s="59">
        <v>0</v>
      </c>
      <c r="D343" s="60"/>
      <c r="E343" s="60"/>
      <c r="F343" s="60"/>
      <c r="G343" s="61"/>
      <c r="H343" s="71">
        <v>0</v>
      </c>
      <c r="I343" s="62" t="s">
        <v>35</v>
      </c>
      <c r="J343" s="62">
        <v>0</v>
      </c>
      <c r="K343" s="44"/>
      <c r="L343" s="63">
        <v>0</v>
      </c>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v>330</v>
      </c>
      <c r="C344" s="59">
        <v>0</v>
      </c>
      <c r="D344" s="60"/>
      <c r="E344" s="60"/>
      <c r="F344" s="60"/>
      <c r="G344" s="61"/>
      <c r="H344" s="71">
        <v>0</v>
      </c>
      <c r="I344" s="62" t="s">
        <v>35</v>
      </c>
      <c r="J344" s="62">
        <v>0</v>
      </c>
      <c r="K344" s="44"/>
      <c r="L344" s="63">
        <v>0</v>
      </c>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v>331</v>
      </c>
      <c r="C345" s="59">
        <v>0</v>
      </c>
      <c r="D345" s="60"/>
      <c r="E345" s="60"/>
      <c r="F345" s="60"/>
      <c r="G345" s="61"/>
      <c r="H345" s="71">
        <v>0</v>
      </c>
      <c r="I345" s="62" t="s">
        <v>35</v>
      </c>
      <c r="J345" s="62">
        <v>0</v>
      </c>
      <c r="K345" s="44"/>
      <c r="L345" s="63">
        <v>0</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v>332</v>
      </c>
      <c r="C346" s="59">
        <v>0</v>
      </c>
      <c r="D346" s="60"/>
      <c r="E346" s="60"/>
      <c r="F346" s="60"/>
      <c r="G346" s="61"/>
      <c r="H346" s="71">
        <v>0</v>
      </c>
      <c r="I346" s="62" t="s">
        <v>35</v>
      </c>
      <c r="J346" s="62">
        <v>0</v>
      </c>
      <c r="K346" s="44"/>
      <c r="L346" s="63">
        <v>0</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v>333</v>
      </c>
      <c r="C347" s="59">
        <v>0</v>
      </c>
      <c r="D347" s="60"/>
      <c r="E347" s="60"/>
      <c r="F347" s="60"/>
      <c r="G347" s="61"/>
      <c r="H347" s="71">
        <v>0</v>
      </c>
      <c r="I347" s="62" t="s">
        <v>35</v>
      </c>
      <c r="J347" s="62">
        <v>0</v>
      </c>
      <c r="K347" s="44"/>
      <c r="L347" s="63">
        <v>0</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v>334</v>
      </c>
      <c r="C348" s="59">
        <v>0</v>
      </c>
      <c r="D348" s="60"/>
      <c r="E348" s="60"/>
      <c r="F348" s="60"/>
      <c r="G348" s="61"/>
      <c r="H348" s="71">
        <v>0</v>
      </c>
      <c r="I348" s="62" t="s">
        <v>35</v>
      </c>
      <c r="J348" s="62">
        <v>0</v>
      </c>
      <c r="K348" s="44"/>
      <c r="L348" s="63">
        <v>0</v>
      </c>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v>335</v>
      </c>
      <c r="C349" s="59">
        <v>0</v>
      </c>
      <c r="D349" s="60"/>
      <c r="E349" s="60"/>
      <c r="F349" s="60"/>
      <c r="G349" s="61"/>
      <c r="H349" s="71">
        <v>0</v>
      </c>
      <c r="I349" s="62" t="s">
        <v>35</v>
      </c>
      <c r="J349" s="62">
        <v>0</v>
      </c>
      <c r="K349" s="44"/>
      <c r="L349" s="63">
        <v>0</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v>336</v>
      </c>
      <c r="C350" s="59">
        <v>0</v>
      </c>
      <c r="D350" s="60"/>
      <c r="E350" s="60"/>
      <c r="F350" s="60"/>
      <c r="G350" s="61"/>
      <c r="H350" s="71">
        <v>0</v>
      </c>
      <c r="I350" s="62" t="s">
        <v>35</v>
      </c>
      <c r="J350" s="62">
        <v>0</v>
      </c>
      <c r="K350" s="44"/>
      <c r="L350" s="63">
        <v>0</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v>337</v>
      </c>
      <c r="C351" s="59">
        <v>0</v>
      </c>
      <c r="D351" s="60"/>
      <c r="E351" s="60"/>
      <c r="F351" s="60"/>
      <c r="G351" s="61"/>
      <c r="H351" s="71">
        <v>0</v>
      </c>
      <c r="I351" s="62" t="s">
        <v>35</v>
      </c>
      <c r="J351" s="62">
        <v>0</v>
      </c>
      <c r="K351" s="44"/>
      <c r="L351" s="63">
        <v>0</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v>338</v>
      </c>
      <c r="C352" s="59">
        <v>0</v>
      </c>
      <c r="D352" s="60"/>
      <c r="E352" s="60"/>
      <c r="F352" s="60"/>
      <c r="G352" s="61"/>
      <c r="H352" s="71">
        <v>0</v>
      </c>
      <c r="I352" s="62" t="s">
        <v>35</v>
      </c>
      <c r="J352" s="62">
        <v>0</v>
      </c>
      <c r="K352" s="44"/>
      <c r="L352" s="63">
        <v>0</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v>339</v>
      </c>
      <c r="C353" s="59">
        <v>0</v>
      </c>
      <c r="D353" s="60"/>
      <c r="E353" s="60"/>
      <c r="F353" s="60"/>
      <c r="G353" s="61"/>
      <c r="H353" s="71">
        <v>0</v>
      </c>
      <c r="I353" s="62" t="s">
        <v>35</v>
      </c>
      <c r="J353" s="62">
        <v>0</v>
      </c>
      <c r="K353" s="44"/>
      <c r="L353" s="63">
        <v>0</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v>340</v>
      </c>
      <c r="C354" s="59">
        <v>0</v>
      </c>
      <c r="D354" s="60"/>
      <c r="E354" s="60"/>
      <c r="F354" s="60"/>
      <c r="G354" s="61"/>
      <c r="H354" s="71">
        <v>0</v>
      </c>
      <c r="I354" s="62" t="s">
        <v>35</v>
      </c>
      <c r="J354" s="62">
        <v>0</v>
      </c>
      <c r="K354" s="44"/>
      <c r="L354" s="63">
        <v>0</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v>341</v>
      </c>
      <c r="C355" s="59">
        <v>0</v>
      </c>
      <c r="D355" s="60"/>
      <c r="E355" s="60"/>
      <c r="F355" s="60"/>
      <c r="G355" s="61"/>
      <c r="H355" s="71">
        <v>0</v>
      </c>
      <c r="I355" s="62" t="s">
        <v>35</v>
      </c>
      <c r="J355" s="62">
        <v>0</v>
      </c>
      <c r="K355" s="44"/>
      <c r="L355" s="63">
        <v>0</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v>342</v>
      </c>
      <c r="C356" s="59">
        <v>0</v>
      </c>
      <c r="D356" s="60"/>
      <c r="E356" s="60"/>
      <c r="F356" s="60"/>
      <c r="G356" s="61"/>
      <c r="H356" s="71">
        <v>0</v>
      </c>
      <c r="I356" s="62" t="s">
        <v>35</v>
      </c>
      <c r="J356" s="62">
        <v>0</v>
      </c>
      <c r="K356" s="44"/>
      <c r="L356" s="63">
        <v>0</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v>343</v>
      </c>
      <c r="C357" s="59">
        <v>0</v>
      </c>
      <c r="D357" s="60"/>
      <c r="E357" s="60"/>
      <c r="F357" s="60"/>
      <c r="G357" s="61"/>
      <c r="H357" s="71">
        <v>0</v>
      </c>
      <c r="I357" s="62" t="s">
        <v>35</v>
      </c>
      <c r="J357" s="62">
        <v>0</v>
      </c>
      <c r="K357" s="44"/>
      <c r="L357" s="63">
        <v>0</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v>344</v>
      </c>
      <c r="C358" s="59">
        <v>0</v>
      </c>
      <c r="D358" s="60"/>
      <c r="E358" s="60"/>
      <c r="F358" s="60"/>
      <c r="G358" s="61"/>
      <c r="H358" s="71">
        <v>0</v>
      </c>
      <c r="I358" s="62" t="s">
        <v>35</v>
      </c>
      <c r="J358" s="62">
        <v>0</v>
      </c>
      <c r="K358" s="44"/>
      <c r="L358" s="63">
        <v>0</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v>345</v>
      </c>
      <c r="C359" s="59">
        <v>0</v>
      </c>
      <c r="D359" s="60"/>
      <c r="E359" s="60"/>
      <c r="F359" s="60"/>
      <c r="G359" s="61"/>
      <c r="H359" s="71">
        <v>0</v>
      </c>
      <c r="I359" s="62" t="s">
        <v>35</v>
      </c>
      <c r="J359" s="62">
        <v>0</v>
      </c>
      <c r="K359" s="44"/>
      <c r="L359" s="63">
        <v>0</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v>346</v>
      </c>
      <c r="C360" s="59">
        <v>0</v>
      </c>
      <c r="D360" s="60"/>
      <c r="E360" s="60"/>
      <c r="F360" s="60"/>
      <c r="G360" s="61"/>
      <c r="H360" s="71">
        <v>0</v>
      </c>
      <c r="I360" s="62" t="s">
        <v>35</v>
      </c>
      <c r="J360" s="62">
        <v>0</v>
      </c>
      <c r="K360" s="44"/>
      <c r="L360" s="63">
        <v>0</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v>347</v>
      </c>
      <c r="C361" s="59">
        <v>0</v>
      </c>
      <c r="D361" s="60"/>
      <c r="E361" s="60"/>
      <c r="F361" s="60"/>
      <c r="G361" s="61"/>
      <c r="H361" s="71">
        <v>0</v>
      </c>
      <c r="I361" s="62" t="s">
        <v>35</v>
      </c>
      <c r="J361" s="62">
        <v>0</v>
      </c>
      <c r="K361" s="44"/>
      <c r="L361" s="63">
        <v>0</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v>348</v>
      </c>
      <c r="C362" s="59">
        <v>0</v>
      </c>
      <c r="D362" s="60"/>
      <c r="E362" s="60"/>
      <c r="F362" s="60"/>
      <c r="G362" s="61"/>
      <c r="H362" s="71">
        <v>0</v>
      </c>
      <c r="I362" s="62" t="s">
        <v>35</v>
      </c>
      <c r="J362" s="62">
        <v>0</v>
      </c>
      <c r="K362" s="44"/>
      <c r="L362" s="63">
        <v>0</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v>349</v>
      </c>
      <c r="C363" s="59">
        <v>0</v>
      </c>
      <c r="D363" s="60"/>
      <c r="E363" s="60"/>
      <c r="F363" s="60"/>
      <c r="G363" s="61"/>
      <c r="H363" s="71">
        <v>0</v>
      </c>
      <c r="I363" s="62" t="s">
        <v>35</v>
      </c>
      <c r="J363" s="62">
        <v>0</v>
      </c>
      <c r="K363" s="44"/>
      <c r="L363" s="63">
        <v>0</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v>350</v>
      </c>
      <c r="C364" s="59">
        <v>0</v>
      </c>
      <c r="D364" s="60"/>
      <c r="E364" s="60"/>
      <c r="F364" s="60"/>
      <c r="G364" s="61"/>
      <c r="H364" s="71">
        <v>0</v>
      </c>
      <c r="I364" s="62" t="s">
        <v>35</v>
      </c>
      <c r="J364" s="62">
        <v>0</v>
      </c>
      <c r="K364" s="44"/>
      <c r="L364" s="63">
        <v>0</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v>351</v>
      </c>
      <c r="C365" s="59">
        <v>0</v>
      </c>
      <c r="D365" s="60"/>
      <c r="E365" s="60"/>
      <c r="F365" s="60"/>
      <c r="G365" s="61"/>
      <c r="H365" s="71">
        <v>0</v>
      </c>
      <c r="I365" s="62" t="s">
        <v>35</v>
      </c>
      <c r="J365" s="62">
        <v>0</v>
      </c>
      <c r="K365" s="44"/>
      <c r="L365" s="63">
        <v>0</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v>352</v>
      </c>
      <c r="C366" s="59">
        <v>0</v>
      </c>
      <c r="D366" s="60"/>
      <c r="E366" s="60"/>
      <c r="F366" s="60"/>
      <c r="G366" s="61"/>
      <c r="H366" s="71">
        <v>0</v>
      </c>
      <c r="I366" s="62" t="s">
        <v>35</v>
      </c>
      <c r="J366" s="62">
        <v>0</v>
      </c>
      <c r="K366" s="44"/>
      <c r="L366" s="63">
        <v>0</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v>353</v>
      </c>
      <c r="C367" s="59">
        <v>0</v>
      </c>
      <c r="D367" s="60"/>
      <c r="E367" s="60"/>
      <c r="F367" s="60"/>
      <c r="G367" s="61"/>
      <c r="H367" s="71">
        <v>0</v>
      </c>
      <c r="I367" s="62" t="s">
        <v>35</v>
      </c>
      <c r="J367" s="62">
        <v>0</v>
      </c>
      <c r="K367" s="44"/>
      <c r="L367" s="63">
        <v>0</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v>354</v>
      </c>
      <c r="C368" s="59">
        <v>0</v>
      </c>
      <c r="D368" s="60"/>
      <c r="E368" s="60"/>
      <c r="F368" s="60"/>
      <c r="G368" s="61"/>
      <c r="H368" s="71">
        <v>0</v>
      </c>
      <c r="I368" s="62" t="s">
        <v>35</v>
      </c>
      <c r="J368" s="62">
        <v>0</v>
      </c>
      <c r="K368" s="44"/>
      <c r="L368" s="63">
        <v>0</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v>355</v>
      </c>
      <c r="C369" s="59">
        <v>0</v>
      </c>
      <c r="D369" s="60"/>
      <c r="E369" s="60"/>
      <c r="F369" s="60"/>
      <c r="G369" s="61"/>
      <c r="H369" s="71">
        <v>0</v>
      </c>
      <c r="I369" s="62" t="s">
        <v>35</v>
      </c>
      <c r="J369" s="62">
        <v>0</v>
      </c>
      <c r="K369" s="44"/>
      <c r="L369" s="63">
        <v>0</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v>356</v>
      </c>
      <c r="C370" s="59">
        <v>0</v>
      </c>
      <c r="D370" s="60"/>
      <c r="E370" s="60"/>
      <c r="F370" s="60"/>
      <c r="G370" s="61"/>
      <c r="H370" s="71">
        <v>0</v>
      </c>
      <c r="I370" s="62" t="s">
        <v>35</v>
      </c>
      <c r="J370" s="62">
        <v>0</v>
      </c>
      <c r="K370" s="44"/>
      <c r="L370" s="63">
        <v>0</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v>357</v>
      </c>
      <c r="C371" s="59">
        <v>0</v>
      </c>
      <c r="D371" s="60"/>
      <c r="E371" s="60"/>
      <c r="F371" s="60"/>
      <c r="G371" s="61"/>
      <c r="H371" s="71">
        <v>0</v>
      </c>
      <c r="I371" s="62" t="s">
        <v>35</v>
      </c>
      <c r="J371" s="62">
        <v>0</v>
      </c>
      <c r="K371" s="44"/>
      <c r="L371" s="63">
        <v>0</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v>358</v>
      </c>
      <c r="C372" s="59">
        <v>0</v>
      </c>
      <c r="D372" s="60"/>
      <c r="E372" s="60"/>
      <c r="F372" s="60"/>
      <c r="G372" s="61"/>
      <c r="H372" s="71">
        <v>0</v>
      </c>
      <c r="I372" s="62" t="s">
        <v>35</v>
      </c>
      <c r="J372" s="62">
        <v>0</v>
      </c>
      <c r="K372" s="44"/>
      <c r="L372" s="63">
        <v>0</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v>359</v>
      </c>
      <c r="C373" s="59">
        <v>0</v>
      </c>
      <c r="D373" s="60"/>
      <c r="E373" s="60"/>
      <c r="F373" s="60"/>
      <c r="G373" s="61"/>
      <c r="H373" s="71">
        <v>0</v>
      </c>
      <c r="I373" s="62" t="s">
        <v>35</v>
      </c>
      <c r="J373" s="62">
        <v>0</v>
      </c>
      <c r="K373" s="44"/>
      <c r="L373" s="63">
        <v>0</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v>360</v>
      </c>
      <c r="C374" s="59">
        <v>0</v>
      </c>
      <c r="D374" s="60"/>
      <c r="E374" s="60"/>
      <c r="F374" s="60"/>
      <c r="G374" s="61"/>
      <c r="H374" s="71">
        <v>0</v>
      </c>
      <c r="I374" s="62" t="s">
        <v>35</v>
      </c>
      <c r="J374" s="62">
        <v>0</v>
      </c>
      <c r="K374" s="44"/>
      <c r="L374" s="63">
        <v>0</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v>361</v>
      </c>
      <c r="C375" s="59">
        <v>0</v>
      </c>
      <c r="D375" s="60"/>
      <c r="E375" s="60"/>
      <c r="F375" s="60"/>
      <c r="G375" s="61"/>
      <c r="H375" s="71">
        <v>0</v>
      </c>
      <c r="I375" s="62" t="s">
        <v>35</v>
      </c>
      <c r="J375" s="62">
        <v>0</v>
      </c>
      <c r="K375" s="44"/>
      <c r="L375" s="63">
        <v>0</v>
      </c>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v>362</v>
      </c>
      <c r="C376" s="59">
        <v>0</v>
      </c>
      <c r="D376" s="60"/>
      <c r="E376" s="60"/>
      <c r="F376" s="60"/>
      <c r="G376" s="61"/>
      <c r="H376" s="71">
        <v>0</v>
      </c>
      <c r="I376" s="62" t="s">
        <v>35</v>
      </c>
      <c r="J376" s="62">
        <v>0</v>
      </c>
      <c r="K376" s="44"/>
      <c r="L376" s="63">
        <v>0</v>
      </c>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v>363</v>
      </c>
      <c r="C377" s="59">
        <v>0</v>
      </c>
      <c r="D377" s="60"/>
      <c r="E377" s="60"/>
      <c r="F377" s="60"/>
      <c r="G377" s="61"/>
      <c r="H377" s="71">
        <v>0</v>
      </c>
      <c r="I377" s="62" t="s">
        <v>35</v>
      </c>
      <c r="J377" s="62">
        <v>0</v>
      </c>
      <c r="K377" s="44"/>
      <c r="L377" s="63">
        <v>0</v>
      </c>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v>364</v>
      </c>
      <c r="C378" s="59">
        <v>0</v>
      </c>
      <c r="D378" s="60"/>
      <c r="E378" s="60"/>
      <c r="F378" s="60"/>
      <c r="G378" s="61"/>
      <c r="H378" s="71">
        <v>0</v>
      </c>
      <c r="I378" s="62" t="s">
        <v>35</v>
      </c>
      <c r="J378" s="62">
        <v>0</v>
      </c>
      <c r="K378" s="44"/>
      <c r="L378" s="63">
        <v>0</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v>365</v>
      </c>
      <c r="C379" s="59">
        <v>0</v>
      </c>
      <c r="D379" s="60"/>
      <c r="E379" s="60"/>
      <c r="F379" s="60"/>
      <c r="G379" s="61"/>
      <c r="H379" s="71">
        <v>0</v>
      </c>
      <c r="I379" s="62" t="s">
        <v>35</v>
      </c>
      <c r="J379" s="62">
        <v>0</v>
      </c>
      <c r="K379" s="44"/>
      <c r="L379" s="63">
        <v>0</v>
      </c>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366</v>
      </c>
      <c r="C380" s="59">
        <v>0</v>
      </c>
      <c r="D380" s="60"/>
      <c r="E380" s="60"/>
      <c r="F380" s="60"/>
      <c r="G380" s="61"/>
      <c r="H380" s="71">
        <v>0</v>
      </c>
      <c r="I380" s="62" t="s">
        <v>35</v>
      </c>
      <c r="J380" s="62">
        <v>0</v>
      </c>
      <c r="K380" s="44"/>
      <c r="L380" s="63">
        <v>0</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367</v>
      </c>
      <c r="C381" s="59">
        <v>0</v>
      </c>
      <c r="D381" s="60"/>
      <c r="E381" s="60"/>
      <c r="F381" s="60"/>
      <c r="G381" s="61"/>
      <c r="H381" s="71">
        <v>0</v>
      </c>
      <c r="I381" s="62" t="s">
        <v>35</v>
      </c>
      <c r="J381" s="62">
        <v>0</v>
      </c>
      <c r="K381" s="44"/>
      <c r="L381" s="63">
        <v>0</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368</v>
      </c>
      <c r="C382" s="59">
        <v>0</v>
      </c>
      <c r="D382" s="60"/>
      <c r="E382" s="60"/>
      <c r="F382" s="60"/>
      <c r="G382" s="61"/>
      <c r="H382" s="71">
        <v>0</v>
      </c>
      <c r="I382" s="62" t="s">
        <v>35</v>
      </c>
      <c r="J382" s="62">
        <v>0</v>
      </c>
      <c r="K382" s="44"/>
      <c r="L382" s="63">
        <v>0</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369</v>
      </c>
      <c r="C383" s="59">
        <v>0</v>
      </c>
      <c r="D383" s="60"/>
      <c r="E383" s="60"/>
      <c r="F383" s="60"/>
      <c r="G383" s="61"/>
      <c r="H383" s="71">
        <v>0</v>
      </c>
      <c r="I383" s="62" t="s">
        <v>35</v>
      </c>
      <c r="J383" s="62">
        <v>0</v>
      </c>
      <c r="K383" s="44"/>
      <c r="L383" s="63">
        <v>0</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370</v>
      </c>
      <c r="C384" s="59">
        <v>0</v>
      </c>
      <c r="D384" s="60"/>
      <c r="E384" s="60"/>
      <c r="F384" s="60"/>
      <c r="G384" s="61"/>
      <c r="H384" s="71">
        <v>0</v>
      </c>
      <c r="I384" s="62" t="s">
        <v>35</v>
      </c>
      <c r="J384" s="62">
        <v>0</v>
      </c>
      <c r="K384" s="44"/>
      <c r="L384" s="63">
        <v>0</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371</v>
      </c>
      <c r="C385" s="59">
        <v>0</v>
      </c>
      <c r="D385" s="60"/>
      <c r="E385" s="60"/>
      <c r="F385" s="60"/>
      <c r="G385" s="61"/>
      <c r="H385" s="71">
        <v>0</v>
      </c>
      <c r="I385" s="62" t="s">
        <v>35</v>
      </c>
      <c r="J385" s="62">
        <v>0</v>
      </c>
      <c r="K385" s="44"/>
      <c r="L385" s="63">
        <v>0</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372</v>
      </c>
      <c r="C386" s="59">
        <v>0</v>
      </c>
      <c r="D386" s="60"/>
      <c r="E386" s="60"/>
      <c r="F386" s="60"/>
      <c r="G386" s="61"/>
      <c r="H386" s="71">
        <v>0</v>
      </c>
      <c r="I386" s="62" t="s">
        <v>35</v>
      </c>
      <c r="J386" s="62">
        <v>0</v>
      </c>
      <c r="K386" s="44"/>
      <c r="L386" s="63">
        <v>0</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373</v>
      </c>
      <c r="C387" s="59">
        <v>0</v>
      </c>
      <c r="D387" s="60"/>
      <c r="E387" s="60"/>
      <c r="F387" s="60"/>
      <c r="G387" s="61"/>
      <c r="H387" s="71">
        <v>0</v>
      </c>
      <c r="I387" s="62" t="s">
        <v>35</v>
      </c>
      <c r="J387" s="62">
        <v>0</v>
      </c>
      <c r="K387" s="44"/>
      <c r="L387" s="63">
        <v>0</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374</v>
      </c>
      <c r="C388" s="59">
        <v>0</v>
      </c>
      <c r="D388" s="60"/>
      <c r="E388" s="60"/>
      <c r="F388" s="60"/>
      <c r="G388" s="61"/>
      <c r="H388" s="71">
        <v>0</v>
      </c>
      <c r="I388" s="62" t="s">
        <v>35</v>
      </c>
      <c r="J388" s="62">
        <v>0</v>
      </c>
      <c r="K388" s="44"/>
      <c r="L388" s="63">
        <v>0</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375</v>
      </c>
      <c r="C389" s="59">
        <v>0</v>
      </c>
      <c r="D389" s="60"/>
      <c r="E389" s="60"/>
      <c r="F389" s="60"/>
      <c r="G389" s="61"/>
      <c r="H389" s="71">
        <v>0</v>
      </c>
      <c r="I389" s="62" t="s">
        <v>35</v>
      </c>
      <c r="J389" s="62">
        <v>0</v>
      </c>
      <c r="K389" s="44"/>
      <c r="L389" s="63">
        <v>0</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376</v>
      </c>
      <c r="C390" s="59">
        <v>0</v>
      </c>
      <c r="D390" s="60"/>
      <c r="E390" s="60"/>
      <c r="F390" s="60"/>
      <c r="G390" s="61"/>
      <c r="H390" s="71">
        <v>0</v>
      </c>
      <c r="I390" s="62" t="s">
        <v>35</v>
      </c>
      <c r="J390" s="62">
        <v>0</v>
      </c>
      <c r="K390" s="44"/>
      <c r="L390" s="63">
        <v>0</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377</v>
      </c>
      <c r="C391" s="59">
        <v>0</v>
      </c>
      <c r="D391" s="60"/>
      <c r="E391" s="60"/>
      <c r="F391" s="60"/>
      <c r="G391" s="61"/>
      <c r="H391" s="71">
        <v>0</v>
      </c>
      <c r="I391" s="62" t="s">
        <v>35</v>
      </c>
      <c r="J391" s="62">
        <v>0</v>
      </c>
      <c r="K391" s="44"/>
      <c r="L391" s="63">
        <v>0</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378</v>
      </c>
      <c r="C392" s="59">
        <v>0</v>
      </c>
      <c r="D392" s="60"/>
      <c r="E392" s="60"/>
      <c r="F392" s="60"/>
      <c r="G392" s="61"/>
      <c r="H392" s="71">
        <v>0</v>
      </c>
      <c r="I392" s="62" t="s">
        <v>35</v>
      </c>
      <c r="J392" s="62">
        <v>0</v>
      </c>
      <c r="K392" s="44"/>
      <c r="L392" s="63">
        <v>0</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379</v>
      </c>
      <c r="C393" s="59">
        <v>0</v>
      </c>
      <c r="D393" s="60"/>
      <c r="E393" s="60"/>
      <c r="F393" s="60"/>
      <c r="G393" s="61"/>
      <c r="H393" s="71">
        <v>0</v>
      </c>
      <c r="I393" s="62" t="s">
        <v>35</v>
      </c>
      <c r="J393" s="62">
        <v>0</v>
      </c>
      <c r="K393" s="44"/>
      <c r="L393" s="63">
        <v>0</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380</v>
      </c>
      <c r="C394" s="59">
        <v>0</v>
      </c>
      <c r="D394" s="60"/>
      <c r="E394" s="60"/>
      <c r="F394" s="60"/>
      <c r="G394" s="61"/>
      <c r="H394" s="71">
        <v>0</v>
      </c>
      <c r="I394" s="62" t="s">
        <v>35</v>
      </c>
      <c r="J394" s="62">
        <v>0</v>
      </c>
      <c r="K394" s="44"/>
      <c r="L394" s="63">
        <v>0</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381</v>
      </c>
      <c r="C395" s="59">
        <v>0</v>
      </c>
      <c r="D395" s="60"/>
      <c r="E395" s="60"/>
      <c r="F395" s="60"/>
      <c r="G395" s="61"/>
      <c r="H395" s="71">
        <v>0</v>
      </c>
      <c r="I395" s="62" t="s">
        <v>35</v>
      </c>
      <c r="J395" s="62">
        <v>0</v>
      </c>
      <c r="K395" s="44"/>
      <c r="L395" s="63">
        <v>0</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382</v>
      </c>
      <c r="C396" s="59">
        <v>0</v>
      </c>
      <c r="D396" s="60"/>
      <c r="E396" s="60"/>
      <c r="F396" s="60"/>
      <c r="G396" s="61"/>
      <c r="H396" s="71">
        <v>0</v>
      </c>
      <c r="I396" s="62" t="s">
        <v>35</v>
      </c>
      <c r="J396" s="62">
        <v>0</v>
      </c>
      <c r="K396" s="44"/>
      <c r="L396" s="63">
        <v>0</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383</v>
      </c>
      <c r="C397" s="59">
        <v>0</v>
      </c>
      <c r="D397" s="60"/>
      <c r="E397" s="60"/>
      <c r="F397" s="60"/>
      <c r="G397" s="61"/>
      <c r="H397" s="71">
        <v>0</v>
      </c>
      <c r="I397" s="62" t="s">
        <v>35</v>
      </c>
      <c r="J397" s="62">
        <v>0</v>
      </c>
      <c r="K397" s="44"/>
      <c r="L397" s="63">
        <v>0</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384</v>
      </c>
      <c r="C398" s="59">
        <v>0</v>
      </c>
      <c r="D398" s="60"/>
      <c r="E398" s="60"/>
      <c r="F398" s="60"/>
      <c r="G398" s="61"/>
      <c r="H398" s="71">
        <v>0</v>
      </c>
      <c r="I398" s="62" t="s">
        <v>35</v>
      </c>
      <c r="J398" s="62">
        <v>0</v>
      </c>
      <c r="K398" s="44"/>
      <c r="L398" s="63">
        <v>0</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385</v>
      </c>
      <c r="C399" s="59">
        <v>0</v>
      </c>
      <c r="D399" s="60"/>
      <c r="E399" s="60"/>
      <c r="F399" s="60"/>
      <c r="G399" s="61"/>
      <c r="H399" s="71">
        <v>0</v>
      </c>
      <c r="I399" s="62" t="s">
        <v>35</v>
      </c>
      <c r="J399" s="62">
        <v>0</v>
      </c>
      <c r="K399" s="44"/>
      <c r="L399" s="63">
        <v>0</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386</v>
      </c>
      <c r="C400" s="59">
        <v>0</v>
      </c>
      <c r="D400" s="60"/>
      <c r="E400" s="60"/>
      <c r="F400" s="60"/>
      <c r="G400" s="61"/>
      <c r="H400" s="71">
        <v>0</v>
      </c>
      <c r="I400" s="62" t="s">
        <v>35</v>
      </c>
      <c r="J400" s="62">
        <v>0</v>
      </c>
      <c r="K400" s="44"/>
      <c r="L400" s="63">
        <v>0</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387</v>
      </c>
      <c r="C401" s="59">
        <v>0</v>
      </c>
      <c r="D401" s="60"/>
      <c r="E401" s="60"/>
      <c r="F401" s="60"/>
      <c r="G401" s="61"/>
      <c r="H401" s="71">
        <v>0</v>
      </c>
      <c r="I401" s="62" t="s">
        <v>35</v>
      </c>
      <c r="J401" s="62">
        <v>0</v>
      </c>
      <c r="K401" s="44"/>
      <c r="L401" s="63">
        <v>0</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388</v>
      </c>
      <c r="C402" s="59">
        <v>0</v>
      </c>
      <c r="D402" s="60"/>
      <c r="E402" s="60"/>
      <c r="F402" s="60"/>
      <c r="G402" s="61"/>
      <c r="H402" s="71">
        <v>0</v>
      </c>
      <c r="I402" s="62" t="s">
        <v>35</v>
      </c>
      <c r="J402" s="62">
        <v>0</v>
      </c>
      <c r="K402" s="44"/>
      <c r="L402" s="63">
        <v>0</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389</v>
      </c>
      <c r="C403" s="59">
        <v>0</v>
      </c>
      <c r="D403" s="60"/>
      <c r="E403" s="60"/>
      <c r="F403" s="60"/>
      <c r="G403" s="61"/>
      <c r="H403" s="71">
        <v>0</v>
      </c>
      <c r="I403" s="62" t="s">
        <v>35</v>
      </c>
      <c r="J403" s="62">
        <v>0</v>
      </c>
      <c r="K403" s="44"/>
      <c r="L403" s="63">
        <v>0</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390</v>
      </c>
      <c r="C404" s="59">
        <v>0</v>
      </c>
      <c r="D404" s="60"/>
      <c r="E404" s="60"/>
      <c r="F404" s="60"/>
      <c r="G404" s="61"/>
      <c r="H404" s="71">
        <v>0</v>
      </c>
      <c r="I404" s="62" t="s">
        <v>35</v>
      </c>
      <c r="J404" s="62">
        <v>0</v>
      </c>
      <c r="K404" s="44"/>
      <c r="L404" s="63">
        <v>0</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391</v>
      </c>
      <c r="C405" s="59">
        <v>0</v>
      </c>
      <c r="D405" s="60"/>
      <c r="E405" s="60"/>
      <c r="F405" s="60"/>
      <c r="G405" s="61"/>
      <c r="H405" s="71">
        <v>0</v>
      </c>
      <c r="I405" s="62" t="s">
        <v>35</v>
      </c>
      <c r="J405" s="62">
        <v>0</v>
      </c>
      <c r="K405" s="44"/>
      <c r="L405" s="63">
        <v>0</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392</v>
      </c>
      <c r="C406" s="59">
        <v>0</v>
      </c>
      <c r="D406" s="60"/>
      <c r="E406" s="60"/>
      <c r="F406" s="60"/>
      <c r="G406" s="61"/>
      <c r="H406" s="71">
        <v>0</v>
      </c>
      <c r="I406" s="62" t="s">
        <v>35</v>
      </c>
      <c r="J406" s="62">
        <v>0</v>
      </c>
      <c r="K406" s="44"/>
      <c r="L406" s="63">
        <v>0</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393</v>
      </c>
      <c r="C407" s="59">
        <v>0</v>
      </c>
      <c r="D407" s="60"/>
      <c r="E407" s="60"/>
      <c r="F407" s="60"/>
      <c r="G407" s="61"/>
      <c r="H407" s="71">
        <v>0</v>
      </c>
      <c r="I407" s="62" t="s">
        <v>35</v>
      </c>
      <c r="J407" s="62">
        <v>0</v>
      </c>
      <c r="K407" s="44"/>
      <c r="L407" s="63">
        <v>0</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v>394</v>
      </c>
      <c r="C408" s="59">
        <v>0</v>
      </c>
      <c r="D408" s="60"/>
      <c r="E408" s="60"/>
      <c r="F408" s="60"/>
      <c r="G408" s="61"/>
      <c r="H408" s="71">
        <v>0</v>
      </c>
      <c r="I408" s="62" t="s">
        <v>35</v>
      </c>
      <c r="J408" s="62">
        <v>0</v>
      </c>
      <c r="K408" s="44"/>
      <c r="L408" s="63">
        <v>0</v>
      </c>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v>395</v>
      </c>
      <c r="C409" s="59">
        <v>0</v>
      </c>
      <c r="D409" s="60"/>
      <c r="E409" s="60"/>
      <c r="F409" s="60"/>
      <c r="G409" s="61"/>
      <c r="H409" s="71">
        <v>0</v>
      </c>
      <c r="I409" s="62" t="s">
        <v>35</v>
      </c>
      <c r="J409" s="62">
        <v>0</v>
      </c>
      <c r="K409" s="44"/>
      <c r="L409" s="63">
        <v>0</v>
      </c>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v>396</v>
      </c>
      <c r="C410" s="59">
        <v>0</v>
      </c>
      <c r="D410" s="60"/>
      <c r="E410" s="60"/>
      <c r="F410" s="60"/>
      <c r="G410" s="61"/>
      <c r="H410" s="71">
        <v>0</v>
      </c>
      <c r="I410" s="62" t="s">
        <v>35</v>
      </c>
      <c r="J410" s="62">
        <v>0</v>
      </c>
      <c r="K410" s="44"/>
      <c r="L410" s="63">
        <v>0</v>
      </c>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v>397</v>
      </c>
      <c r="C411" s="59">
        <v>0</v>
      </c>
      <c r="D411" s="60"/>
      <c r="E411" s="60"/>
      <c r="F411" s="60"/>
      <c r="G411" s="61"/>
      <c r="H411" s="71">
        <v>0</v>
      </c>
      <c r="I411" s="62" t="s">
        <v>35</v>
      </c>
      <c r="J411" s="62">
        <v>0</v>
      </c>
      <c r="K411" s="44"/>
      <c r="L411" s="63">
        <v>0</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v>398</v>
      </c>
      <c r="C412" s="59">
        <v>0</v>
      </c>
      <c r="D412" s="60"/>
      <c r="E412" s="60"/>
      <c r="F412" s="60"/>
      <c r="G412" s="61"/>
      <c r="H412" s="71">
        <v>0</v>
      </c>
      <c r="I412" s="62" t="s">
        <v>35</v>
      </c>
      <c r="J412" s="62">
        <v>0</v>
      </c>
      <c r="K412" s="44"/>
      <c r="L412" s="63">
        <v>0</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v>399</v>
      </c>
      <c r="C413" s="59">
        <v>0</v>
      </c>
      <c r="D413" s="60"/>
      <c r="E413" s="60"/>
      <c r="F413" s="60"/>
      <c r="G413" s="61"/>
      <c r="H413" s="71">
        <v>0</v>
      </c>
      <c r="I413" s="62" t="s">
        <v>35</v>
      </c>
      <c r="J413" s="62">
        <v>0</v>
      </c>
      <c r="K413" s="44"/>
      <c r="L413" s="63">
        <v>0</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x14ac:dyDescent="0.2">
      <c r="A414" s="15"/>
      <c r="B414" s="15"/>
      <c r="C414" s="58"/>
      <c r="D414" s="58"/>
      <c r="E414" s="58"/>
      <c r="F414" s="58"/>
      <c r="G414" s="58"/>
      <c r="H414" s="72"/>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x14ac:dyDescent="0.2">
      <c r="A415" s="11"/>
      <c r="B415" s="12" t="str">
        <f>"AusNet Services "&amp;LEFT($H$3,7)&amp;" Public lighting prices"</f>
        <v>AusNet Services 2026–27 Public lighting prices</v>
      </c>
      <c r="C415" s="11"/>
      <c r="D415" s="11"/>
      <c r="E415" s="11"/>
      <c r="F415" s="11"/>
      <c r="G415" s="11"/>
      <c r="H415" s="19" t="s">
        <v>20</v>
      </c>
      <c r="I415" s="19" t="s">
        <v>21</v>
      </c>
      <c r="J415" s="19" t="s">
        <v>22</v>
      </c>
      <c r="K415" s="19"/>
      <c r="L415" s="42" t="s">
        <v>25</v>
      </c>
      <c r="M415" s="66" t="s">
        <v>30</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hidden="1" outlineLevel="1" x14ac:dyDescent="0.2">
      <c r="A416" s="15"/>
      <c r="B416" s="15"/>
      <c r="C416" s="57"/>
      <c r="D416" s="57"/>
      <c r="E416" s="57"/>
      <c r="F416" s="57"/>
      <c r="G416" s="57"/>
      <c r="H416" s="70"/>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hidden="1" outlineLevel="1" x14ac:dyDescent="0.2">
      <c r="A417" s="15"/>
      <c r="B417" s="15"/>
      <c r="C417" s="59"/>
      <c r="D417" s="60"/>
      <c r="E417" s="60"/>
      <c r="F417" s="60"/>
      <c r="G417" s="61"/>
      <c r="H417" s="71"/>
      <c r="I417" s="62"/>
      <c r="J417" s="62"/>
      <c r="K417" s="44"/>
      <c r="L417" s="63"/>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c r="C418" s="59"/>
      <c r="D418" s="60"/>
      <c r="E418" s="60"/>
      <c r="F418" s="60"/>
      <c r="G418" s="61"/>
      <c r="H418" s="71"/>
      <c r="I418" s="62"/>
      <c r="J418" s="62"/>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c r="C432" s="59"/>
      <c r="D432" s="60"/>
      <c r="E432" s="60"/>
      <c r="F432" s="60"/>
      <c r="G432" s="61"/>
      <c r="H432" s="71"/>
      <c r="I432" s="62"/>
      <c r="J432" s="62"/>
      <c r="K432" s="44"/>
      <c r="L432" s="63"/>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c r="C433" s="59"/>
      <c r="D433" s="60"/>
      <c r="E433" s="60"/>
      <c r="F433" s="60"/>
      <c r="G433" s="61"/>
      <c r="H433" s="71"/>
      <c r="I433" s="62"/>
      <c r="J433" s="62"/>
      <c r="K433" s="44"/>
      <c r="L433" s="63"/>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c r="C434" s="59"/>
      <c r="D434" s="60"/>
      <c r="E434" s="60"/>
      <c r="F434" s="60"/>
      <c r="G434" s="61"/>
      <c r="H434" s="71"/>
      <c r="I434" s="62"/>
      <c r="J434" s="62"/>
      <c r="K434" s="44"/>
      <c r="L434" s="63"/>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c r="C435" s="59"/>
      <c r="D435" s="60"/>
      <c r="E435" s="60"/>
      <c r="F435" s="60"/>
      <c r="G435" s="61"/>
      <c r="H435" s="71"/>
      <c r="I435" s="62"/>
      <c r="J435" s="62"/>
      <c r="K435" s="44"/>
      <c r="L435" s="63"/>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hidden="1" outlineLevel="1" x14ac:dyDescent="0.2">
      <c r="A441" s="15"/>
      <c r="B441" s="15"/>
      <c r="C441" s="59"/>
      <c r="D441" s="60"/>
      <c r="E441" s="60"/>
      <c r="F441" s="60"/>
      <c r="G441" s="61"/>
      <c r="H441" s="71"/>
      <c r="I441" s="62"/>
      <c r="J441" s="62"/>
      <c r="K441" s="44"/>
      <c r="L441" s="63"/>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hidden="1" outlineLevel="1" x14ac:dyDescent="0.2">
      <c r="A442" s="15"/>
      <c r="B442" s="15"/>
      <c r="C442" s="59"/>
      <c r="D442" s="60"/>
      <c r="E442" s="60"/>
      <c r="F442" s="60"/>
      <c r="G442" s="61"/>
      <c r="H442" s="71"/>
      <c r="I442" s="62"/>
      <c r="J442" s="62"/>
      <c r="K442" s="44"/>
      <c r="L442" s="63"/>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hidden="1" outlineLevel="1" x14ac:dyDescent="0.2">
      <c r="A443" s="15"/>
      <c r="B443" s="15"/>
      <c r="C443" s="59"/>
      <c r="D443" s="60"/>
      <c r="E443" s="60"/>
      <c r="F443" s="60"/>
      <c r="G443" s="61"/>
      <c r="H443" s="71"/>
      <c r="I443" s="62"/>
      <c r="J443" s="62"/>
      <c r="K443" s="44"/>
      <c r="L443" s="63"/>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hidden="1" outlineLevel="1" x14ac:dyDescent="0.2">
      <c r="A444" s="15"/>
      <c r="B444" s="15"/>
      <c r="C444" s="59"/>
      <c r="D444" s="60"/>
      <c r="E444" s="60"/>
      <c r="F444" s="60"/>
      <c r="G444" s="61"/>
      <c r="H444" s="71"/>
      <c r="I444" s="62"/>
      <c r="J444" s="62"/>
      <c r="K444" s="44"/>
      <c r="L444" s="63"/>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hidden="1" outlineLevel="1" x14ac:dyDescent="0.2">
      <c r="A445" s="15"/>
      <c r="B445" s="15"/>
      <c r="C445" s="59"/>
      <c r="D445" s="60"/>
      <c r="E445" s="60"/>
      <c r="F445" s="60"/>
      <c r="G445" s="61"/>
      <c r="H445" s="71"/>
      <c r="I445" s="62"/>
      <c r="J445" s="62"/>
      <c r="K445" s="44"/>
      <c r="L445" s="63"/>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hidden="1" outlineLevel="1" x14ac:dyDescent="0.2">
      <c r="A446" s="15"/>
      <c r="B446" s="15"/>
      <c r="C446" s="59"/>
      <c r="D446" s="60"/>
      <c r="E446" s="60"/>
      <c r="F446" s="60"/>
      <c r="G446" s="61"/>
      <c r="H446" s="71"/>
      <c r="I446" s="62"/>
      <c r="J446" s="62"/>
      <c r="K446" s="44"/>
      <c r="L446" s="63"/>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hidden="1" outlineLevel="1" x14ac:dyDescent="0.2">
      <c r="A447" s="15"/>
      <c r="B447" s="15"/>
      <c r="C447" s="59"/>
      <c r="D447" s="60"/>
      <c r="E447" s="60"/>
      <c r="F447" s="60"/>
      <c r="G447" s="61"/>
      <c r="H447" s="71"/>
      <c r="I447" s="62"/>
      <c r="J447" s="62"/>
      <c r="K447" s="44"/>
      <c r="L447" s="63"/>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hidden="1" outlineLevel="1"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x14ac:dyDescent="0.2">
      <c r="A816" s="15"/>
      <c r="B816" s="15"/>
      <c r="C816" s="58"/>
      <c r="D816" s="58"/>
      <c r="E816" s="58"/>
      <c r="F816" s="58"/>
      <c r="G816" s="58"/>
      <c r="H816" s="72"/>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x14ac:dyDescent="0.2">
      <c r="A817" s="11"/>
      <c r="B817" s="12" t="str">
        <f>"CitiPower "&amp;LEFT($H$3,7)&amp;" Public lighting prices"</f>
        <v>CitiPower 2026–27 Public lighting prices</v>
      </c>
      <c r="C817" s="11"/>
      <c r="D817" s="11"/>
      <c r="E817" s="11"/>
      <c r="F817" s="11"/>
      <c r="G817" s="11"/>
      <c r="H817" s="19" t="s">
        <v>20</v>
      </c>
      <c r="I817" s="19" t="s">
        <v>21</v>
      </c>
      <c r="J817" s="19" t="s">
        <v>22</v>
      </c>
      <c r="K817" s="19"/>
      <c r="L817" s="42" t="s">
        <v>25</v>
      </c>
      <c r="M817" s="66" t="s">
        <v>30</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hidden="1" outlineLevel="1" x14ac:dyDescent="0.2">
      <c r="A818" s="15"/>
      <c r="B818" s="15"/>
      <c r="C818" s="57"/>
      <c r="D818" s="57"/>
      <c r="E818" s="57"/>
      <c r="F818" s="57"/>
      <c r="G818" s="57"/>
      <c r="H818" s="70"/>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hidden="1" outlineLevel="1" x14ac:dyDescent="0.2">
      <c r="A819" s="15"/>
      <c r="B819" s="15"/>
      <c r="C819" s="59"/>
      <c r="D819" s="60"/>
      <c r="E819" s="60"/>
      <c r="F819" s="60"/>
      <c r="G819" s="61"/>
      <c r="H819" s="71"/>
      <c r="I819" s="62"/>
      <c r="J819" s="62"/>
      <c r="K819" s="44"/>
      <c r="L819" s="63"/>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x14ac:dyDescent="0.2">
      <c r="A852" s="15"/>
      <c r="B852" s="15"/>
      <c r="C852" s="59"/>
      <c r="D852" s="60"/>
      <c r="E852" s="60"/>
      <c r="F852" s="60"/>
      <c r="G852" s="61"/>
      <c r="H852" s="71"/>
      <c r="I852" s="62"/>
      <c r="J852" s="62"/>
      <c r="K852" s="44"/>
      <c r="L852" s="63"/>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x14ac:dyDescent="0.2">
      <c r="A853" s="15"/>
      <c r="B853" s="15"/>
      <c r="C853" s="59"/>
      <c r="D853" s="60"/>
      <c r="E853" s="60"/>
      <c r="F853" s="60"/>
      <c r="G853" s="61"/>
      <c r="H853" s="71"/>
      <c r="I853" s="62"/>
      <c r="J853" s="62"/>
      <c r="K853" s="44"/>
      <c r="L853" s="63"/>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x14ac:dyDescent="0.2">
      <c r="A854" s="15"/>
      <c r="B854" s="15"/>
      <c r="C854" s="59"/>
      <c r="D854" s="60"/>
      <c r="E854" s="60"/>
      <c r="F854" s="60"/>
      <c r="G854" s="61"/>
      <c r="H854" s="71"/>
      <c r="I854" s="62"/>
      <c r="J854" s="62"/>
      <c r="K854" s="44"/>
      <c r="L854" s="63"/>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x14ac:dyDescent="0.2">
      <c r="A855" s="15"/>
      <c r="B855" s="15"/>
      <c r="C855" s="59"/>
      <c r="D855" s="60"/>
      <c r="E855" s="60"/>
      <c r="F855" s="60"/>
      <c r="G855" s="61"/>
      <c r="H855" s="71"/>
      <c r="I855" s="62"/>
      <c r="J855" s="62"/>
      <c r="K855" s="44"/>
      <c r="L855" s="63"/>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c r="C910" s="59"/>
      <c r="D910" s="60"/>
      <c r="E910" s="60"/>
      <c r="F910" s="60"/>
      <c r="G910" s="61"/>
      <c r="H910" s="71"/>
      <c r="I910" s="62"/>
      <c r="J910" s="62"/>
      <c r="K910" s="44"/>
      <c r="L910" s="63"/>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x14ac:dyDescent="0.2">
      <c r="A1218" s="15"/>
      <c r="B1218" s="15"/>
      <c r="C1218" s="58"/>
      <c r="D1218" s="58"/>
      <c r="E1218" s="58"/>
      <c r="F1218" s="58"/>
      <c r="G1218" s="58"/>
      <c r="H1218" s="72"/>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x14ac:dyDescent="0.2">
      <c r="A1219" s="11"/>
      <c r="B1219" s="12" t="str">
        <f>"Endeavour Energy "&amp;LEFT($H$3,7)&amp;" Public lighting prices"</f>
        <v>Endeavour Energy 2026–27 Public lighting prices</v>
      </c>
      <c r="C1219" s="11"/>
      <c r="D1219" s="11"/>
      <c r="E1219" s="11"/>
      <c r="F1219" s="11"/>
      <c r="G1219" s="11"/>
      <c r="H1219" s="19" t="s">
        <v>20</v>
      </c>
      <c r="I1219" s="19" t="s">
        <v>21</v>
      </c>
      <c r="J1219" s="19" t="s">
        <v>22</v>
      </c>
      <c r="K1219" s="19"/>
      <c r="L1219" s="42" t="s">
        <v>25</v>
      </c>
      <c r="M1219" s="66" t="s">
        <v>30</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x14ac:dyDescent="0.2">
      <c r="A1220" s="15"/>
      <c r="B1220" s="15"/>
      <c r="C1220" s="57"/>
      <c r="D1220" s="57"/>
      <c r="E1220" s="57"/>
      <c r="F1220" s="57"/>
      <c r="G1220" s="57"/>
      <c r="H1220" s="70"/>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x14ac:dyDescent="0.2">
      <c r="A1221" s="15"/>
      <c r="B1221" s="15">
        <v>1</v>
      </c>
      <c r="C1221" s="59" t="s">
        <v>1453</v>
      </c>
      <c r="D1221" s="60"/>
      <c r="E1221" s="60"/>
      <c r="F1221" s="60"/>
      <c r="G1221" s="61"/>
      <c r="H1221" s="71">
        <v>0</v>
      </c>
      <c r="I1221" s="62">
        <v>0</v>
      </c>
      <c r="J1221" s="62">
        <v>0</v>
      </c>
      <c r="K1221" s="44"/>
      <c r="L1221" s="63"/>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x14ac:dyDescent="0.2">
      <c r="A1222" s="15"/>
      <c r="B1222" s="15">
        <v>2</v>
      </c>
      <c r="C1222" s="59" t="s">
        <v>1454</v>
      </c>
      <c r="D1222" s="60"/>
      <c r="E1222" s="60"/>
      <c r="F1222" s="60"/>
      <c r="G1222" s="61"/>
      <c r="H1222" s="71">
        <v>0</v>
      </c>
      <c r="I1222" s="62">
        <v>0</v>
      </c>
      <c r="J1222" s="62">
        <v>0</v>
      </c>
      <c r="K1222" s="44"/>
      <c r="L1222" s="63"/>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x14ac:dyDescent="0.2">
      <c r="A1223" s="15"/>
      <c r="B1223" s="15">
        <v>3</v>
      </c>
      <c r="C1223" s="59" t="s">
        <v>1455</v>
      </c>
      <c r="D1223" s="60"/>
      <c r="E1223" s="60"/>
      <c r="F1223" s="60"/>
      <c r="G1223" s="61"/>
      <c r="H1223" s="71">
        <v>228</v>
      </c>
      <c r="I1223" s="62" t="s">
        <v>35</v>
      </c>
      <c r="J1223" s="62" t="s">
        <v>34</v>
      </c>
      <c r="K1223" s="44"/>
      <c r="L1223" s="63">
        <v>24.06</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x14ac:dyDescent="0.2">
      <c r="A1224" s="15"/>
      <c r="B1224" s="15">
        <v>4</v>
      </c>
      <c r="C1224" s="59" t="s">
        <v>1456</v>
      </c>
      <c r="D1224" s="60"/>
      <c r="E1224" s="60"/>
      <c r="F1224" s="60"/>
      <c r="G1224" s="61"/>
      <c r="H1224" s="71">
        <v>229</v>
      </c>
      <c r="I1224" s="62" t="s">
        <v>35</v>
      </c>
      <c r="J1224" s="62" t="s">
        <v>34</v>
      </c>
      <c r="K1224" s="44"/>
      <c r="L1224" s="63">
        <v>109.24</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x14ac:dyDescent="0.2">
      <c r="A1225" s="15"/>
      <c r="B1225" s="15">
        <v>5</v>
      </c>
      <c r="C1225" s="59" t="s">
        <v>1457</v>
      </c>
      <c r="D1225" s="60"/>
      <c r="E1225" s="60"/>
      <c r="F1225" s="60"/>
      <c r="G1225" s="61"/>
      <c r="H1225" s="71">
        <v>595</v>
      </c>
      <c r="I1225" s="62" t="s">
        <v>35</v>
      </c>
      <c r="J1225" s="62" t="s">
        <v>34</v>
      </c>
      <c r="K1225" s="44"/>
      <c r="L1225" s="63">
        <v>186.15</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x14ac:dyDescent="0.2">
      <c r="A1226" s="15"/>
      <c r="B1226" s="15">
        <v>6</v>
      </c>
      <c r="C1226" s="59" t="s">
        <v>1458</v>
      </c>
      <c r="D1226" s="60"/>
      <c r="E1226" s="60"/>
      <c r="F1226" s="60"/>
      <c r="G1226" s="61"/>
      <c r="H1226" s="71">
        <v>596</v>
      </c>
      <c r="I1226" s="62" t="s">
        <v>35</v>
      </c>
      <c r="J1226" s="62" t="s">
        <v>34</v>
      </c>
      <c r="K1226" s="44"/>
      <c r="L1226" s="63">
        <v>280.91000000000003</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x14ac:dyDescent="0.2">
      <c r="A1227" s="15"/>
      <c r="B1227" s="15">
        <v>7</v>
      </c>
      <c r="C1227" s="59" t="s">
        <v>1459</v>
      </c>
      <c r="D1227" s="60"/>
      <c r="E1227" s="60"/>
      <c r="F1227" s="60"/>
      <c r="G1227" s="61"/>
      <c r="H1227" s="71">
        <v>695</v>
      </c>
      <c r="I1227" s="62" t="s">
        <v>35</v>
      </c>
      <c r="J1227" s="62" t="s">
        <v>34</v>
      </c>
      <c r="K1227" s="44"/>
      <c r="L1227" s="63">
        <v>195.5</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x14ac:dyDescent="0.2">
      <c r="A1228" s="15"/>
      <c r="B1228" s="15">
        <v>8</v>
      </c>
      <c r="C1228" s="59" t="s">
        <v>1460</v>
      </c>
      <c r="D1228" s="60"/>
      <c r="E1228" s="60"/>
      <c r="F1228" s="60"/>
      <c r="G1228" s="61"/>
      <c r="H1228" s="71">
        <v>696</v>
      </c>
      <c r="I1228" s="62" t="s">
        <v>35</v>
      </c>
      <c r="J1228" s="62" t="s">
        <v>34</v>
      </c>
      <c r="K1228" s="44"/>
      <c r="L1228" s="63">
        <v>299.69</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x14ac:dyDescent="0.2">
      <c r="A1229" s="15"/>
      <c r="B1229" s="15">
        <v>9</v>
      </c>
      <c r="C1229" s="59" t="s">
        <v>1461</v>
      </c>
      <c r="D1229" s="60"/>
      <c r="E1229" s="60"/>
      <c r="F1229" s="60"/>
      <c r="G1229" s="61"/>
      <c r="H1229" s="71">
        <v>597</v>
      </c>
      <c r="I1229" s="62" t="s">
        <v>35</v>
      </c>
      <c r="J1229" s="62" t="s">
        <v>34</v>
      </c>
      <c r="K1229" s="44"/>
      <c r="L1229" s="63">
        <v>0</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x14ac:dyDescent="0.2">
      <c r="A1230" s="15"/>
      <c r="B1230" s="15">
        <v>10</v>
      </c>
      <c r="C1230" s="59" t="s">
        <v>1462</v>
      </c>
      <c r="D1230" s="60"/>
      <c r="E1230" s="60"/>
      <c r="F1230" s="60"/>
      <c r="G1230" s="61"/>
      <c r="H1230" s="71">
        <v>598</v>
      </c>
      <c r="I1230" s="62" t="s">
        <v>35</v>
      </c>
      <c r="J1230" s="62" t="s">
        <v>34</v>
      </c>
      <c r="K1230" s="44"/>
      <c r="L1230" s="63">
        <v>0</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x14ac:dyDescent="0.2">
      <c r="A1231" s="15"/>
      <c r="B1231" s="15">
        <v>11</v>
      </c>
      <c r="C1231" s="59" t="s">
        <v>1463</v>
      </c>
      <c r="D1231" s="60"/>
      <c r="E1231" s="60"/>
      <c r="F1231" s="60"/>
      <c r="G1231" s="61"/>
      <c r="H1231" s="71" t="s">
        <v>1614</v>
      </c>
      <c r="I1231" s="62" t="s">
        <v>35</v>
      </c>
      <c r="J1231" s="62" t="s">
        <v>34</v>
      </c>
      <c r="K1231" s="44"/>
      <c r="L1231" s="63">
        <v>86.67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x14ac:dyDescent="0.2">
      <c r="A1232" s="15"/>
      <c r="B1232" s="15">
        <v>12</v>
      </c>
      <c r="C1232" s="59" t="s">
        <v>1464</v>
      </c>
      <c r="D1232" s="60"/>
      <c r="E1232" s="60"/>
      <c r="F1232" s="60"/>
      <c r="G1232" s="61"/>
      <c r="H1232" s="71" t="s">
        <v>1615</v>
      </c>
      <c r="I1232" s="62" t="s">
        <v>35</v>
      </c>
      <c r="J1232" s="62" t="s">
        <v>34</v>
      </c>
      <c r="K1232" s="44"/>
      <c r="L1232" s="63">
        <v>93.7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x14ac:dyDescent="0.2">
      <c r="A1233" s="15"/>
      <c r="B1233" s="15">
        <v>13</v>
      </c>
      <c r="C1233" s="59" t="s">
        <v>1465</v>
      </c>
      <c r="D1233" s="60"/>
      <c r="E1233" s="60"/>
      <c r="F1233" s="60"/>
      <c r="G1233" s="61"/>
      <c r="H1233" s="71" t="s">
        <v>1616</v>
      </c>
      <c r="I1233" s="62" t="s">
        <v>35</v>
      </c>
      <c r="J1233" s="62" t="s">
        <v>34</v>
      </c>
      <c r="K1233" s="44"/>
      <c r="L1233" s="63">
        <v>446.07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x14ac:dyDescent="0.2">
      <c r="A1234" s="15"/>
      <c r="B1234" s="15">
        <v>14</v>
      </c>
      <c r="C1234" s="59" t="s">
        <v>1466</v>
      </c>
      <c r="D1234" s="60"/>
      <c r="E1234" s="60"/>
      <c r="F1234" s="60"/>
      <c r="G1234" s="61"/>
      <c r="H1234" s="71" t="s">
        <v>1617</v>
      </c>
      <c r="I1234" s="62" t="s">
        <v>35</v>
      </c>
      <c r="J1234" s="62" t="s">
        <v>34</v>
      </c>
      <c r="K1234" s="44"/>
      <c r="L1234" s="63">
        <v>594.22</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x14ac:dyDescent="0.2">
      <c r="A1235" s="15"/>
      <c r="B1235" s="15">
        <v>15</v>
      </c>
      <c r="C1235" s="59" t="s">
        <v>1467</v>
      </c>
      <c r="D1235" s="60"/>
      <c r="E1235" s="60"/>
      <c r="F1235" s="60"/>
      <c r="G1235" s="61"/>
      <c r="H1235" s="71" t="s">
        <v>1618</v>
      </c>
      <c r="I1235" s="62" t="s">
        <v>35</v>
      </c>
      <c r="J1235" s="62" t="s">
        <v>34</v>
      </c>
      <c r="K1235" s="44"/>
      <c r="L1235" s="63">
        <v>76.67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x14ac:dyDescent="0.2">
      <c r="A1236" s="15"/>
      <c r="B1236" s="15">
        <v>16</v>
      </c>
      <c r="C1236" s="59" t="s">
        <v>1468</v>
      </c>
      <c r="D1236" s="60"/>
      <c r="E1236" s="60"/>
      <c r="F1236" s="60"/>
      <c r="G1236" s="61"/>
      <c r="H1236" s="71" t="s">
        <v>1619</v>
      </c>
      <c r="I1236" s="62" t="s">
        <v>35</v>
      </c>
      <c r="J1236" s="62" t="s">
        <v>34</v>
      </c>
      <c r="K1236" s="44"/>
      <c r="L1236" s="63">
        <v>83.69</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x14ac:dyDescent="0.2">
      <c r="A1237" s="15"/>
      <c r="B1237" s="15">
        <v>17</v>
      </c>
      <c r="C1237" s="59">
        <v>0</v>
      </c>
      <c r="D1237" s="60"/>
      <c r="E1237" s="60"/>
      <c r="F1237" s="60"/>
      <c r="G1237" s="61"/>
      <c r="H1237" s="71">
        <v>0</v>
      </c>
      <c r="I1237" s="62">
        <v>0</v>
      </c>
      <c r="J1237" s="62">
        <v>0</v>
      </c>
      <c r="K1237" s="44"/>
      <c r="L1237" s="63"/>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x14ac:dyDescent="0.2">
      <c r="A1238" s="15"/>
      <c r="B1238" s="15">
        <v>18</v>
      </c>
      <c r="C1238" s="59" t="s">
        <v>1469</v>
      </c>
      <c r="D1238" s="60"/>
      <c r="E1238" s="60"/>
      <c r="F1238" s="60"/>
      <c r="G1238" s="61"/>
      <c r="H1238" s="71">
        <v>0</v>
      </c>
      <c r="I1238" s="62">
        <v>0</v>
      </c>
      <c r="J1238" s="62">
        <v>0</v>
      </c>
      <c r="K1238" s="44"/>
      <c r="L1238" s="63"/>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x14ac:dyDescent="0.2">
      <c r="A1239" s="15"/>
      <c r="B1239" s="15">
        <v>19</v>
      </c>
      <c r="C1239" s="59" t="s">
        <v>1470</v>
      </c>
      <c r="D1239" s="60"/>
      <c r="E1239" s="60"/>
      <c r="F1239" s="60"/>
      <c r="G1239" s="61"/>
      <c r="H1239" s="71">
        <v>224</v>
      </c>
      <c r="I1239" s="62" t="s">
        <v>35</v>
      </c>
      <c r="J1239" s="62" t="s">
        <v>34</v>
      </c>
      <c r="K1239" s="44"/>
      <c r="L1239" s="63">
        <v>10.26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x14ac:dyDescent="0.2">
      <c r="A1240" s="15"/>
      <c r="B1240" s="15">
        <v>20</v>
      </c>
      <c r="C1240" s="59" t="s">
        <v>1471</v>
      </c>
      <c r="D1240" s="60"/>
      <c r="E1240" s="60"/>
      <c r="F1240" s="60"/>
      <c r="G1240" s="61"/>
      <c r="H1240" s="71">
        <v>225</v>
      </c>
      <c r="I1240" s="62" t="s">
        <v>35</v>
      </c>
      <c r="J1240" s="62" t="s">
        <v>34</v>
      </c>
      <c r="K1240" s="44"/>
      <c r="L1240" s="63">
        <v>13.68</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x14ac:dyDescent="0.2">
      <c r="A1241" s="15"/>
      <c r="B1241" s="15">
        <v>21</v>
      </c>
      <c r="C1241" s="59" t="s">
        <v>1472</v>
      </c>
      <c r="D1241" s="60"/>
      <c r="E1241" s="60"/>
      <c r="F1241" s="60"/>
      <c r="G1241" s="61"/>
      <c r="H1241" s="71">
        <v>226</v>
      </c>
      <c r="I1241" s="62" t="s">
        <v>35</v>
      </c>
      <c r="J1241" s="62" t="s">
        <v>34</v>
      </c>
      <c r="K1241" s="44"/>
      <c r="L1241" s="63">
        <v>13.02</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x14ac:dyDescent="0.2">
      <c r="A1242" s="15"/>
      <c r="B1242" s="15">
        <v>22</v>
      </c>
      <c r="C1242" s="59" t="s">
        <v>1473</v>
      </c>
      <c r="D1242" s="60"/>
      <c r="E1242" s="60"/>
      <c r="F1242" s="60"/>
      <c r="G1242" s="61"/>
      <c r="H1242" s="71">
        <v>227</v>
      </c>
      <c r="I1242" s="62" t="s">
        <v>35</v>
      </c>
      <c r="J1242" s="62" t="s">
        <v>34</v>
      </c>
      <c r="K1242" s="44"/>
      <c r="L1242" s="63">
        <v>14.63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x14ac:dyDescent="0.2">
      <c r="A1243" s="15"/>
      <c r="B1243" s="15">
        <v>23</v>
      </c>
      <c r="C1243" s="59" t="s">
        <v>1474</v>
      </c>
      <c r="D1243" s="60"/>
      <c r="E1243" s="60"/>
      <c r="F1243" s="60"/>
      <c r="G1243" s="61"/>
      <c r="H1243" s="71">
        <v>590</v>
      </c>
      <c r="I1243" s="62" t="s">
        <v>35</v>
      </c>
      <c r="J1243" s="62" t="s">
        <v>34</v>
      </c>
      <c r="K1243" s="44"/>
      <c r="L1243" s="63">
        <v>23.19</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x14ac:dyDescent="0.2">
      <c r="A1244" s="15"/>
      <c r="B1244" s="15">
        <v>24</v>
      </c>
      <c r="C1244" s="59" t="s">
        <v>1475</v>
      </c>
      <c r="D1244" s="60"/>
      <c r="E1244" s="60"/>
      <c r="F1244" s="60"/>
      <c r="G1244" s="61"/>
      <c r="H1244" s="71">
        <v>591</v>
      </c>
      <c r="I1244" s="62" t="s">
        <v>35</v>
      </c>
      <c r="J1244" s="62" t="s">
        <v>34</v>
      </c>
      <c r="K1244" s="44"/>
      <c r="L1244" s="63">
        <v>73.09</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x14ac:dyDescent="0.2">
      <c r="A1245" s="15"/>
      <c r="B1245" s="15">
        <v>25</v>
      </c>
      <c r="C1245" s="59" t="s">
        <v>1476</v>
      </c>
      <c r="D1245" s="60"/>
      <c r="E1245" s="60"/>
      <c r="F1245" s="60"/>
      <c r="G1245" s="61"/>
      <c r="H1245" s="71">
        <v>690</v>
      </c>
      <c r="I1245" s="62" t="s">
        <v>35</v>
      </c>
      <c r="J1245" s="62" t="s">
        <v>34</v>
      </c>
      <c r="K1245" s="44"/>
      <c r="L1245" s="63">
        <v>27.82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x14ac:dyDescent="0.2">
      <c r="A1246" s="15"/>
      <c r="B1246" s="15">
        <v>26</v>
      </c>
      <c r="C1246" s="59" t="s">
        <v>1477</v>
      </c>
      <c r="D1246" s="60"/>
      <c r="E1246" s="60"/>
      <c r="F1246" s="60"/>
      <c r="G1246" s="61"/>
      <c r="H1246" s="71">
        <v>691</v>
      </c>
      <c r="I1246" s="62" t="s">
        <v>35</v>
      </c>
      <c r="J1246" s="62" t="s">
        <v>34</v>
      </c>
      <c r="K1246" s="44"/>
      <c r="L1246" s="63">
        <v>46.86</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x14ac:dyDescent="0.2">
      <c r="A1247" s="15"/>
      <c r="B1247" s="15">
        <v>27</v>
      </c>
      <c r="C1247" s="59" t="s">
        <v>1478</v>
      </c>
      <c r="D1247" s="60"/>
      <c r="E1247" s="60"/>
      <c r="F1247" s="60"/>
      <c r="G1247" s="61"/>
      <c r="H1247" s="71">
        <v>692</v>
      </c>
      <c r="I1247" s="62" t="s">
        <v>35</v>
      </c>
      <c r="J1247" s="62" t="s">
        <v>34</v>
      </c>
      <c r="K1247" s="44"/>
      <c r="L1247" s="63">
        <v>74.88</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x14ac:dyDescent="0.2">
      <c r="A1248" s="15"/>
      <c r="B1248" s="15">
        <v>28</v>
      </c>
      <c r="C1248" s="59" t="s">
        <v>1479</v>
      </c>
      <c r="D1248" s="60"/>
      <c r="E1248" s="60"/>
      <c r="F1248" s="60"/>
      <c r="G1248" s="61"/>
      <c r="H1248" s="71">
        <v>693</v>
      </c>
      <c r="I1248" s="62" t="s">
        <v>35</v>
      </c>
      <c r="J1248" s="62" t="s">
        <v>34</v>
      </c>
      <c r="K1248" s="44"/>
      <c r="L1248" s="63">
        <v>95.83</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x14ac:dyDescent="0.2">
      <c r="A1249" s="15"/>
      <c r="B1249" s="15">
        <v>29</v>
      </c>
      <c r="C1249" s="59">
        <v>0</v>
      </c>
      <c r="D1249" s="60"/>
      <c r="E1249" s="60"/>
      <c r="F1249" s="60"/>
      <c r="G1249" s="61"/>
      <c r="H1249" s="71">
        <v>0</v>
      </c>
      <c r="I1249" s="62">
        <v>0</v>
      </c>
      <c r="J1249" s="62">
        <v>0</v>
      </c>
      <c r="K1249" s="44"/>
      <c r="L1249" s="63"/>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x14ac:dyDescent="0.2">
      <c r="A1250" s="15"/>
      <c r="B1250" s="15">
        <v>30</v>
      </c>
      <c r="C1250" s="59" t="s">
        <v>1480</v>
      </c>
      <c r="D1250" s="60"/>
      <c r="E1250" s="60"/>
      <c r="F1250" s="60"/>
      <c r="G1250" s="61"/>
      <c r="H1250" s="71">
        <v>0</v>
      </c>
      <c r="I1250" s="62">
        <v>0</v>
      </c>
      <c r="J1250" s="62">
        <v>0</v>
      </c>
      <c r="K1250" s="44"/>
      <c r="L1250" s="63"/>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x14ac:dyDescent="0.2">
      <c r="A1251" s="15"/>
      <c r="B1251" s="15">
        <v>31</v>
      </c>
      <c r="C1251" s="59" t="s">
        <v>1481</v>
      </c>
      <c r="D1251" s="60"/>
      <c r="E1251" s="60"/>
      <c r="F1251" s="60"/>
      <c r="G1251" s="61"/>
      <c r="H1251" s="71">
        <v>13</v>
      </c>
      <c r="I1251" s="62" t="s">
        <v>35</v>
      </c>
      <c r="J1251" s="62" t="s">
        <v>34</v>
      </c>
      <c r="K1251" s="44"/>
      <c r="L1251" s="63">
        <v>52.83</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x14ac:dyDescent="0.2">
      <c r="A1252" s="15"/>
      <c r="B1252" s="15">
        <v>32</v>
      </c>
      <c r="C1252" s="59" t="s">
        <v>1482</v>
      </c>
      <c r="D1252" s="60"/>
      <c r="E1252" s="60"/>
      <c r="F1252" s="60"/>
      <c r="G1252" s="61"/>
      <c r="H1252" s="71">
        <v>112</v>
      </c>
      <c r="I1252" s="62" t="s">
        <v>35</v>
      </c>
      <c r="J1252" s="62" t="s">
        <v>34</v>
      </c>
      <c r="K1252" s="44"/>
      <c r="L1252" s="63">
        <v>52.83</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x14ac:dyDescent="0.2">
      <c r="A1253" s="15"/>
      <c r="B1253" s="15">
        <v>33</v>
      </c>
      <c r="C1253" s="59" t="s">
        <v>1483</v>
      </c>
      <c r="D1253" s="60"/>
      <c r="E1253" s="60"/>
      <c r="F1253" s="60"/>
      <c r="G1253" s="61"/>
      <c r="H1253" s="71">
        <v>220</v>
      </c>
      <c r="I1253" s="62" t="s">
        <v>35</v>
      </c>
      <c r="J1253" s="62" t="s">
        <v>34</v>
      </c>
      <c r="K1253" s="44"/>
      <c r="L1253" s="63">
        <v>52.23</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x14ac:dyDescent="0.2">
      <c r="A1254" s="15"/>
      <c r="B1254" s="15">
        <v>34</v>
      </c>
      <c r="C1254" s="59" t="s">
        <v>1484</v>
      </c>
      <c r="D1254" s="60"/>
      <c r="E1254" s="60"/>
      <c r="F1254" s="60"/>
      <c r="G1254" s="61"/>
      <c r="H1254" s="71">
        <v>221</v>
      </c>
      <c r="I1254" s="62" t="s">
        <v>35</v>
      </c>
      <c r="J1254" s="62" t="s">
        <v>34</v>
      </c>
      <c r="K1254" s="44"/>
      <c r="L1254" s="63">
        <v>52.23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x14ac:dyDescent="0.2">
      <c r="A1255" s="15"/>
      <c r="B1255" s="15">
        <v>35</v>
      </c>
      <c r="C1255" s="59" t="s">
        <v>1485</v>
      </c>
      <c r="D1255" s="60"/>
      <c r="E1255" s="60"/>
      <c r="F1255" s="60"/>
      <c r="G1255" s="61"/>
      <c r="H1255" s="71">
        <v>70</v>
      </c>
      <c r="I1255" s="62" t="s">
        <v>35</v>
      </c>
      <c r="J1255" s="62" t="s">
        <v>34</v>
      </c>
      <c r="K1255" s="44"/>
      <c r="L1255" s="63">
        <v>52.83</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x14ac:dyDescent="0.2">
      <c r="A1256" s="15"/>
      <c r="B1256" s="15">
        <v>36</v>
      </c>
      <c r="C1256" s="59" t="s">
        <v>1486</v>
      </c>
      <c r="D1256" s="60"/>
      <c r="E1256" s="60"/>
      <c r="F1256" s="60"/>
      <c r="G1256" s="61"/>
      <c r="H1256" s="71">
        <v>19</v>
      </c>
      <c r="I1256" s="62" t="s">
        <v>35</v>
      </c>
      <c r="J1256" s="62" t="s">
        <v>34</v>
      </c>
      <c r="K1256" s="44"/>
      <c r="L1256" s="63">
        <v>54.54</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x14ac:dyDescent="0.2">
      <c r="A1257" s="15"/>
      <c r="B1257" s="15">
        <v>37</v>
      </c>
      <c r="C1257" s="59" t="s">
        <v>1487</v>
      </c>
      <c r="D1257" s="60"/>
      <c r="E1257" s="60"/>
      <c r="F1257" s="60"/>
      <c r="G1257" s="61"/>
      <c r="H1257" s="71">
        <v>223</v>
      </c>
      <c r="I1257" s="62" t="s">
        <v>35</v>
      </c>
      <c r="J1257" s="62" t="s">
        <v>34</v>
      </c>
      <c r="K1257" s="44"/>
      <c r="L1257" s="63">
        <v>52.83</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x14ac:dyDescent="0.2">
      <c r="A1258" s="15"/>
      <c r="B1258" s="15">
        <v>38</v>
      </c>
      <c r="C1258" s="59" t="s">
        <v>1488</v>
      </c>
      <c r="D1258" s="60"/>
      <c r="E1258" s="60"/>
      <c r="F1258" s="60"/>
      <c r="G1258" s="61"/>
      <c r="H1258" s="71">
        <v>185</v>
      </c>
      <c r="I1258" s="62" t="s">
        <v>35</v>
      </c>
      <c r="J1258" s="62" t="s">
        <v>34</v>
      </c>
      <c r="K1258" s="44"/>
      <c r="L1258" s="63">
        <v>53.27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x14ac:dyDescent="0.2">
      <c r="A1259" s="15"/>
      <c r="B1259" s="15">
        <v>39</v>
      </c>
      <c r="C1259" s="59" t="s">
        <v>1489</v>
      </c>
      <c r="D1259" s="60"/>
      <c r="E1259" s="60"/>
      <c r="F1259" s="60"/>
      <c r="G1259" s="61"/>
      <c r="H1259" s="71">
        <v>104</v>
      </c>
      <c r="I1259" s="62" t="s">
        <v>35</v>
      </c>
      <c r="J1259" s="62" t="s">
        <v>34</v>
      </c>
      <c r="K1259" s="44"/>
      <c r="L1259" s="63">
        <v>52.39</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x14ac:dyDescent="0.2">
      <c r="A1260" s="15"/>
      <c r="B1260" s="15">
        <v>40</v>
      </c>
      <c r="C1260" s="59" t="s">
        <v>1490</v>
      </c>
      <c r="D1260" s="60"/>
      <c r="E1260" s="60"/>
      <c r="F1260" s="60"/>
      <c r="G1260" s="61"/>
      <c r="H1260" s="71">
        <v>97</v>
      </c>
      <c r="I1260" s="62" t="s">
        <v>35</v>
      </c>
      <c r="J1260" s="62" t="s">
        <v>34</v>
      </c>
      <c r="K1260" s="44"/>
      <c r="L1260" s="63">
        <v>55.41</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x14ac:dyDescent="0.2">
      <c r="A1261" s="15"/>
      <c r="B1261" s="15">
        <v>41</v>
      </c>
      <c r="C1261" s="59" t="s">
        <v>1491</v>
      </c>
      <c r="D1261" s="60"/>
      <c r="E1261" s="60"/>
      <c r="F1261" s="60"/>
      <c r="G1261" s="61"/>
      <c r="H1261" s="71">
        <v>30</v>
      </c>
      <c r="I1261" s="62" t="s">
        <v>35</v>
      </c>
      <c r="J1261" s="62" t="s">
        <v>34</v>
      </c>
      <c r="K1261" s="44"/>
      <c r="L1261" s="63">
        <v>55.41</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x14ac:dyDescent="0.2">
      <c r="A1262" s="15"/>
      <c r="B1262" s="15">
        <v>42</v>
      </c>
      <c r="C1262" s="59" t="s">
        <v>1492</v>
      </c>
      <c r="D1262" s="60"/>
      <c r="E1262" s="60"/>
      <c r="F1262" s="60"/>
      <c r="G1262" s="61"/>
      <c r="H1262" s="71">
        <v>100</v>
      </c>
      <c r="I1262" s="62" t="s">
        <v>35</v>
      </c>
      <c r="J1262" s="62" t="s">
        <v>34</v>
      </c>
      <c r="K1262" s="44"/>
      <c r="L1262" s="63">
        <v>72.040000000000006</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x14ac:dyDescent="0.2">
      <c r="A1263" s="15"/>
      <c r="B1263" s="15">
        <v>43</v>
      </c>
      <c r="C1263" s="59" t="s">
        <v>1493</v>
      </c>
      <c r="D1263" s="60"/>
      <c r="E1263" s="60"/>
      <c r="F1263" s="60"/>
      <c r="G1263" s="61"/>
      <c r="H1263" s="71">
        <v>31</v>
      </c>
      <c r="I1263" s="62" t="s">
        <v>35</v>
      </c>
      <c r="J1263" s="62" t="s">
        <v>34</v>
      </c>
      <c r="K1263" s="44"/>
      <c r="L1263" s="63">
        <v>55.41</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x14ac:dyDescent="0.2">
      <c r="A1264" s="15"/>
      <c r="B1264" s="15">
        <v>44</v>
      </c>
      <c r="C1264" s="59" t="s">
        <v>1494</v>
      </c>
      <c r="D1264" s="60"/>
      <c r="E1264" s="60"/>
      <c r="F1264" s="60"/>
      <c r="G1264" s="61"/>
      <c r="H1264" s="71">
        <v>182</v>
      </c>
      <c r="I1264" s="62" t="s">
        <v>35</v>
      </c>
      <c r="J1264" s="62" t="s">
        <v>34</v>
      </c>
      <c r="K1264" s="44"/>
      <c r="L1264" s="63">
        <v>55.27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x14ac:dyDescent="0.2">
      <c r="A1265" s="15"/>
      <c r="B1265" s="15">
        <v>45</v>
      </c>
      <c r="C1265" s="59" t="s">
        <v>1495</v>
      </c>
      <c r="D1265" s="60"/>
      <c r="E1265" s="60"/>
      <c r="F1265" s="60"/>
      <c r="G1265" s="61"/>
      <c r="H1265" s="71">
        <v>183</v>
      </c>
      <c r="I1265" s="62" t="s">
        <v>35</v>
      </c>
      <c r="J1265" s="62" t="s">
        <v>34</v>
      </c>
      <c r="K1265" s="44"/>
      <c r="L1265" s="63">
        <v>54.02</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x14ac:dyDescent="0.2">
      <c r="A1266" s="15"/>
      <c r="B1266" s="15">
        <v>46</v>
      </c>
      <c r="C1266" s="59" t="s">
        <v>1496</v>
      </c>
      <c r="D1266" s="60"/>
      <c r="E1266" s="60"/>
      <c r="F1266" s="60"/>
      <c r="G1266" s="61"/>
      <c r="H1266" s="71">
        <v>34</v>
      </c>
      <c r="I1266" s="62" t="s">
        <v>35</v>
      </c>
      <c r="J1266" s="62" t="s">
        <v>34</v>
      </c>
      <c r="K1266" s="44"/>
      <c r="L1266" s="63">
        <v>55.27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x14ac:dyDescent="0.2">
      <c r="A1267" s="15"/>
      <c r="B1267" s="15">
        <v>47</v>
      </c>
      <c r="C1267" s="59" t="s">
        <v>1497</v>
      </c>
      <c r="D1267" s="60"/>
      <c r="E1267" s="60"/>
      <c r="F1267" s="60"/>
      <c r="G1267" s="61"/>
      <c r="H1267" s="71">
        <v>167</v>
      </c>
      <c r="I1267" s="62" t="s">
        <v>35</v>
      </c>
      <c r="J1267" s="62" t="s">
        <v>34</v>
      </c>
      <c r="K1267" s="44"/>
      <c r="L1267" s="63">
        <v>55.27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x14ac:dyDescent="0.2">
      <c r="A1268" s="15"/>
      <c r="B1268" s="15">
        <v>48</v>
      </c>
      <c r="C1268" s="59" t="s">
        <v>1498</v>
      </c>
      <c r="D1268" s="60"/>
      <c r="E1268" s="60"/>
      <c r="F1268" s="60"/>
      <c r="G1268" s="61"/>
      <c r="H1268" s="71">
        <v>150</v>
      </c>
      <c r="I1268" s="62" t="s">
        <v>35</v>
      </c>
      <c r="J1268" s="62" t="s">
        <v>34</v>
      </c>
      <c r="K1268" s="44"/>
      <c r="L1268" s="63">
        <v>53.96</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x14ac:dyDescent="0.2">
      <c r="A1269" s="15"/>
      <c r="B1269" s="15">
        <v>49</v>
      </c>
      <c r="C1269" s="59" t="s">
        <v>1499</v>
      </c>
      <c r="D1269" s="60"/>
      <c r="E1269" s="60"/>
      <c r="F1269" s="60"/>
      <c r="G1269" s="61"/>
      <c r="H1269" s="71">
        <v>142</v>
      </c>
      <c r="I1269" s="62" t="s">
        <v>35</v>
      </c>
      <c r="J1269" s="62" t="s">
        <v>34</v>
      </c>
      <c r="K1269" s="44"/>
      <c r="L1269" s="63">
        <v>53.96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x14ac:dyDescent="0.2">
      <c r="A1270" s="15"/>
      <c r="B1270" s="15">
        <v>50</v>
      </c>
      <c r="C1270" s="59" t="s">
        <v>1500</v>
      </c>
      <c r="D1270" s="60"/>
      <c r="E1270" s="60"/>
      <c r="F1270" s="60"/>
      <c r="G1270" s="61"/>
      <c r="H1270" s="71">
        <v>38</v>
      </c>
      <c r="I1270" s="62" t="s">
        <v>35</v>
      </c>
      <c r="J1270" s="62" t="s">
        <v>34</v>
      </c>
      <c r="K1270" s="44"/>
      <c r="L1270" s="63">
        <v>56.96</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x14ac:dyDescent="0.2">
      <c r="A1271" s="15"/>
      <c r="B1271" s="15">
        <v>51</v>
      </c>
      <c r="C1271" s="59" t="s">
        <v>1501</v>
      </c>
      <c r="D1271" s="60"/>
      <c r="E1271" s="60"/>
      <c r="F1271" s="60"/>
      <c r="G1271" s="61"/>
      <c r="H1271" s="71">
        <v>103</v>
      </c>
      <c r="I1271" s="62" t="s">
        <v>35</v>
      </c>
      <c r="J1271" s="62" t="s">
        <v>34</v>
      </c>
      <c r="K1271" s="44"/>
      <c r="L1271" s="63">
        <v>62.8</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x14ac:dyDescent="0.2">
      <c r="A1272" s="15"/>
      <c r="B1272" s="15">
        <v>52</v>
      </c>
      <c r="C1272" s="59" t="s">
        <v>1502</v>
      </c>
      <c r="D1272" s="60"/>
      <c r="E1272" s="60"/>
      <c r="F1272" s="60"/>
      <c r="G1272" s="61"/>
      <c r="H1272" s="71">
        <v>39</v>
      </c>
      <c r="I1272" s="62" t="s">
        <v>35</v>
      </c>
      <c r="J1272" s="62" t="s">
        <v>34</v>
      </c>
      <c r="K1272" s="44"/>
      <c r="L1272" s="63">
        <v>54.66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x14ac:dyDescent="0.2">
      <c r="A1273" s="15"/>
      <c r="B1273" s="15">
        <v>53</v>
      </c>
      <c r="C1273" s="59" t="s">
        <v>1503</v>
      </c>
      <c r="D1273" s="60"/>
      <c r="E1273" s="60"/>
      <c r="F1273" s="60"/>
      <c r="G1273" s="61"/>
      <c r="H1273" s="71">
        <v>25</v>
      </c>
      <c r="I1273" s="62" t="s">
        <v>35</v>
      </c>
      <c r="J1273" s="62" t="s">
        <v>34</v>
      </c>
      <c r="K1273" s="44"/>
      <c r="L1273" s="63">
        <v>54.66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x14ac:dyDescent="0.2">
      <c r="A1274" s="15"/>
      <c r="B1274" s="15">
        <v>54</v>
      </c>
      <c r="C1274" s="59" t="s">
        <v>1504</v>
      </c>
      <c r="D1274" s="60"/>
      <c r="E1274" s="60"/>
      <c r="F1274" s="60"/>
      <c r="G1274" s="61"/>
      <c r="H1274" s="71">
        <v>102</v>
      </c>
      <c r="I1274" s="62" t="s">
        <v>35</v>
      </c>
      <c r="J1274" s="62" t="s">
        <v>34</v>
      </c>
      <c r="K1274" s="44"/>
      <c r="L1274" s="63">
        <v>58.2</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x14ac:dyDescent="0.2">
      <c r="A1275" s="15"/>
      <c r="B1275" s="15">
        <v>55</v>
      </c>
      <c r="C1275" s="59" t="s">
        <v>1505</v>
      </c>
      <c r="D1275" s="60"/>
      <c r="E1275" s="60"/>
      <c r="F1275" s="60"/>
      <c r="G1275" s="61"/>
      <c r="H1275" s="71">
        <v>88</v>
      </c>
      <c r="I1275" s="62" t="s">
        <v>35</v>
      </c>
      <c r="J1275" s="62" t="s">
        <v>34</v>
      </c>
      <c r="K1275" s="44"/>
      <c r="L1275" s="63">
        <v>69.84</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56</v>
      </c>
      <c r="C1276" s="59" t="s">
        <v>1506</v>
      </c>
      <c r="D1276" s="60"/>
      <c r="E1276" s="60"/>
      <c r="F1276" s="60"/>
      <c r="G1276" s="61"/>
      <c r="H1276" s="71">
        <v>216</v>
      </c>
      <c r="I1276" s="62" t="s">
        <v>35</v>
      </c>
      <c r="J1276" s="62" t="s">
        <v>34</v>
      </c>
      <c r="K1276" s="44"/>
      <c r="L1276" s="63">
        <v>61.55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57</v>
      </c>
      <c r="C1277" s="59" t="s">
        <v>1507</v>
      </c>
      <c r="D1277" s="60"/>
      <c r="E1277" s="60"/>
      <c r="F1277" s="60"/>
      <c r="G1277" s="61"/>
      <c r="H1277" s="71">
        <v>199</v>
      </c>
      <c r="I1277" s="62" t="s">
        <v>35</v>
      </c>
      <c r="J1277" s="62" t="s">
        <v>34</v>
      </c>
      <c r="K1277" s="44"/>
      <c r="L1277" s="63">
        <v>58.27</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58</v>
      </c>
      <c r="C1278" s="59" t="s">
        <v>1508</v>
      </c>
      <c r="D1278" s="60"/>
      <c r="E1278" s="60"/>
      <c r="F1278" s="60"/>
      <c r="G1278" s="61"/>
      <c r="H1278" s="71">
        <v>198</v>
      </c>
      <c r="I1278" s="62" t="s">
        <v>35</v>
      </c>
      <c r="J1278" s="62" t="s">
        <v>34</v>
      </c>
      <c r="K1278" s="44"/>
      <c r="L1278" s="63">
        <v>57.41</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59</v>
      </c>
      <c r="C1279" s="59" t="s">
        <v>1509</v>
      </c>
      <c r="D1279" s="60"/>
      <c r="E1279" s="60"/>
      <c r="F1279" s="60"/>
      <c r="G1279" s="61"/>
      <c r="H1279" s="71">
        <v>214</v>
      </c>
      <c r="I1279" s="62" t="s">
        <v>35</v>
      </c>
      <c r="J1279" s="62" t="s">
        <v>34</v>
      </c>
      <c r="K1279" s="44"/>
      <c r="L1279" s="63">
        <v>95.55</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60</v>
      </c>
      <c r="C1280" s="59" t="s">
        <v>1510</v>
      </c>
      <c r="D1280" s="60"/>
      <c r="E1280" s="60"/>
      <c r="F1280" s="60"/>
      <c r="G1280" s="61"/>
      <c r="H1280" s="71">
        <v>211</v>
      </c>
      <c r="I1280" s="62" t="s">
        <v>35</v>
      </c>
      <c r="J1280" s="62" t="s">
        <v>34</v>
      </c>
      <c r="K1280" s="44"/>
      <c r="L1280" s="63">
        <v>56.96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61</v>
      </c>
      <c r="C1281" s="59" t="s">
        <v>1511</v>
      </c>
      <c r="D1281" s="60"/>
      <c r="E1281" s="60"/>
      <c r="F1281" s="60"/>
      <c r="G1281" s="61"/>
      <c r="H1281" s="71">
        <v>212</v>
      </c>
      <c r="I1281" s="62" t="s">
        <v>35</v>
      </c>
      <c r="J1281" s="62" t="s">
        <v>34</v>
      </c>
      <c r="K1281" s="44"/>
      <c r="L1281" s="63">
        <v>119.35</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62</v>
      </c>
      <c r="C1282" s="59" t="s">
        <v>1512</v>
      </c>
      <c r="D1282" s="60"/>
      <c r="E1282" s="60"/>
      <c r="F1282" s="60"/>
      <c r="G1282" s="61"/>
      <c r="H1282" s="71">
        <v>196</v>
      </c>
      <c r="I1282" s="62" t="s">
        <v>35</v>
      </c>
      <c r="J1282" s="62" t="s">
        <v>34</v>
      </c>
      <c r="K1282" s="44"/>
      <c r="L1282" s="63">
        <v>69.84</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63</v>
      </c>
      <c r="C1283" s="59" t="s">
        <v>1513</v>
      </c>
      <c r="D1283" s="60"/>
      <c r="E1283" s="60"/>
      <c r="F1283" s="60"/>
      <c r="G1283" s="61"/>
      <c r="H1283" s="71">
        <v>551</v>
      </c>
      <c r="I1283" s="62" t="s">
        <v>35</v>
      </c>
      <c r="J1283" s="62" t="s">
        <v>34</v>
      </c>
      <c r="K1283" s="44"/>
      <c r="L1283" s="63">
        <v>94.63</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64</v>
      </c>
      <c r="C1284" s="59" t="s">
        <v>1514</v>
      </c>
      <c r="D1284" s="60"/>
      <c r="E1284" s="60"/>
      <c r="F1284" s="60"/>
      <c r="G1284" s="61"/>
      <c r="H1284" s="71">
        <v>552</v>
      </c>
      <c r="I1284" s="62" t="s">
        <v>35</v>
      </c>
      <c r="J1284" s="62" t="s">
        <v>34</v>
      </c>
      <c r="K1284" s="44"/>
      <c r="L1284" s="63">
        <v>98.09</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65</v>
      </c>
      <c r="C1285" s="59" t="s">
        <v>1515</v>
      </c>
      <c r="D1285" s="60"/>
      <c r="E1285" s="60"/>
      <c r="F1285" s="60"/>
      <c r="G1285" s="61"/>
      <c r="H1285" s="71">
        <v>553</v>
      </c>
      <c r="I1285" s="62" t="s">
        <v>35</v>
      </c>
      <c r="J1285" s="62" t="s">
        <v>34</v>
      </c>
      <c r="K1285" s="44"/>
      <c r="L1285" s="63">
        <v>89.59</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66</v>
      </c>
      <c r="C1286" s="59" t="s">
        <v>1516</v>
      </c>
      <c r="D1286" s="60"/>
      <c r="E1286" s="60"/>
      <c r="F1286" s="60"/>
      <c r="G1286" s="61"/>
      <c r="H1286" s="71">
        <v>554</v>
      </c>
      <c r="I1286" s="62" t="s">
        <v>35</v>
      </c>
      <c r="J1286" s="62" t="s">
        <v>34</v>
      </c>
      <c r="K1286" s="44"/>
      <c r="L1286" s="63">
        <v>85.33</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67</v>
      </c>
      <c r="C1287" s="59" t="s">
        <v>1517</v>
      </c>
      <c r="D1287" s="60"/>
      <c r="E1287" s="60"/>
      <c r="F1287" s="60"/>
      <c r="G1287" s="61"/>
      <c r="H1287" s="71">
        <v>555</v>
      </c>
      <c r="I1287" s="62" t="s">
        <v>35</v>
      </c>
      <c r="J1287" s="62" t="s">
        <v>34</v>
      </c>
      <c r="K1287" s="44"/>
      <c r="L1287" s="63">
        <v>88.15</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68</v>
      </c>
      <c r="C1288" s="59" t="s">
        <v>1518</v>
      </c>
      <c r="D1288" s="60"/>
      <c r="E1288" s="60"/>
      <c r="F1288" s="60"/>
      <c r="G1288" s="61"/>
      <c r="H1288" s="71">
        <v>556</v>
      </c>
      <c r="I1288" s="62" t="s">
        <v>35</v>
      </c>
      <c r="J1288" s="62" t="s">
        <v>34</v>
      </c>
      <c r="K1288" s="44"/>
      <c r="L1288" s="63">
        <v>90.18</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69</v>
      </c>
      <c r="C1289" s="59" t="s">
        <v>1519</v>
      </c>
      <c r="D1289" s="60"/>
      <c r="E1289" s="60"/>
      <c r="F1289" s="60"/>
      <c r="G1289" s="61"/>
      <c r="H1289" s="71">
        <v>557</v>
      </c>
      <c r="I1289" s="62" t="s">
        <v>35</v>
      </c>
      <c r="J1289" s="62" t="s">
        <v>34</v>
      </c>
      <c r="K1289" s="44"/>
      <c r="L1289" s="63">
        <v>99.37</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70</v>
      </c>
      <c r="C1290" s="59" t="s">
        <v>1520</v>
      </c>
      <c r="D1290" s="60"/>
      <c r="E1290" s="60"/>
      <c r="F1290" s="60"/>
      <c r="G1290" s="61"/>
      <c r="H1290" s="71">
        <v>558</v>
      </c>
      <c r="I1290" s="62" t="s">
        <v>35</v>
      </c>
      <c r="J1290" s="62" t="s">
        <v>34</v>
      </c>
      <c r="K1290" s="44"/>
      <c r="L1290" s="63">
        <v>107.52</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71</v>
      </c>
      <c r="C1291" s="59" t="s">
        <v>1521</v>
      </c>
      <c r="D1291" s="60"/>
      <c r="E1291" s="60"/>
      <c r="F1291" s="60"/>
      <c r="G1291" s="61"/>
      <c r="H1291" s="71">
        <v>577</v>
      </c>
      <c r="I1291" s="62" t="s">
        <v>35</v>
      </c>
      <c r="J1291" s="62" t="s">
        <v>34</v>
      </c>
      <c r="K1291" s="44"/>
      <c r="L1291" s="63">
        <v>90.18</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72</v>
      </c>
      <c r="C1292" s="59" t="s">
        <v>1522</v>
      </c>
      <c r="D1292" s="60"/>
      <c r="E1292" s="60"/>
      <c r="F1292" s="60"/>
      <c r="G1292" s="61"/>
      <c r="H1292" s="71">
        <v>559</v>
      </c>
      <c r="I1292" s="62" t="s">
        <v>35</v>
      </c>
      <c r="J1292" s="62" t="s">
        <v>34</v>
      </c>
      <c r="K1292" s="44"/>
      <c r="L1292" s="63">
        <v>106.64</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73</v>
      </c>
      <c r="C1293" s="59" t="s">
        <v>1523</v>
      </c>
      <c r="D1293" s="60"/>
      <c r="E1293" s="60"/>
      <c r="F1293" s="60"/>
      <c r="G1293" s="61"/>
      <c r="H1293" s="71">
        <v>560</v>
      </c>
      <c r="I1293" s="62" t="s">
        <v>35</v>
      </c>
      <c r="J1293" s="62" t="s">
        <v>34</v>
      </c>
      <c r="K1293" s="44"/>
      <c r="L1293" s="63">
        <v>112.22</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74</v>
      </c>
      <c r="C1294" s="59" t="s">
        <v>1524</v>
      </c>
      <c r="D1294" s="60"/>
      <c r="E1294" s="60"/>
      <c r="F1294" s="60"/>
      <c r="G1294" s="61"/>
      <c r="H1294" s="71">
        <v>561</v>
      </c>
      <c r="I1294" s="62" t="s">
        <v>35</v>
      </c>
      <c r="J1294" s="62" t="s">
        <v>34</v>
      </c>
      <c r="K1294" s="44"/>
      <c r="L1294" s="63">
        <v>112.1</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75</v>
      </c>
      <c r="C1295" s="59" t="s">
        <v>1525</v>
      </c>
      <c r="D1295" s="60"/>
      <c r="E1295" s="60"/>
      <c r="F1295" s="60"/>
      <c r="G1295" s="61"/>
      <c r="H1295" s="71">
        <v>562</v>
      </c>
      <c r="I1295" s="62" t="s">
        <v>35</v>
      </c>
      <c r="J1295" s="62" t="s">
        <v>34</v>
      </c>
      <c r="K1295" s="44"/>
      <c r="L1295" s="63">
        <v>112.69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76</v>
      </c>
      <c r="C1296" s="59" t="s">
        <v>1526</v>
      </c>
      <c r="D1296" s="60"/>
      <c r="E1296" s="60"/>
      <c r="F1296" s="60"/>
      <c r="G1296" s="61"/>
      <c r="H1296" s="71">
        <v>563</v>
      </c>
      <c r="I1296" s="62" t="s">
        <v>35</v>
      </c>
      <c r="J1296" s="62" t="s">
        <v>34</v>
      </c>
      <c r="K1296" s="44"/>
      <c r="L1296" s="63">
        <v>117.45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77</v>
      </c>
      <c r="C1297" s="59" t="s">
        <v>1527</v>
      </c>
      <c r="D1297" s="60"/>
      <c r="E1297" s="60"/>
      <c r="F1297" s="60"/>
      <c r="G1297" s="61"/>
      <c r="H1297" s="71">
        <v>564</v>
      </c>
      <c r="I1297" s="62" t="s">
        <v>35</v>
      </c>
      <c r="J1297" s="62" t="s">
        <v>34</v>
      </c>
      <c r="K1297" s="44"/>
      <c r="L1297" s="63">
        <v>96.92</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78</v>
      </c>
      <c r="C1298" s="59" t="s">
        <v>1528</v>
      </c>
      <c r="D1298" s="60"/>
      <c r="E1298" s="60"/>
      <c r="F1298" s="60"/>
      <c r="G1298" s="61"/>
      <c r="H1298" s="71">
        <v>578</v>
      </c>
      <c r="I1298" s="62" t="s">
        <v>35</v>
      </c>
      <c r="J1298" s="62" t="s">
        <v>34</v>
      </c>
      <c r="K1298" s="44"/>
      <c r="L1298" s="63">
        <v>99.28</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79</v>
      </c>
      <c r="C1299" s="59" t="s">
        <v>1529</v>
      </c>
      <c r="D1299" s="60"/>
      <c r="E1299" s="60"/>
      <c r="F1299" s="60"/>
      <c r="G1299" s="61"/>
      <c r="H1299" s="71">
        <v>565</v>
      </c>
      <c r="I1299" s="62" t="s">
        <v>35</v>
      </c>
      <c r="J1299" s="62" t="s">
        <v>34</v>
      </c>
      <c r="K1299" s="44"/>
      <c r="L1299" s="63">
        <v>111.22</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80</v>
      </c>
      <c r="C1300" s="59" t="s">
        <v>1530</v>
      </c>
      <c r="D1300" s="60"/>
      <c r="E1300" s="60"/>
      <c r="F1300" s="60"/>
      <c r="G1300" s="61"/>
      <c r="H1300" s="71">
        <v>566</v>
      </c>
      <c r="I1300" s="62" t="s">
        <v>35</v>
      </c>
      <c r="J1300" s="62" t="s">
        <v>34</v>
      </c>
      <c r="K1300" s="44"/>
      <c r="L1300" s="63">
        <v>116.81</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81</v>
      </c>
      <c r="C1301" s="59" t="s">
        <v>1531</v>
      </c>
      <c r="D1301" s="60"/>
      <c r="E1301" s="60"/>
      <c r="F1301" s="60"/>
      <c r="G1301" s="61"/>
      <c r="H1301" s="71">
        <v>568</v>
      </c>
      <c r="I1301" s="62" t="s">
        <v>35</v>
      </c>
      <c r="J1301" s="62" t="s">
        <v>34</v>
      </c>
      <c r="K1301" s="44"/>
      <c r="L1301" s="63">
        <v>114.07</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82</v>
      </c>
      <c r="C1302" s="59" t="s">
        <v>1532</v>
      </c>
      <c r="D1302" s="60"/>
      <c r="E1302" s="60"/>
      <c r="F1302" s="60"/>
      <c r="G1302" s="61"/>
      <c r="H1302" s="71">
        <v>569</v>
      </c>
      <c r="I1302" s="62" t="s">
        <v>35</v>
      </c>
      <c r="J1302" s="62" t="s">
        <v>34</v>
      </c>
      <c r="K1302" s="44"/>
      <c r="L1302" s="63">
        <v>114.65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83</v>
      </c>
      <c r="C1303" s="59" t="s">
        <v>1533</v>
      </c>
      <c r="D1303" s="60"/>
      <c r="E1303" s="60"/>
      <c r="F1303" s="60"/>
      <c r="G1303" s="61"/>
      <c r="H1303" s="71">
        <v>570</v>
      </c>
      <c r="I1303" s="62" t="s">
        <v>35</v>
      </c>
      <c r="J1303" s="62" t="s">
        <v>34</v>
      </c>
      <c r="K1303" s="44"/>
      <c r="L1303" s="63">
        <v>116.19</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84</v>
      </c>
      <c r="C1304" s="59" t="s">
        <v>1534</v>
      </c>
      <c r="D1304" s="60"/>
      <c r="E1304" s="60"/>
      <c r="F1304" s="60"/>
      <c r="G1304" s="61"/>
      <c r="H1304" s="71">
        <v>571</v>
      </c>
      <c r="I1304" s="62" t="s">
        <v>35</v>
      </c>
      <c r="J1304" s="62" t="s">
        <v>34</v>
      </c>
      <c r="K1304" s="44"/>
      <c r="L1304" s="63">
        <v>119.18</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85</v>
      </c>
      <c r="C1305" s="59" t="s">
        <v>1535</v>
      </c>
      <c r="D1305" s="60"/>
      <c r="E1305" s="60"/>
      <c r="F1305" s="60"/>
      <c r="G1305" s="61"/>
      <c r="H1305" s="71">
        <v>579</v>
      </c>
      <c r="I1305" s="62" t="s">
        <v>35</v>
      </c>
      <c r="J1305" s="62" t="s">
        <v>34</v>
      </c>
      <c r="K1305" s="44"/>
      <c r="L1305" s="63">
        <v>109.53</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86</v>
      </c>
      <c r="C1306" s="59" t="s">
        <v>1536</v>
      </c>
      <c r="D1306" s="60"/>
      <c r="E1306" s="60"/>
      <c r="F1306" s="60"/>
      <c r="G1306" s="61"/>
      <c r="H1306" s="71">
        <v>572</v>
      </c>
      <c r="I1306" s="62" t="s">
        <v>35</v>
      </c>
      <c r="J1306" s="62" t="s">
        <v>34</v>
      </c>
      <c r="K1306" s="44"/>
      <c r="L1306" s="63">
        <v>117.02</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87</v>
      </c>
      <c r="C1307" s="59" t="s">
        <v>1537</v>
      </c>
      <c r="D1307" s="60"/>
      <c r="E1307" s="60"/>
      <c r="F1307" s="60"/>
      <c r="G1307" s="61"/>
      <c r="H1307" s="71">
        <v>580</v>
      </c>
      <c r="I1307" s="62" t="s">
        <v>35</v>
      </c>
      <c r="J1307" s="62" t="s">
        <v>34</v>
      </c>
      <c r="K1307" s="44"/>
      <c r="L1307" s="63">
        <v>123.13</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88</v>
      </c>
      <c r="C1308" s="59" t="s">
        <v>1538</v>
      </c>
      <c r="D1308" s="60"/>
      <c r="E1308" s="60"/>
      <c r="F1308" s="60"/>
      <c r="G1308" s="61"/>
      <c r="H1308" s="71">
        <v>573</v>
      </c>
      <c r="I1308" s="62" t="s">
        <v>35</v>
      </c>
      <c r="J1308" s="62" t="s">
        <v>34</v>
      </c>
      <c r="K1308" s="44"/>
      <c r="L1308" s="63">
        <v>126.1</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89</v>
      </c>
      <c r="C1309" s="59" t="s">
        <v>1539</v>
      </c>
      <c r="D1309" s="60"/>
      <c r="E1309" s="60"/>
      <c r="F1309" s="60"/>
      <c r="G1309" s="61"/>
      <c r="H1309" s="71">
        <v>574</v>
      </c>
      <c r="I1309" s="62" t="s">
        <v>35</v>
      </c>
      <c r="J1309" s="62" t="s">
        <v>34</v>
      </c>
      <c r="K1309" s="44"/>
      <c r="L1309" s="63">
        <v>126.69</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90</v>
      </c>
      <c r="C1310" s="59" t="s">
        <v>1540</v>
      </c>
      <c r="D1310" s="60"/>
      <c r="E1310" s="60"/>
      <c r="F1310" s="60"/>
      <c r="G1310" s="61"/>
      <c r="H1310" s="71">
        <v>575</v>
      </c>
      <c r="I1310" s="62" t="s">
        <v>35</v>
      </c>
      <c r="J1310" s="62" t="s">
        <v>34</v>
      </c>
      <c r="K1310" s="44"/>
      <c r="L1310" s="63">
        <v>125.69</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91</v>
      </c>
      <c r="C1311" s="59" t="s">
        <v>1541</v>
      </c>
      <c r="D1311" s="60"/>
      <c r="E1311" s="60"/>
      <c r="F1311" s="60"/>
      <c r="G1311" s="61"/>
      <c r="H1311" s="71">
        <v>576</v>
      </c>
      <c r="I1311" s="62" t="s">
        <v>35</v>
      </c>
      <c r="J1311" s="62" t="s">
        <v>34</v>
      </c>
      <c r="K1311" s="44"/>
      <c r="L1311" s="63">
        <v>128.68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92</v>
      </c>
      <c r="C1312" s="59" t="s">
        <v>1542</v>
      </c>
      <c r="D1312" s="60"/>
      <c r="E1312" s="60"/>
      <c r="F1312" s="60"/>
      <c r="G1312" s="61"/>
      <c r="H1312" s="71">
        <v>581</v>
      </c>
      <c r="I1312" s="62" t="s">
        <v>35</v>
      </c>
      <c r="J1312" s="62" t="s">
        <v>34</v>
      </c>
      <c r="K1312" s="44"/>
      <c r="L1312" s="63">
        <v>121.66</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93</v>
      </c>
      <c r="C1313" s="59" t="s">
        <v>1543</v>
      </c>
      <c r="D1313" s="60"/>
      <c r="E1313" s="60"/>
      <c r="F1313" s="60"/>
      <c r="G1313" s="61"/>
      <c r="H1313" s="71">
        <v>582</v>
      </c>
      <c r="I1313" s="62" t="s">
        <v>35</v>
      </c>
      <c r="J1313" s="62" t="s">
        <v>34</v>
      </c>
      <c r="K1313" s="44"/>
      <c r="L1313" s="63">
        <v>127.24</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94</v>
      </c>
      <c r="C1314" s="59">
        <v>0</v>
      </c>
      <c r="D1314" s="60"/>
      <c r="E1314" s="60"/>
      <c r="F1314" s="60"/>
      <c r="G1314" s="61"/>
      <c r="H1314" s="71">
        <v>0</v>
      </c>
      <c r="I1314" s="62">
        <v>0</v>
      </c>
      <c r="J1314" s="62">
        <v>0</v>
      </c>
      <c r="K1314" s="44"/>
      <c r="L1314" s="63"/>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95</v>
      </c>
      <c r="C1315" s="59" t="s">
        <v>1544</v>
      </c>
      <c r="D1315" s="60"/>
      <c r="E1315" s="60"/>
      <c r="F1315" s="60"/>
      <c r="G1315" s="61"/>
      <c r="H1315" s="71">
        <v>0</v>
      </c>
      <c r="I1315" s="62">
        <v>0</v>
      </c>
      <c r="J1315" s="62">
        <v>0</v>
      </c>
      <c r="K1315" s="44"/>
      <c r="L1315" s="63"/>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96</v>
      </c>
      <c r="C1316" s="59" t="s">
        <v>1454</v>
      </c>
      <c r="D1316" s="60"/>
      <c r="E1316" s="60"/>
      <c r="F1316" s="60"/>
      <c r="G1316" s="61"/>
      <c r="H1316" s="71">
        <v>0</v>
      </c>
      <c r="I1316" s="62" t="s">
        <v>35</v>
      </c>
      <c r="J1316" s="62" t="s">
        <v>34</v>
      </c>
      <c r="K1316" s="44"/>
      <c r="L1316" s="63"/>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97</v>
      </c>
      <c r="C1317" s="59" t="s">
        <v>1455</v>
      </c>
      <c r="D1317" s="60"/>
      <c r="E1317" s="60"/>
      <c r="F1317" s="60"/>
      <c r="G1317" s="61"/>
      <c r="H1317" s="71">
        <v>425</v>
      </c>
      <c r="I1317" s="62" t="s">
        <v>35</v>
      </c>
      <c r="J1317" s="62" t="s">
        <v>34</v>
      </c>
      <c r="K1317" s="44"/>
      <c r="L1317" s="63">
        <v>19.52</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98</v>
      </c>
      <c r="C1318" s="59" t="s">
        <v>1456</v>
      </c>
      <c r="D1318" s="60"/>
      <c r="E1318" s="60"/>
      <c r="F1318" s="60"/>
      <c r="G1318" s="61"/>
      <c r="H1318" s="71">
        <v>426</v>
      </c>
      <c r="I1318" s="62" t="s">
        <v>35</v>
      </c>
      <c r="J1318" s="62" t="s">
        <v>34</v>
      </c>
      <c r="K1318" s="44"/>
      <c r="L1318" s="63">
        <v>31.54</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99</v>
      </c>
      <c r="C1319" s="59" t="s">
        <v>1457</v>
      </c>
      <c r="D1319" s="60"/>
      <c r="E1319" s="60"/>
      <c r="F1319" s="60"/>
      <c r="G1319" s="61"/>
      <c r="H1319" s="71">
        <v>895</v>
      </c>
      <c r="I1319" s="62" t="s">
        <v>35</v>
      </c>
      <c r="J1319" s="62" t="s">
        <v>34</v>
      </c>
      <c r="K1319" s="44"/>
      <c r="L1319" s="63">
        <v>23.94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100</v>
      </c>
      <c r="C1320" s="59" t="s">
        <v>1458</v>
      </c>
      <c r="D1320" s="60"/>
      <c r="E1320" s="60"/>
      <c r="F1320" s="60"/>
      <c r="G1320" s="61"/>
      <c r="H1320" s="71">
        <v>896</v>
      </c>
      <c r="I1320" s="62" t="s">
        <v>35</v>
      </c>
      <c r="J1320" s="62" t="s">
        <v>34</v>
      </c>
      <c r="K1320" s="44"/>
      <c r="L1320" s="63">
        <v>34.67</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101</v>
      </c>
      <c r="C1321" s="59" t="s">
        <v>1459</v>
      </c>
      <c r="D1321" s="60"/>
      <c r="E1321" s="60"/>
      <c r="F1321" s="60"/>
      <c r="G1321" s="61"/>
      <c r="H1321" s="71">
        <v>995</v>
      </c>
      <c r="I1321" s="62" t="s">
        <v>35</v>
      </c>
      <c r="J1321" s="62" t="s">
        <v>34</v>
      </c>
      <c r="K1321" s="44"/>
      <c r="L1321" s="63">
        <v>19.52</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102</v>
      </c>
      <c r="C1322" s="59" t="s">
        <v>1460</v>
      </c>
      <c r="D1322" s="60"/>
      <c r="E1322" s="60"/>
      <c r="F1322" s="60"/>
      <c r="G1322" s="61"/>
      <c r="H1322" s="71">
        <v>996</v>
      </c>
      <c r="I1322" s="62" t="s">
        <v>35</v>
      </c>
      <c r="J1322" s="62" t="s">
        <v>34</v>
      </c>
      <c r="K1322" s="44"/>
      <c r="L1322" s="63">
        <v>25.23</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103</v>
      </c>
      <c r="C1323" s="59" t="s">
        <v>1461</v>
      </c>
      <c r="D1323" s="60"/>
      <c r="E1323" s="60"/>
      <c r="F1323" s="60"/>
      <c r="G1323" s="61"/>
      <c r="H1323" s="71">
        <v>897</v>
      </c>
      <c r="I1323" s="62" t="s">
        <v>35</v>
      </c>
      <c r="J1323" s="62" t="s">
        <v>34</v>
      </c>
      <c r="K1323" s="44"/>
      <c r="L1323" s="63">
        <v>0</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104</v>
      </c>
      <c r="C1324" s="59" t="s">
        <v>1462</v>
      </c>
      <c r="D1324" s="60"/>
      <c r="E1324" s="60"/>
      <c r="F1324" s="60"/>
      <c r="G1324" s="61"/>
      <c r="H1324" s="71">
        <v>898</v>
      </c>
      <c r="I1324" s="62" t="s">
        <v>35</v>
      </c>
      <c r="J1324" s="62" t="s">
        <v>34</v>
      </c>
      <c r="K1324" s="44"/>
      <c r="L1324" s="63">
        <v>0</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105</v>
      </c>
      <c r="C1325" s="59" t="s">
        <v>1463</v>
      </c>
      <c r="D1325" s="60"/>
      <c r="E1325" s="60"/>
      <c r="F1325" s="60"/>
      <c r="G1325" s="61"/>
      <c r="H1325" s="71">
        <v>899</v>
      </c>
      <c r="I1325" s="62" t="s">
        <v>35</v>
      </c>
      <c r="J1325" s="62" t="s">
        <v>34</v>
      </c>
      <c r="K1325" s="44"/>
      <c r="L1325" s="63">
        <v>27.52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106</v>
      </c>
      <c r="C1326" s="59" t="s">
        <v>1464</v>
      </c>
      <c r="D1326" s="60"/>
      <c r="E1326" s="60"/>
      <c r="F1326" s="60"/>
      <c r="G1326" s="61"/>
      <c r="H1326" s="71">
        <v>900</v>
      </c>
      <c r="I1326" s="62" t="s">
        <v>35</v>
      </c>
      <c r="J1326" s="62" t="s">
        <v>34</v>
      </c>
      <c r="K1326" s="44"/>
      <c r="L1326" s="63">
        <v>29.78</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107</v>
      </c>
      <c r="C1327" s="59" t="s">
        <v>1465</v>
      </c>
      <c r="D1327" s="60"/>
      <c r="E1327" s="60"/>
      <c r="F1327" s="60"/>
      <c r="G1327" s="61"/>
      <c r="H1327" s="71">
        <v>901</v>
      </c>
      <c r="I1327" s="62" t="s">
        <v>35</v>
      </c>
      <c r="J1327" s="62" t="s">
        <v>34</v>
      </c>
      <c r="K1327" s="44"/>
      <c r="L1327" s="63">
        <v>19.78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108</v>
      </c>
      <c r="C1328" s="59" t="s">
        <v>1466</v>
      </c>
      <c r="D1328" s="60"/>
      <c r="E1328" s="60"/>
      <c r="F1328" s="60"/>
      <c r="G1328" s="61"/>
      <c r="H1328" s="71">
        <v>902</v>
      </c>
      <c r="I1328" s="62" t="s">
        <v>35</v>
      </c>
      <c r="J1328" s="62" t="s">
        <v>34</v>
      </c>
      <c r="K1328" s="44"/>
      <c r="L1328" s="63">
        <v>30.26</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109</v>
      </c>
      <c r="C1329" s="59" t="s">
        <v>1467</v>
      </c>
      <c r="D1329" s="60"/>
      <c r="E1329" s="60"/>
      <c r="F1329" s="60"/>
      <c r="G1329" s="61"/>
      <c r="H1329" s="71" t="s">
        <v>1620</v>
      </c>
      <c r="I1329" s="62" t="s">
        <v>35</v>
      </c>
      <c r="J1329" s="62" t="s">
        <v>34</v>
      </c>
      <c r="K1329" s="44"/>
      <c r="L1329" s="63">
        <v>23.12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110</v>
      </c>
      <c r="C1330" s="59" t="s">
        <v>1468</v>
      </c>
      <c r="D1330" s="60"/>
      <c r="E1330" s="60"/>
      <c r="F1330" s="60"/>
      <c r="G1330" s="61"/>
      <c r="H1330" s="71" t="s">
        <v>1621</v>
      </c>
      <c r="I1330" s="62" t="s">
        <v>35</v>
      </c>
      <c r="J1330" s="62" t="s">
        <v>34</v>
      </c>
      <c r="K1330" s="44"/>
      <c r="L1330" s="63">
        <v>25.38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111</v>
      </c>
      <c r="C1331" s="59">
        <v>0</v>
      </c>
      <c r="D1331" s="60"/>
      <c r="E1331" s="60"/>
      <c r="F1331" s="60"/>
      <c r="G1331" s="61"/>
      <c r="H1331" s="71">
        <v>0</v>
      </c>
      <c r="I1331" s="62">
        <v>0</v>
      </c>
      <c r="J1331" s="62">
        <v>0</v>
      </c>
      <c r="K1331" s="44"/>
      <c r="L1331" s="63"/>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112</v>
      </c>
      <c r="C1332" s="59" t="s">
        <v>1469</v>
      </c>
      <c r="D1332" s="60"/>
      <c r="E1332" s="60"/>
      <c r="F1332" s="60"/>
      <c r="G1332" s="61"/>
      <c r="H1332" s="71">
        <v>0</v>
      </c>
      <c r="I1332" s="62">
        <v>0</v>
      </c>
      <c r="J1332" s="62">
        <v>0</v>
      </c>
      <c r="K1332" s="44"/>
      <c r="L1332" s="63"/>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113</v>
      </c>
      <c r="C1333" s="59" t="s">
        <v>1470</v>
      </c>
      <c r="D1333" s="60"/>
      <c r="E1333" s="60"/>
      <c r="F1333" s="60"/>
      <c r="G1333" s="61"/>
      <c r="H1333" s="71">
        <v>427</v>
      </c>
      <c r="I1333" s="62" t="s">
        <v>35</v>
      </c>
      <c r="J1333" s="62" t="s">
        <v>34</v>
      </c>
      <c r="K1333" s="44"/>
      <c r="L1333" s="63">
        <v>10.26</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114</v>
      </c>
      <c r="C1334" s="59" t="s">
        <v>1471</v>
      </c>
      <c r="D1334" s="60"/>
      <c r="E1334" s="60"/>
      <c r="F1334" s="60"/>
      <c r="G1334" s="61"/>
      <c r="H1334" s="71">
        <v>428</v>
      </c>
      <c r="I1334" s="62" t="s">
        <v>35</v>
      </c>
      <c r="J1334" s="62" t="s">
        <v>34</v>
      </c>
      <c r="K1334" s="44"/>
      <c r="L1334" s="63">
        <v>13.68</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115</v>
      </c>
      <c r="C1335" s="59" t="s">
        <v>1472</v>
      </c>
      <c r="D1335" s="60"/>
      <c r="E1335" s="60"/>
      <c r="F1335" s="60"/>
      <c r="G1335" s="61"/>
      <c r="H1335" s="71">
        <v>423</v>
      </c>
      <c r="I1335" s="62" t="s">
        <v>35</v>
      </c>
      <c r="J1335" s="62" t="s">
        <v>34</v>
      </c>
      <c r="K1335" s="44"/>
      <c r="L1335" s="63">
        <v>13.02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116</v>
      </c>
      <c r="C1336" s="59" t="s">
        <v>1473</v>
      </c>
      <c r="D1336" s="60"/>
      <c r="E1336" s="60"/>
      <c r="F1336" s="60"/>
      <c r="G1336" s="61"/>
      <c r="H1336" s="71">
        <v>424</v>
      </c>
      <c r="I1336" s="62" t="s">
        <v>35</v>
      </c>
      <c r="J1336" s="62" t="s">
        <v>34</v>
      </c>
      <c r="K1336" s="44"/>
      <c r="L1336" s="63">
        <v>14.63</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117</v>
      </c>
      <c r="C1337" s="59" t="s">
        <v>1474</v>
      </c>
      <c r="D1337" s="60"/>
      <c r="E1337" s="60"/>
      <c r="F1337" s="60"/>
      <c r="G1337" s="61"/>
      <c r="H1337" s="71">
        <v>890</v>
      </c>
      <c r="I1337" s="62" t="s">
        <v>35</v>
      </c>
      <c r="J1337" s="62" t="s">
        <v>34</v>
      </c>
      <c r="K1337" s="44"/>
      <c r="L1337" s="63">
        <v>10.26</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118</v>
      </c>
      <c r="C1338" s="59" t="s">
        <v>1475</v>
      </c>
      <c r="D1338" s="60"/>
      <c r="E1338" s="60"/>
      <c r="F1338" s="60"/>
      <c r="G1338" s="61"/>
      <c r="H1338" s="71">
        <v>891</v>
      </c>
      <c r="I1338" s="62" t="s">
        <v>35</v>
      </c>
      <c r="J1338" s="62" t="s">
        <v>34</v>
      </c>
      <c r="K1338" s="44"/>
      <c r="L1338" s="63">
        <v>13.68</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119</v>
      </c>
      <c r="C1339" s="59" t="s">
        <v>1476</v>
      </c>
      <c r="D1339" s="60"/>
      <c r="E1339" s="60"/>
      <c r="F1339" s="60"/>
      <c r="G1339" s="61"/>
      <c r="H1339" s="71">
        <v>990</v>
      </c>
      <c r="I1339" s="62" t="s">
        <v>35</v>
      </c>
      <c r="J1339" s="62" t="s">
        <v>34</v>
      </c>
      <c r="K1339" s="44"/>
      <c r="L1339" s="63">
        <v>13.02</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120</v>
      </c>
      <c r="C1340" s="59" t="s">
        <v>1477</v>
      </c>
      <c r="D1340" s="60"/>
      <c r="E1340" s="60"/>
      <c r="F1340" s="60"/>
      <c r="G1340" s="61"/>
      <c r="H1340" s="71">
        <v>991</v>
      </c>
      <c r="I1340" s="62" t="s">
        <v>35</v>
      </c>
      <c r="J1340" s="62" t="s">
        <v>34</v>
      </c>
      <c r="K1340" s="44"/>
      <c r="L1340" s="63">
        <v>14.63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121</v>
      </c>
      <c r="C1341" s="59" t="s">
        <v>1478</v>
      </c>
      <c r="D1341" s="60"/>
      <c r="E1341" s="60"/>
      <c r="F1341" s="60"/>
      <c r="G1341" s="61"/>
      <c r="H1341" s="71">
        <v>992</v>
      </c>
      <c r="I1341" s="62" t="s">
        <v>35</v>
      </c>
      <c r="J1341" s="62" t="s">
        <v>34</v>
      </c>
      <c r="K1341" s="44"/>
      <c r="L1341" s="63">
        <v>13.19</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122</v>
      </c>
      <c r="C1342" s="59" t="s">
        <v>1479</v>
      </c>
      <c r="D1342" s="60"/>
      <c r="E1342" s="60"/>
      <c r="F1342" s="60"/>
      <c r="G1342" s="61"/>
      <c r="H1342" s="71">
        <v>993</v>
      </c>
      <c r="I1342" s="62" t="s">
        <v>35</v>
      </c>
      <c r="J1342" s="62" t="s">
        <v>34</v>
      </c>
      <c r="K1342" s="44"/>
      <c r="L1342" s="63">
        <v>17.55</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123</v>
      </c>
      <c r="C1343" s="59">
        <v>0</v>
      </c>
      <c r="D1343" s="60"/>
      <c r="E1343" s="60"/>
      <c r="F1343" s="60"/>
      <c r="G1343" s="61"/>
      <c r="H1343" s="71">
        <v>0</v>
      </c>
      <c r="I1343" s="62">
        <v>0</v>
      </c>
      <c r="J1343" s="62">
        <v>0</v>
      </c>
      <c r="K1343" s="44"/>
      <c r="L1343" s="63"/>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124</v>
      </c>
      <c r="C1344" s="59" t="s">
        <v>1480</v>
      </c>
      <c r="D1344" s="60"/>
      <c r="E1344" s="60"/>
      <c r="F1344" s="60"/>
      <c r="G1344" s="61"/>
      <c r="H1344" s="71">
        <v>0</v>
      </c>
      <c r="I1344" s="62">
        <v>0</v>
      </c>
      <c r="J1344" s="62">
        <v>0</v>
      </c>
      <c r="K1344" s="44"/>
      <c r="L1344" s="63"/>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125</v>
      </c>
      <c r="C1345" s="59" t="s">
        <v>1481</v>
      </c>
      <c r="D1345" s="60"/>
      <c r="E1345" s="60"/>
      <c r="F1345" s="60"/>
      <c r="G1345" s="61"/>
      <c r="H1345" s="71">
        <v>302</v>
      </c>
      <c r="I1345" s="62" t="s">
        <v>35</v>
      </c>
      <c r="J1345" s="62" t="s">
        <v>34</v>
      </c>
      <c r="K1345" s="44"/>
      <c r="L1345" s="63">
        <v>52.83</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126</v>
      </c>
      <c r="C1346" s="59" t="s">
        <v>1482</v>
      </c>
      <c r="D1346" s="60"/>
      <c r="E1346" s="60"/>
      <c r="F1346" s="60"/>
      <c r="G1346" s="61"/>
      <c r="H1346" s="71">
        <v>0</v>
      </c>
      <c r="I1346" s="62" t="s">
        <v>35</v>
      </c>
      <c r="J1346" s="62" t="s">
        <v>34</v>
      </c>
      <c r="K1346" s="44"/>
      <c r="L1346" s="63">
        <v>0</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127</v>
      </c>
      <c r="C1347" s="59" t="s">
        <v>1483</v>
      </c>
      <c r="D1347" s="60"/>
      <c r="E1347" s="60"/>
      <c r="F1347" s="60"/>
      <c r="G1347" s="61"/>
      <c r="H1347" s="71">
        <v>415</v>
      </c>
      <c r="I1347" s="62" t="s">
        <v>35</v>
      </c>
      <c r="J1347" s="62" t="s">
        <v>34</v>
      </c>
      <c r="K1347" s="44"/>
      <c r="L1347" s="63">
        <v>52.23</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128</v>
      </c>
      <c r="C1348" s="59" t="s">
        <v>1484</v>
      </c>
      <c r="D1348" s="60"/>
      <c r="E1348" s="60"/>
      <c r="F1348" s="60"/>
      <c r="G1348" s="61"/>
      <c r="H1348" s="71">
        <v>416</v>
      </c>
      <c r="I1348" s="62" t="s">
        <v>35</v>
      </c>
      <c r="J1348" s="62" t="s">
        <v>34</v>
      </c>
      <c r="K1348" s="44"/>
      <c r="L1348" s="63">
        <v>52.23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129</v>
      </c>
      <c r="C1349" s="59" t="s">
        <v>1485</v>
      </c>
      <c r="D1349" s="60"/>
      <c r="E1349" s="60"/>
      <c r="F1349" s="60"/>
      <c r="G1349" s="61"/>
      <c r="H1349" s="71">
        <v>305</v>
      </c>
      <c r="I1349" s="62" t="s">
        <v>35</v>
      </c>
      <c r="J1349" s="62" t="s">
        <v>34</v>
      </c>
      <c r="K1349" s="44"/>
      <c r="L1349" s="63">
        <v>52.83</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130</v>
      </c>
      <c r="C1350" s="59" t="s">
        <v>1486</v>
      </c>
      <c r="D1350" s="60"/>
      <c r="E1350" s="60"/>
      <c r="F1350" s="60"/>
      <c r="G1350" s="61"/>
      <c r="H1350" s="71">
        <v>306</v>
      </c>
      <c r="I1350" s="62" t="s">
        <v>35</v>
      </c>
      <c r="J1350" s="62" t="s">
        <v>34</v>
      </c>
      <c r="K1350" s="44"/>
      <c r="L1350" s="63">
        <v>54.54</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131</v>
      </c>
      <c r="C1351" s="59" t="s">
        <v>1487</v>
      </c>
      <c r="D1351" s="60"/>
      <c r="E1351" s="60"/>
      <c r="F1351" s="60"/>
      <c r="G1351" s="61"/>
      <c r="H1351" s="71">
        <v>421</v>
      </c>
      <c r="I1351" s="62" t="s">
        <v>35</v>
      </c>
      <c r="J1351" s="62" t="s">
        <v>34</v>
      </c>
      <c r="K1351" s="44"/>
      <c r="L1351" s="63">
        <v>52.83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132</v>
      </c>
      <c r="C1352" s="59" t="s">
        <v>1488</v>
      </c>
      <c r="D1352" s="60"/>
      <c r="E1352" s="60"/>
      <c r="F1352" s="60"/>
      <c r="G1352" s="61"/>
      <c r="H1352" s="71">
        <v>308</v>
      </c>
      <c r="I1352" s="62" t="s">
        <v>35</v>
      </c>
      <c r="J1352" s="62" t="s">
        <v>34</v>
      </c>
      <c r="K1352" s="44"/>
      <c r="L1352" s="63">
        <v>53.27</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133</v>
      </c>
      <c r="C1353" s="59" t="s">
        <v>1489</v>
      </c>
      <c r="D1353" s="60"/>
      <c r="E1353" s="60"/>
      <c r="F1353" s="60"/>
      <c r="G1353" s="61"/>
      <c r="H1353" s="71">
        <v>309</v>
      </c>
      <c r="I1353" s="62" t="s">
        <v>35</v>
      </c>
      <c r="J1353" s="62" t="s">
        <v>34</v>
      </c>
      <c r="K1353" s="44"/>
      <c r="L1353" s="63">
        <v>52.39</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134</v>
      </c>
      <c r="C1354" s="59" t="s">
        <v>1490</v>
      </c>
      <c r="D1354" s="60"/>
      <c r="E1354" s="60"/>
      <c r="F1354" s="60"/>
      <c r="G1354" s="61"/>
      <c r="H1354" s="71">
        <v>318</v>
      </c>
      <c r="I1354" s="62" t="s">
        <v>35</v>
      </c>
      <c r="J1354" s="62" t="s">
        <v>34</v>
      </c>
      <c r="K1354" s="44"/>
      <c r="L1354" s="63">
        <v>55.41</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135</v>
      </c>
      <c r="C1355" s="59" t="s">
        <v>1491</v>
      </c>
      <c r="D1355" s="60"/>
      <c r="E1355" s="60"/>
      <c r="F1355" s="60"/>
      <c r="G1355" s="61"/>
      <c r="H1355" s="71">
        <v>323</v>
      </c>
      <c r="I1355" s="62" t="s">
        <v>35</v>
      </c>
      <c r="J1355" s="62" t="s">
        <v>34</v>
      </c>
      <c r="K1355" s="44"/>
      <c r="L1355" s="63">
        <v>55.41</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136</v>
      </c>
      <c r="C1356" s="59" t="s">
        <v>1492</v>
      </c>
      <c r="D1356" s="60"/>
      <c r="E1356" s="60"/>
      <c r="F1356" s="60"/>
      <c r="G1356" s="61"/>
      <c r="H1356" s="71">
        <v>0</v>
      </c>
      <c r="I1356" s="62" t="s">
        <v>35</v>
      </c>
      <c r="J1356" s="62" t="s">
        <v>34</v>
      </c>
      <c r="K1356" s="44"/>
      <c r="L1356" s="63">
        <v>0</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137</v>
      </c>
      <c r="C1357" s="59" t="s">
        <v>1493</v>
      </c>
      <c r="D1357" s="60"/>
      <c r="E1357" s="60"/>
      <c r="F1357" s="60"/>
      <c r="G1357" s="61"/>
      <c r="H1357" s="71">
        <v>326</v>
      </c>
      <c r="I1357" s="62" t="s">
        <v>35</v>
      </c>
      <c r="J1357" s="62" t="s">
        <v>34</v>
      </c>
      <c r="K1357" s="44"/>
      <c r="L1357" s="63">
        <v>55.41</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138</v>
      </c>
      <c r="C1358" s="59" t="s">
        <v>1494</v>
      </c>
      <c r="D1358" s="60"/>
      <c r="E1358" s="60"/>
      <c r="F1358" s="60"/>
      <c r="G1358" s="61"/>
      <c r="H1358" s="71">
        <v>335</v>
      </c>
      <c r="I1358" s="62" t="s">
        <v>35</v>
      </c>
      <c r="J1358" s="62" t="s">
        <v>34</v>
      </c>
      <c r="K1358" s="44"/>
      <c r="L1358" s="63">
        <v>55.27</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139</v>
      </c>
      <c r="C1359" s="59" t="s">
        <v>1495</v>
      </c>
      <c r="D1359" s="60"/>
      <c r="E1359" s="60"/>
      <c r="F1359" s="60"/>
      <c r="G1359" s="61"/>
      <c r="H1359" s="71">
        <v>332</v>
      </c>
      <c r="I1359" s="62" t="s">
        <v>35</v>
      </c>
      <c r="J1359" s="62" t="s">
        <v>34</v>
      </c>
      <c r="K1359" s="44"/>
      <c r="L1359" s="63">
        <v>54.02</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140</v>
      </c>
      <c r="C1360" s="59" t="s">
        <v>1496</v>
      </c>
      <c r="D1360" s="60"/>
      <c r="E1360" s="60"/>
      <c r="F1360" s="60"/>
      <c r="G1360" s="61"/>
      <c r="H1360" s="71">
        <v>0</v>
      </c>
      <c r="I1360" s="62" t="s">
        <v>35</v>
      </c>
      <c r="J1360" s="62" t="s">
        <v>34</v>
      </c>
      <c r="K1360" s="44"/>
      <c r="L1360" s="63">
        <v>0</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141</v>
      </c>
      <c r="C1361" s="59" t="s">
        <v>1497</v>
      </c>
      <c r="D1361" s="60"/>
      <c r="E1361" s="60"/>
      <c r="F1361" s="60"/>
      <c r="G1361" s="61"/>
      <c r="H1361" s="71">
        <v>380</v>
      </c>
      <c r="I1361" s="62" t="s">
        <v>35</v>
      </c>
      <c r="J1361" s="62" t="s">
        <v>34</v>
      </c>
      <c r="K1361" s="44"/>
      <c r="L1361" s="63">
        <v>55.27</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142</v>
      </c>
      <c r="C1362" s="59" t="s">
        <v>1498</v>
      </c>
      <c r="D1362" s="60"/>
      <c r="E1362" s="60"/>
      <c r="F1362" s="60"/>
      <c r="G1362" s="61"/>
      <c r="H1362" s="71">
        <v>0</v>
      </c>
      <c r="I1362" s="62" t="s">
        <v>35</v>
      </c>
      <c r="J1362" s="62" t="s">
        <v>34</v>
      </c>
      <c r="K1362" s="44"/>
      <c r="L1362" s="63">
        <v>0</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143</v>
      </c>
      <c r="C1363" s="59" t="s">
        <v>1499</v>
      </c>
      <c r="D1363" s="60"/>
      <c r="E1363" s="60"/>
      <c r="F1363" s="60"/>
      <c r="G1363" s="61"/>
      <c r="H1363" s="71">
        <v>338</v>
      </c>
      <c r="I1363" s="62" t="s">
        <v>35</v>
      </c>
      <c r="J1363" s="62" t="s">
        <v>34</v>
      </c>
      <c r="K1363" s="44"/>
      <c r="L1363" s="63">
        <v>53.96</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144</v>
      </c>
      <c r="C1364" s="59" t="s">
        <v>1500</v>
      </c>
      <c r="D1364" s="60"/>
      <c r="E1364" s="60"/>
      <c r="F1364" s="60"/>
      <c r="G1364" s="61"/>
      <c r="H1364" s="71">
        <v>343</v>
      </c>
      <c r="I1364" s="62" t="s">
        <v>35</v>
      </c>
      <c r="J1364" s="62" t="s">
        <v>34</v>
      </c>
      <c r="K1364" s="44"/>
      <c r="L1364" s="63">
        <v>56.96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145</v>
      </c>
      <c r="C1365" s="59" t="s">
        <v>1501</v>
      </c>
      <c r="D1365" s="60"/>
      <c r="E1365" s="60"/>
      <c r="F1365" s="60"/>
      <c r="G1365" s="61"/>
      <c r="H1365" s="71">
        <v>350</v>
      </c>
      <c r="I1365" s="62" t="s">
        <v>35</v>
      </c>
      <c r="J1365" s="62" t="s">
        <v>34</v>
      </c>
      <c r="K1365" s="44"/>
      <c r="L1365" s="63">
        <v>62.8</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146</v>
      </c>
      <c r="C1366" s="59" t="s">
        <v>1502</v>
      </c>
      <c r="D1366" s="60"/>
      <c r="E1366" s="60"/>
      <c r="F1366" s="60"/>
      <c r="G1366" s="61"/>
      <c r="H1366" s="71">
        <v>0</v>
      </c>
      <c r="I1366" s="62" t="s">
        <v>35</v>
      </c>
      <c r="J1366" s="62" t="s">
        <v>34</v>
      </c>
      <c r="K1366" s="44"/>
      <c r="L1366" s="63">
        <v>0</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147</v>
      </c>
      <c r="C1367" s="59" t="s">
        <v>1503</v>
      </c>
      <c r="D1367" s="60"/>
      <c r="E1367" s="60"/>
      <c r="F1367" s="60"/>
      <c r="G1367" s="61"/>
      <c r="H1367" s="71">
        <v>355</v>
      </c>
      <c r="I1367" s="62" t="s">
        <v>35</v>
      </c>
      <c r="J1367" s="62" t="s">
        <v>34</v>
      </c>
      <c r="K1367" s="44"/>
      <c r="L1367" s="63">
        <v>54.66</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148</v>
      </c>
      <c r="C1368" s="59" t="s">
        <v>1504</v>
      </c>
      <c r="D1368" s="60"/>
      <c r="E1368" s="60"/>
      <c r="F1368" s="60"/>
      <c r="G1368" s="61"/>
      <c r="H1368" s="71">
        <v>358</v>
      </c>
      <c r="I1368" s="62" t="s">
        <v>35</v>
      </c>
      <c r="J1368" s="62" t="s">
        <v>34</v>
      </c>
      <c r="K1368" s="44"/>
      <c r="L1368" s="63">
        <v>58.2</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149</v>
      </c>
      <c r="C1369" s="59" t="s">
        <v>1505</v>
      </c>
      <c r="D1369" s="60"/>
      <c r="E1369" s="60"/>
      <c r="F1369" s="60"/>
      <c r="G1369" s="61"/>
      <c r="H1369" s="71">
        <v>0</v>
      </c>
      <c r="I1369" s="62" t="s">
        <v>35</v>
      </c>
      <c r="J1369" s="62" t="s">
        <v>34</v>
      </c>
      <c r="K1369" s="44"/>
      <c r="L1369" s="63">
        <v>0</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150</v>
      </c>
      <c r="C1370" s="59" t="s">
        <v>1506</v>
      </c>
      <c r="D1370" s="60"/>
      <c r="E1370" s="60"/>
      <c r="F1370" s="60"/>
      <c r="G1370" s="61"/>
      <c r="H1370" s="71">
        <v>411</v>
      </c>
      <c r="I1370" s="62" t="s">
        <v>35</v>
      </c>
      <c r="J1370" s="62" t="s">
        <v>34</v>
      </c>
      <c r="K1370" s="44"/>
      <c r="L1370" s="63">
        <v>61.55</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151</v>
      </c>
      <c r="C1371" s="59" t="s">
        <v>1507</v>
      </c>
      <c r="D1371" s="60"/>
      <c r="E1371" s="60"/>
      <c r="F1371" s="60"/>
      <c r="G1371" s="61"/>
      <c r="H1371" s="71">
        <v>365</v>
      </c>
      <c r="I1371" s="62" t="s">
        <v>35</v>
      </c>
      <c r="J1371" s="62" t="s">
        <v>34</v>
      </c>
      <c r="K1371" s="44"/>
      <c r="L1371" s="63">
        <v>58.27</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152</v>
      </c>
      <c r="C1372" s="59" t="s">
        <v>1508</v>
      </c>
      <c r="D1372" s="60"/>
      <c r="E1372" s="60"/>
      <c r="F1372" s="60"/>
      <c r="G1372" s="61"/>
      <c r="H1372" s="71">
        <v>366</v>
      </c>
      <c r="I1372" s="62" t="s">
        <v>35</v>
      </c>
      <c r="J1372" s="62" t="s">
        <v>34</v>
      </c>
      <c r="K1372" s="44"/>
      <c r="L1372" s="63">
        <v>57.41</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153</v>
      </c>
      <c r="C1373" s="59" t="s">
        <v>1509</v>
      </c>
      <c r="D1373" s="60"/>
      <c r="E1373" s="60"/>
      <c r="F1373" s="60"/>
      <c r="G1373" s="61"/>
      <c r="H1373" s="71">
        <v>403</v>
      </c>
      <c r="I1373" s="62" t="s">
        <v>35</v>
      </c>
      <c r="J1373" s="62" t="s">
        <v>34</v>
      </c>
      <c r="K1373" s="44"/>
      <c r="L1373" s="63">
        <v>63.71</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154</v>
      </c>
      <c r="C1374" s="59" t="s">
        <v>1510</v>
      </c>
      <c r="D1374" s="60"/>
      <c r="E1374" s="60"/>
      <c r="F1374" s="60"/>
      <c r="G1374" s="61"/>
      <c r="H1374" s="71">
        <v>396</v>
      </c>
      <c r="I1374" s="62" t="s">
        <v>35</v>
      </c>
      <c r="J1374" s="62" t="s">
        <v>34</v>
      </c>
      <c r="K1374" s="44"/>
      <c r="L1374" s="63">
        <v>56.96</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155</v>
      </c>
      <c r="C1375" s="59" t="s">
        <v>1511</v>
      </c>
      <c r="D1375" s="60"/>
      <c r="E1375" s="60"/>
      <c r="F1375" s="60"/>
      <c r="G1375" s="61"/>
      <c r="H1375" s="71">
        <v>405</v>
      </c>
      <c r="I1375" s="62" t="s">
        <v>35</v>
      </c>
      <c r="J1375" s="62" t="s">
        <v>34</v>
      </c>
      <c r="K1375" s="44"/>
      <c r="L1375" s="63">
        <v>62.81</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156</v>
      </c>
      <c r="C1376" s="59" t="s">
        <v>1512</v>
      </c>
      <c r="D1376" s="60"/>
      <c r="E1376" s="60"/>
      <c r="F1376" s="60"/>
      <c r="G1376" s="61"/>
      <c r="H1376" s="71">
        <v>858</v>
      </c>
      <c r="I1376" s="62" t="s">
        <v>35</v>
      </c>
      <c r="J1376" s="62" t="s">
        <v>34</v>
      </c>
      <c r="K1376" s="44"/>
      <c r="L1376" s="63">
        <v>0</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157</v>
      </c>
      <c r="C1377" s="59" t="s">
        <v>1513</v>
      </c>
      <c r="D1377" s="60"/>
      <c r="E1377" s="60"/>
      <c r="F1377" s="60"/>
      <c r="G1377" s="61"/>
      <c r="H1377" s="71">
        <v>851</v>
      </c>
      <c r="I1377" s="62" t="s">
        <v>35</v>
      </c>
      <c r="J1377" s="62" t="s">
        <v>34</v>
      </c>
      <c r="K1377" s="44"/>
      <c r="L1377" s="63">
        <v>52.23</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158</v>
      </c>
      <c r="C1378" s="59" t="s">
        <v>1514</v>
      </c>
      <c r="D1378" s="60"/>
      <c r="E1378" s="60"/>
      <c r="F1378" s="60"/>
      <c r="G1378" s="61"/>
      <c r="H1378" s="71">
        <v>852</v>
      </c>
      <c r="I1378" s="62" t="s">
        <v>35</v>
      </c>
      <c r="J1378" s="62" t="s">
        <v>34</v>
      </c>
      <c r="K1378" s="44"/>
      <c r="L1378" s="63">
        <v>52.23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159</v>
      </c>
      <c r="C1379" s="59" t="s">
        <v>1515</v>
      </c>
      <c r="D1379" s="60"/>
      <c r="E1379" s="60"/>
      <c r="F1379" s="60"/>
      <c r="G1379" s="61"/>
      <c r="H1379" s="71">
        <v>853</v>
      </c>
      <c r="I1379" s="62" t="s">
        <v>35</v>
      </c>
      <c r="J1379" s="62" t="s">
        <v>34</v>
      </c>
      <c r="K1379" s="44"/>
      <c r="L1379" s="63">
        <v>52.83</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160</v>
      </c>
      <c r="C1380" s="59" t="s">
        <v>1516</v>
      </c>
      <c r="D1380" s="60"/>
      <c r="E1380" s="60"/>
      <c r="F1380" s="60"/>
      <c r="G1380" s="61"/>
      <c r="H1380" s="71">
        <v>854</v>
      </c>
      <c r="I1380" s="62" t="s">
        <v>35</v>
      </c>
      <c r="J1380" s="62" t="s">
        <v>34</v>
      </c>
      <c r="K1380" s="44"/>
      <c r="L1380" s="63">
        <v>53.27</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161</v>
      </c>
      <c r="C1381" s="59" t="s">
        <v>1517</v>
      </c>
      <c r="D1381" s="60"/>
      <c r="E1381" s="60"/>
      <c r="F1381" s="60"/>
      <c r="G1381" s="61"/>
      <c r="H1381" s="71">
        <v>855</v>
      </c>
      <c r="I1381" s="62" t="s">
        <v>35</v>
      </c>
      <c r="J1381" s="62" t="s">
        <v>34</v>
      </c>
      <c r="K1381" s="44"/>
      <c r="L1381" s="63">
        <v>52.39</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162</v>
      </c>
      <c r="C1382" s="59" t="s">
        <v>1518</v>
      </c>
      <c r="D1382" s="60"/>
      <c r="E1382" s="60"/>
      <c r="F1382" s="60"/>
      <c r="G1382" s="61"/>
      <c r="H1382" s="71">
        <v>856</v>
      </c>
      <c r="I1382" s="62" t="s">
        <v>35</v>
      </c>
      <c r="J1382" s="62" t="s">
        <v>34</v>
      </c>
      <c r="K1382" s="44"/>
      <c r="L1382" s="63">
        <v>54.02</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163</v>
      </c>
      <c r="C1383" s="59" t="s">
        <v>1519</v>
      </c>
      <c r="D1383" s="60"/>
      <c r="E1383" s="60"/>
      <c r="F1383" s="60"/>
      <c r="G1383" s="61"/>
      <c r="H1383" s="71">
        <v>857</v>
      </c>
      <c r="I1383" s="62" t="s">
        <v>35</v>
      </c>
      <c r="J1383" s="62" t="s">
        <v>34</v>
      </c>
      <c r="K1383" s="44"/>
      <c r="L1383" s="63">
        <v>55.27</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164</v>
      </c>
      <c r="C1384" s="59" t="s">
        <v>1520</v>
      </c>
      <c r="D1384" s="60"/>
      <c r="E1384" s="60"/>
      <c r="F1384" s="60"/>
      <c r="G1384" s="61"/>
      <c r="H1384" s="71">
        <v>411</v>
      </c>
      <c r="I1384" s="62" t="s">
        <v>35</v>
      </c>
      <c r="J1384" s="62" t="s">
        <v>34</v>
      </c>
      <c r="K1384" s="44"/>
      <c r="L1384" s="63">
        <v>61.55</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165</v>
      </c>
      <c r="C1385" s="59" t="s">
        <v>1521</v>
      </c>
      <c r="D1385" s="60"/>
      <c r="E1385" s="60"/>
      <c r="F1385" s="60"/>
      <c r="G1385" s="61"/>
      <c r="H1385" s="71">
        <v>877</v>
      </c>
      <c r="I1385" s="62" t="s">
        <v>35</v>
      </c>
      <c r="J1385" s="62" t="s">
        <v>34</v>
      </c>
      <c r="K1385" s="44"/>
      <c r="L1385" s="63">
        <v>54.02</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166</v>
      </c>
      <c r="C1386" s="59" t="s">
        <v>1522</v>
      </c>
      <c r="D1386" s="60"/>
      <c r="E1386" s="60"/>
      <c r="F1386" s="60"/>
      <c r="G1386" s="61"/>
      <c r="H1386" s="71">
        <v>859</v>
      </c>
      <c r="I1386" s="62" t="s">
        <v>35</v>
      </c>
      <c r="J1386" s="62" t="s">
        <v>34</v>
      </c>
      <c r="K1386" s="44"/>
      <c r="L1386" s="63">
        <v>61.54</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167</v>
      </c>
      <c r="C1387" s="59" t="s">
        <v>1523</v>
      </c>
      <c r="D1387" s="60"/>
      <c r="E1387" s="60"/>
      <c r="F1387" s="60"/>
      <c r="G1387" s="61"/>
      <c r="H1387" s="71">
        <v>860</v>
      </c>
      <c r="I1387" s="62" t="s">
        <v>35</v>
      </c>
      <c r="J1387" s="62" t="s">
        <v>34</v>
      </c>
      <c r="K1387" s="44"/>
      <c r="L1387" s="63">
        <v>65.83</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168</v>
      </c>
      <c r="C1388" s="59" t="s">
        <v>1524</v>
      </c>
      <c r="D1388" s="60"/>
      <c r="E1388" s="60"/>
      <c r="F1388" s="60"/>
      <c r="G1388" s="61"/>
      <c r="H1388" s="71">
        <v>861</v>
      </c>
      <c r="I1388" s="62" t="s">
        <v>35</v>
      </c>
      <c r="J1388" s="62" t="s">
        <v>34</v>
      </c>
      <c r="K1388" s="44"/>
      <c r="L1388" s="63">
        <v>64.53</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169</v>
      </c>
      <c r="C1389" s="59" t="s">
        <v>1525</v>
      </c>
      <c r="D1389" s="60"/>
      <c r="E1389" s="60"/>
      <c r="F1389" s="60"/>
      <c r="G1389" s="61"/>
      <c r="H1389" s="71">
        <v>862</v>
      </c>
      <c r="I1389" s="62" t="s">
        <v>35</v>
      </c>
      <c r="J1389" s="62" t="s">
        <v>34</v>
      </c>
      <c r="K1389" s="44"/>
      <c r="L1389" s="63">
        <v>64.98</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170</v>
      </c>
      <c r="C1390" s="59" t="s">
        <v>1526</v>
      </c>
      <c r="D1390" s="60"/>
      <c r="E1390" s="60"/>
      <c r="F1390" s="60"/>
      <c r="G1390" s="61"/>
      <c r="H1390" s="71">
        <v>863</v>
      </c>
      <c r="I1390" s="62" t="s">
        <v>35</v>
      </c>
      <c r="J1390" s="62" t="s">
        <v>34</v>
      </c>
      <c r="K1390" s="44"/>
      <c r="L1390" s="63">
        <v>62.24</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171</v>
      </c>
      <c r="C1391" s="59" t="s">
        <v>1527</v>
      </c>
      <c r="D1391" s="60"/>
      <c r="E1391" s="60"/>
      <c r="F1391" s="60"/>
      <c r="G1391" s="61"/>
      <c r="H1391" s="71">
        <v>864</v>
      </c>
      <c r="I1391" s="62" t="s">
        <v>35</v>
      </c>
      <c r="J1391" s="62" t="s">
        <v>34</v>
      </c>
      <c r="K1391" s="44"/>
      <c r="L1391" s="63">
        <v>61.16</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172</v>
      </c>
      <c r="C1392" s="59" t="s">
        <v>1528</v>
      </c>
      <c r="D1392" s="60"/>
      <c r="E1392" s="60"/>
      <c r="F1392" s="60"/>
      <c r="G1392" s="61"/>
      <c r="H1392" s="71">
        <v>878</v>
      </c>
      <c r="I1392" s="62" t="s">
        <v>35</v>
      </c>
      <c r="J1392" s="62" t="s">
        <v>34</v>
      </c>
      <c r="K1392" s="44"/>
      <c r="L1392" s="63">
        <v>52.83</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173</v>
      </c>
      <c r="C1393" s="59" t="s">
        <v>1529</v>
      </c>
      <c r="D1393" s="60"/>
      <c r="E1393" s="60"/>
      <c r="F1393" s="60"/>
      <c r="G1393" s="61"/>
      <c r="H1393" s="71">
        <v>865</v>
      </c>
      <c r="I1393" s="62" t="s">
        <v>35</v>
      </c>
      <c r="J1393" s="62" t="s">
        <v>34</v>
      </c>
      <c r="K1393" s="44"/>
      <c r="L1393" s="63">
        <v>61.54</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174</v>
      </c>
      <c r="C1394" s="59" t="s">
        <v>1530</v>
      </c>
      <c r="D1394" s="60"/>
      <c r="E1394" s="60"/>
      <c r="F1394" s="60"/>
      <c r="G1394" s="61"/>
      <c r="H1394" s="71">
        <v>866</v>
      </c>
      <c r="I1394" s="62" t="s">
        <v>35</v>
      </c>
      <c r="J1394" s="62" t="s">
        <v>34</v>
      </c>
      <c r="K1394" s="44"/>
      <c r="L1394" s="63">
        <v>65.83</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175</v>
      </c>
      <c r="C1395" s="59" t="s">
        <v>1531</v>
      </c>
      <c r="D1395" s="60"/>
      <c r="E1395" s="60"/>
      <c r="F1395" s="60"/>
      <c r="G1395" s="61"/>
      <c r="H1395" s="71">
        <v>868</v>
      </c>
      <c r="I1395" s="62" t="s">
        <v>35</v>
      </c>
      <c r="J1395" s="62" t="s">
        <v>34</v>
      </c>
      <c r="K1395" s="44"/>
      <c r="L1395" s="63">
        <v>64.53</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176</v>
      </c>
      <c r="C1396" s="59" t="s">
        <v>1532</v>
      </c>
      <c r="D1396" s="60"/>
      <c r="E1396" s="60"/>
      <c r="F1396" s="60"/>
      <c r="G1396" s="61"/>
      <c r="H1396" s="71">
        <v>869</v>
      </c>
      <c r="I1396" s="62" t="s">
        <v>35</v>
      </c>
      <c r="J1396" s="62" t="s">
        <v>34</v>
      </c>
      <c r="K1396" s="44"/>
      <c r="L1396" s="63">
        <v>64.98</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177</v>
      </c>
      <c r="C1397" s="59" t="s">
        <v>1533</v>
      </c>
      <c r="D1397" s="60"/>
      <c r="E1397" s="60"/>
      <c r="F1397" s="60"/>
      <c r="G1397" s="61"/>
      <c r="H1397" s="71">
        <v>870</v>
      </c>
      <c r="I1397" s="62" t="s">
        <v>35</v>
      </c>
      <c r="J1397" s="62" t="s">
        <v>34</v>
      </c>
      <c r="K1397" s="44"/>
      <c r="L1397" s="63">
        <v>62.24</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178</v>
      </c>
      <c r="C1398" s="59" t="s">
        <v>1534</v>
      </c>
      <c r="D1398" s="60"/>
      <c r="E1398" s="60"/>
      <c r="F1398" s="60"/>
      <c r="G1398" s="61"/>
      <c r="H1398" s="71">
        <v>871</v>
      </c>
      <c r="I1398" s="62" t="s">
        <v>35</v>
      </c>
      <c r="J1398" s="62" t="s">
        <v>34</v>
      </c>
      <c r="K1398" s="44"/>
      <c r="L1398" s="63">
        <v>64.540000000000006</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179</v>
      </c>
      <c r="C1399" s="59" t="s">
        <v>1535</v>
      </c>
      <c r="D1399" s="60"/>
      <c r="E1399" s="60"/>
      <c r="F1399" s="60"/>
      <c r="G1399" s="61"/>
      <c r="H1399" s="71">
        <v>879</v>
      </c>
      <c r="I1399" s="62" t="s">
        <v>35</v>
      </c>
      <c r="J1399" s="62" t="s">
        <v>34</v>
      </c>
      <c r="K1399" s="44"/>
      <c r="L1399" s="63">
        <v>62.86</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180</v>
      </c>
      <c r="C1400" s="59" t="s">
        <v>1536</v>
      </c>
      <c r="D1400" s="60"/>
      <c r="E1400" s="60"/>
      <c r="F1400" s="60"/>
      <c r="G1400" s="61"/>
      <c r="H1400" s="71">
        <v>872</v>
      </c>
      <c r="I1400" s="62" t="s">
        <v>35</v>
      </c>
      <c r="J1400" s="62" t="s">
        <v>34</v>
      </c>
      <c r="K1400" s="44"/>
      <c r="L1400" s="63">
        <v>52.39</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181</v>
      </c>
      <c r="C1401" s="59" t="s">
        <v>1537</v>
      </c>
      <c r="D1401" s="60"/>
      <c r="E1401" s="60"/>
      <c r="F1401" s="60"/>
      <c r="G1401" s="61"/>
      <c r="H1401" s="71">
        <v>880</v>
      </c>
      <c r="I1401" s="62" t="s">
        <v>35</v>
      </c>
      <c r="J1401" s="62" t="s">
        <v>34</v>
      </c>
      <c r="K1401" s="44"/>
      <c r="L1401" s="63">
        <v>52.83</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182</v>
      </c>
      <c r="C1402" s="59" t="s">
        <v>1538</v>
      </c>
      <c r="D1402" s="60"/>
      <c r="E1402" s="60"/>
      <c r="F1402" s="60"/>
      <c r="G1402" s="61"/>
      <c r="H1402" s="71">
        <v>873</v>
      </c>
      <c r="I1402" s="62" t="s">
        <v>35</v>
      </c>
      <c r="J1402" s="62" t="s">
        <v>34</v>
      </c>
      <c r="K1402" s="44"/>
      <c r="L1402" s="63">
        <v>56.96</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183</v>
      </c>
      <c r="C1403" s="59" t="s">
        <v>1539</v>
      </c>
      <c r="D1403" s="60"/>
      <c r="E1403" s="60"/>
      <c r="F1403" s="60"/>
      <c r="G1403" s="61"/>
      <c r="H1403" s="71">
        <v>874</v>
      </c>
      <c r="I1403" s="62" t="s">
        <v>35</v>
      </c>
      <c r="J1403" s="62" t="s">
        <v>34</v>
      </c>
      <c r="K1403" s="44"/>
      <c r="L1403" s="63">
        <v>57.41</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184</v>
      </c>
      <c r="C1404" s="59" t="s">
        <v>1540</v>
      </c>
      <c r="D1404" s="60"/>
      <c r="E1404" s="60"/>
      <c r="F1404" s="60"/>
      <c r="G1404" s="61"/>
      <c r="H1404" s="71">
        <v>875</v>
      </c>
      <c r="I1404" s="62" t="s">
        <v>35</v>
      </c>
      <c r="J1404" s="62" t="s">
        <v>34</v>
      </c>
      <c r="K1404" s="44"/>
      <c r="L1404" s="63">
        <v>54.66</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185</v>
      </c>
      <c r="C1405" s="59" t="s">
        <v>1541</v>
      </c>
      <c r="D1405" s="60"/>
      <c r="E1405" s="60"/>
      <c r="F1405" s="60"/>
      <c r="G1405" s="61"/>
      <c r="H1405" s="71">
        <v>876</v>
      </c>
      <c r="I1405" s="62" t="s">
        <v>35</v>
      </c>
      <c r="J1405" s="62" t="s">
        <v>34</v>
      </c>
      <c r="K1405" s="44"/>
      <c r="L1405" s="63">
        <v>56.96</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186</v>
      </c>
      <c r="C1406" s="59" t="s">
        <v>1542</v>
      </c>
      <c r="D1406" s="60"/>
      <c r="E1406" s="60"/>
      <c r="F1406" s="60"/>
      <c r="G1406" s="61"/>
      <c r="H1406" s="71">
        <v>881</v>
      </c>
      <c r="I1406" s="62" t="s">
        <v>35</v>
      </c>
      <c r="J1406" s="62" t="s">
        <v>34</v>
      </c>
      <c r="K1406" s="44"/>
      <c r="L1406" s="63">
        <v>53.96</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187</v>
      </c>
      <c r="C1407" s="59" t="s">
        <v>1543</v>
      </c>
      <c r="D1407" s="60"/>
      <c r="E1407" s="60"/>
      <c r="F1407" s="60"/>
      <c r="G1407" s="61"/>
      <c r="H1407" s="71">
        <v>882</v>
      </c>
      <c r="I1407" s="62" t="s">
        <v>35</v>
      </c>
      <c r="J1407" s="62" t="s">
        <v>34</v>
      </c>
      <c r="K1407" s="44"/>
      <c r="L1407" s="63">
        <v>58.27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188</v>
      </c>
      <c r="C1408" s="59">
        <v>0</v>
      </c>
      <c r="D1408" s="60"/>
      <c r="E1408" s="60"/>
      <c r="F1408" s="60"/>
      <c r="G1408" s="61"/>
      <c r="H1408" s="71">
        <v>0</v>
      </c>
      <c r="I1408" s="62">
        <v>0</v>
      </c>
      <c r="J1408" s="62">
        <v>0</v>
      </c>
      <c r="K1408" s="44"/>
      <c r="L1408" s="63"/>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189</v>
      </c>
      <c r="C1409" s="59" t="s">
        <v>1545</v>
      </c>
      <c r="D1409" s="60"/>
      <c r="E1409" s="60"/>
      <c r="F1409" s="60"/>
      <c r="G1409" s="61"/>
      <c r="H1409" s="71">
        <v>0</v>
      </c>
      <c r="I1409" s="62">
        <v>0</v>
      </c>
      <c r="J1409" s="62">
        <v>0</v>
      </c>
      <c r="K1409" s="44"/>
      <c r="L1409" s="63"/>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190</v>
      </c>
      <c r="C1410" s="59" t="s">
        <v>1546</v>
      </c>
      <c r="D1410" s="60"/>
      <c r="E1410" s="60"/>
      <c r="F1410" s="60"/>
      <c r="G1410" s="61"/>
      <c r="H1410" s="71">
        <v>0</v>
      </c>
      <c r="I1410" s="62">
        <v>0</v>
      </c>
      <c r="J1410" s="62">
        <v>0</v>
      </c>
      <c r="K1410" s="44"/>
      <c r="L1410" s="63"/>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191</v>
      </c>
      <c r="C1411" s="59" t="s">
        <v>1547</v>
      </c>
      <c r="D1411" s="60"/>
      <c r="E1411" s="60"/>
      <c r="F1411" s="60"/>
      <c r="G1411" s="61"/>
      <c r="H1411" s="71">
        <v>589</v>
      </c>
      <c r="I1411" s="62" t="s">
        <v>35</v>
      </c>
      <c r="J1411" s="62" t="s">
        <v>34</v>
      </c>
      <c r="K1411" s="44"/>
      <c r="L1411" s="63">
        <v>71.260000000000005</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192</v>
      </c>
      <c r="C1412" s="59" t="s">
        <v>1548</v>
      </c>
      <c r="D1412" s="60"/>
      <c r="E1412" s="60"/>
      <c r="F1412" s="60"/>
      <c r="G1412" s="61"/>
      <c r="H1412" s="71">
        <v>585</v>
      </c>
      <c r="I1412" s="62" t="s">
        <v>35</v>
      </c>
      <c r="J1412" s="62" t="s">
        <v>34</v>
      </c>
      <c r="K1412" s="44"/>
      <c r="L1412" s="63">
        <v>77.08</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193</v>
      </c>
      <c r="C1413" s="59" t="s">
        <v>1549</v>
      </c>
      <c r="D1413" s="60"/>
      <c r="E1413" s="60"/>
      <c r="F1413" s="60"/>
      <c r="G1413" s="61"/>
      <c r="H1413" s="71">
        <v>567</v>
      </c>
      <c r="I1413" s="62" t="s">
        <v>35</v>
      </c>
      <c r="J1413" s="62" t="s">
        <v>34</v>
      </c>
      <c r="K1413" s="44"/>
      <c r="L1413" s="63">
        <v>77.08</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194</v>
      </c>
      <c r="C1414" s="59" t="s">
        <v>1550</v>
      </c>
      <c r="D1414" s="60"/>
      <c r="E1414" s="60"/>
      <c r="F1414" s="60"/>
      <c r="G1414" s="61"/>
      <c r="H1414" s="71">
        <v>588</v>
      </c>
      <c r="I1414" s="62" t="s">
        <v>35</v>
      </c>
      <c r="J1414" s="62" t="s">
        <v>34</v>
      </c>
      <c r="K1414" s="44"/>
      <c r="L1414" s="63">
        <v>77.08</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195</v>
      </c>
      <c r="C1415" s="59" t="s">
        <v>1551</v>
      </c>
      <c r="D1415" s="60"/>
      <c r="E1415" s="60"/>
      <c r="F1415" s="60"/>
      <c r="G1415" s="61"/>
      <c r="H1415" s="71">
        <v>587</v>
      </c>
      <c r="I1415" s="62" t="s">
        <v>35</v>
      </c>
      <c r="J1415" s="62" t="s">
        <v>34</v>
      </c>
      <c r="K1415" s="44"/>
      <c r="L1415" s="63">
        <v>77.34</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196</v>
      </c>
      <c r="C1416" s="59" t="s">
        <v>1552</v>
      </c>
      <c r="D1416" s="60"/>
      <c r="E1416" s="60"/>
      <c r="F1416" s="60"/>
      <c r="G1416" s="61"/>
      <c r="H1416" s="71">
        <v>586</v>
      </c>
      <c r="I1416" s="62" t="s">
        <v>35</v>
      </c>
      <c r="J1416" s="62" t="s">
        <v>34</v>
      </c>
      <c r="K1416" s="44"/>
      <c r="L1416" s="63">
        <v>85.87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197</v>
      </c>
      <c r="C1417" s="59" t="s">
        <v>1553</v>
      </c>
      <c r="D1417" s="60"/>
      <c r="E1417" s="60"/>
      <c r="F1417" s="60"/>
      <c r="G1417" s="61"/>
      <c r="H1417" s="71">
        <v>650</v>
      </c>
      <c r="I1417" s="62" t="s">
        <v>35</v>
      </c>
      <c r="J1417" s="62" t="s">
        <v>34</v>
      </c>
      <c r="K1417" s="44"/>
      <c r="L1417" s="63">
        <v>113.29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198</v>
      </c>
      <c r="C1418" s="59" t="s">
        <v>1554</v>
      </c>
      <c r="D1418" s="60"/>
      <c r="E1418" s="60"/>
      <c r="F1418" s="60"/>
      <c r="G1418" s="61"/>
      <c r="H1418" s="71">
        <v>651</v>
      </c>
      <c r="I1418" s="62" t="s">
        <v>35</v>
      </c>
      <c r="J1418" s="62" t="s">
        <v>34</v>
      </c>
      <c r="K1418" s="44"/>
      <c r="L1418" s="63">
        <v>113.29</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199</v>
      </c>
      <c r="C1419" s="59" t="s">
        <v>1555</v>
      </c>
      <c r="D1419" s="60"/>
      <c r="E1419" s="60"/>
      <c r="F1419" s="60"/>
      <c r="G1419" s="61"/>
      <c r="H1419" s="71">
        <v>652</v>
      </c>
      <c r="I1419" s="62" t="s">
        <v>35</v>
      </c>
      <c r="J1419" s="62" t="s">
        <v>34</v>
      </c>
      <c r="K1419" s="44"/>
      <c r="L1419" s="63">
        <v>125.89</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200</v>
      </c>
      <c r="C1420" s="59" t="s">
        <v>1556</v>
      </c>
      <c r="D1420" s="60"/>
      <c r="E1420" s="60"/>
      <c r="F1420" s="60"/>
      <c r="G1420" s="61"/>
      <c r="H1420" s="71">
        <v>653</v>
      </c>
      <c r="I1420" s="62" t="s">
        <v>35</v>
      </c>
      <c r="J1420" s="62" t="s">
        <v>34</v>
      </c>
      <c r="K1420" s="44"/>
      <c r="L1420" s="63">
        <v>81.010000000000005</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201</v>
      </c>
      <c r="C1421" s="59" t="s">
        <v>1557</v>
      </c>
      <c r="D1421" s="60"/>
      <c r="E1421" s="60"/>
      <c r="F1421" s="60"/>
      <c r="G1421" s="61"/>
      <c r="H1421" s="71">
        <v>659</v>
      </c>
      <c r="I1421" s="62" t="s">
        <v>35</v>
      </c>
      <c r="J1421" s="62" t="s">
        <v>34</v>
      </c>
      <c r="K1421" s="44"/>
      <c r="L1421" s="63">
        <v>102.63</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202</v>
      </c>
      <c r="C1422" s="59" t="s">
        <v>1558</v>
      </c>
      <c r="D1422" s="60"/>
      <c r="E1422" s="60"/>
      <c r="F1422" s="60"/>
      <c r="G1422" s="61"/>
      <c r="H1422" s="71">
        <v>660</v>
      </c>
      <c r="I1422" s="62" t="s">
        <v>35</v>
      </c>
      <c r="J1422" s="62" t="s">
        <v>34</v>
      </c>
      <c r="K1422" s="44"/>
      <c r="L1422" s="63">
        <v>110.21</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203</v>
      </c>
      <c r="C1423" s="59" t="s">
        <v>1559</v>
      </c>
      <c r="D1423" s="60"/>
      <c r="E1423" s="60"/>
      <c r="F1423" s="60"/>
      <c r="G1423" s="61"/>
      <c r="H1423" s="71">
        <v>661</v>
      </c>
      <c r="I1423" s="62" t="s">
        <v>35</v>
      </c>
      <c r="J1423" s="62" t="s">
        <v>34</v>
      </c>
      <c r="K1423" s="44"/>
      <c r="L1423" s="63">
        <v>94.09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204</v>
      </c>
      <c r="C1424" s="59" t="s">
        <v>1560</v>
      </c>
      <c r="D1424" s="60"/>
      <c r="E1424" s="60"/>
      <c r="F1424" s="60"/>
      <c r="G1424" s="61"/>
      <c r="H1424" s="71">
        <v>662</v>
      </c>
      <c r="I1424" s="62" t="s">
        <v>35</v>
      </c>
      <c r="J1424" s="62" t="s">
        <v>34</v>
      </c>
      <c r="K1424" s="44"/>
      <c r="L1424" s="63">
        <v>94.78</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205</v>
      </c>
      <c r="C1425" s="59" t="s">
        <v>1561</v>
      </c>
      <c r="D1425" s="60"/>
      <c r="E1425" s="60"/>
      <c r="F1425" s="60"/>
      <c r="G1425" s="61"/>
      <c r="H1425" s="71">
        <v>664</v>
      </c>
      <c r="I1425" s="62" t="s">
        <v>35</v>
      </c>
      <c r="J1425" s="62" t="s">
        <v>34</v>
      </c>
      <c r="K1425" s="44"/>
      <c r="L1425" s="63">
        <v>97.5</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206</v>
      </c>
      <c r="C1426" s="59" t="s">
        <v>1562</v>
      </c>
      <c r="D1426" s="60"/>
      <c r="E1426" s="60"/>
      <c r="F1426" s="60"/>
      <c r="G1426" s="61"/>
      <c r="H1426" s="71">
        <v>665</v>
      </c>
      <c r="I1426" s="62" t="s">
        <v>35</v>
      </c>
      <c r="J1426" s="62" t="s">
        <v>34</v>
      </c>
      <c r="K1426" s="44"/>
      <c r="L1426" s="63">
        <v>109.1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207</v>
      </c>
      <c r="C1427" s="59" t="s">
        <v>1563</v>
      </c>
      <c r="D1427" s="60"/>
      <c r="E1427" s="60"/>
      <c r="F1427" s="60"/>
      <c r="G1427" s="61"/>
      <c r="H1427" s="71">
        <v>655</v>
      </c>
      <c r="I1427" s="62" t="s">
        <v>35</v>
      </c>
      <c r="J1427" s="62" t="s">
        <v>34</v>
      </c>
      <c r="K1427" s="44"/>
      <c r="L1427" s="63">
        <v>96.07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208</v>
      </c>
      <c r="C1428" s="59" t="s">
        <v>1564</v>
      </c>
      <c r="D1428" s="60"/>
      <c r="E1428" s="60"/>
      <c r="F1428" s="60"/>
      <c r="G1428" s="61"/>
      <c r="H1428" s="71">
        <v>656</v>
      </c>
      <c r="I1428" s="62" t="s">
        <v>35</v>
      </c>
      <c r="J1428" s="62" t="s">
        <v>34</v>
      </c>
      <c r="K1428" s="44"/>
      <c r="L1428" s="63">
        <v>98.49</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209</v>
      </c>
      <c r="C1429" s="59" t="s">
        <v>1565</v>
      </c>
      <c r="D1429" s="60"/>
      <c r="E1429" s="60"/>
      <c r="F1429" s="60"/>
      <c r="G1429" s="61"/>
      <c r="H1429" s="71">
        <v>657</v>
      </c>
      <c r="I1429" s="62" t="s">
        <v>35</v>
      </c>
      <c r="J1429" s="62" t="s">
        <v>34</v>
      </c>
      <c r="K1429" s="44"/>
      <c r="L1429" s="63">
        <v>105.9</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210</v>
      </c>
      <c r="C1430" s="59" t="s">
        <v>1566</v>
      </c>
      <c r="D1430" s="60"/>
      <c r="E1430" s="60"/>
      <c r="F1430" s="60"/>
      <c r="G1430" s="61"/>
      <c r="H1430" s="71">
        <v>658</v>
      </c>
      <c r="I1430" s="62" t="s">
        <v>35</v>
      </c>
      <c r="J1430" s="62" t="s">
        <v>34</v>
      </c>
      <c r="K1430" s="44"/>
      <c r="L1430" s="63">
        <v>136.08000000000001</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211</v>
      </c>
      <c r="C1431" s="59" t="s">
        <v>1567</v>
      </c>
      <c r="D1431" s="60"/>
      <c r="E1431" s="60"/>
      <c r="F1431" s="60"/>
      <c r="G1431" s="61"/>
      <c r="H1431" s="71">
        <v>587</v>
      </c>
      <c r="I1431" s="62" t="s">
        <v>35</v>
      </c>
      <c r="J1431" s="62" t="s">
        <v>34</v>
      </c>
      <c r="K1431" s="44"/>
      <c r="L1431" s="63">
        <v>77.34</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212</v>
      </c>
      <c r="C1432" s="59" t="s">
        <v>1568</v>
      </c>
      <c r="D1432" s="60"/>
      <c r="E1432" s="60"/>
      <c r="F1432" s="60"/>
      <c r="G1432" s="61"/>
      <c r="H1432" s="71">
        <v>433</v>
      </c>
      <c r="I1432" s="62" t="s">
        <v>35</v>
      </c>
      <c r="J1432" s="62" t="s">
        <v>34</v>
      </c>
      <c r="K1432" s="44"/>
      <c r="L1432" s="63">
        <v>70.599999999999994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213</v>
      </c>
      <c r="C1433" s="59" t="s">
        <v>1569</v>
      </c>
      <c r="D1433" s="60"/>
      <c r="E1433" s="60"/>
      <c r="F1433" s="60"/>
      <c r="G1433" s="61"/>
      <c r="H1433" s="71">
        <v>431</v>
      </c>
      <c r="I1433" s="62" t="s">
        <v>35</v>
      </c>
      <c r="J1433" s="62" t="s">
        <v>34</v>
      </c>
      <c r="K1433" s="44"/>
      <c r="L1433" s="63">
        <v>73.66</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214</v>
      </c>
      <c r="C1434" s="59" t="s">
        <v>1570</v>
      </c>
      <c r="D1434" s="60"/>
      <c r="E1434" s="60"/>
      <c r="F1434" s="60"/>
      <c r="G1434" s="61"/>
      <c r="H1434" s="71">
        <v>437</v>
      </c>
      <c r="I1434" s="62" t="s">
        <v>35</v>
      </c>
      <c r="J1434" s="62" t="s">
        <v>34</v>
      </c>
      <c r="K1434" s="44"/>
      <c r="L1434" s="63">
        <v>119.6</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215</v>
      </c>
      <c r="C1435" s="59" t="s">
        <v>1571</v>
      </c>
      <c r="D1435" s="60"/>
      <c r="E1435" s="60"/>
      <c r="F1435" s="60"/>
      <c r="G1435" s="61"/>
      <c r="H1435" s="71">
        <v>438</v>
      </c>
      <c r="I1435" s="62" t="s">
        <v>35</v>
      </c>
      <c r="J1435" s="62" t="s">
        <v>34</v>
      </c>
      <c r="K1435" s="44"/>
      <c r="L1435" s="63">
        <v>121.79</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216</v>
      </c>
      <c r="C1436" s="59" t="s">
        <v>1572</v>
      </c>
      <c r="D1436" s="60"/>
      <c r="E1436" s="60"/>
      <c r="F1436" s="60"/>
      <c r="G1436" s="61"/>
      <c r="H1436" s="71">
        <v>454</v>
      </c>
      <c r="I1436" s="62" t="s">
        <v>35</v>
      </c>
      <c r="J1436" s="62" t="s">
        <v>34</v>
      </c>
      <c r="K1436" s="44"/>
      <c r="L1436" s="63">
        <v>75.84</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217</v>
      </c>
      <c r="C1437" s="59" t="s">
        <v>1573</v>
      </c>
      <c r="D1437" s="60"/>
      <c r="E1437" s="60"/>
      <c r="F1437" s="60"/>
      <c r="G1437" s="61"/>
      <c r="H1437" s="71">
        <v>455</v>
      </c>
      <c r="I1437" s="62" t="s">
        <v>35</v>
      </c>
      <c r="J1437" s="62" t="s">
        <v>34</v>
      </c>
      <c r="K1437" s="44"/>
      <c r="L1437" s="63">
        <v>70.180000000000007</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218</v>
      </c>
      <c r="C1438" s="59" t="s">
        <v>1574</v>
      </c>
      <c r="D1438" s="60"/>
      <c r="E1438" s="60"/>
      <c r="F1438" s="60"/>
      <c r="G1438" s="61"/>
      <c r="H1438" s="71">
        <v>456</v>
      </c>
      <c r="I1438" s="62" t="s">
        <v>35</v>
      </c>
      <c r="J1438" s="62" t="s">
        <v>34</v>
      </c>
      <c r="K1438" s="44"/>
      <c r="L1438" s="63">
        <v>68.84</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219</v>
      </c>
      <c r="C1439" s="59" t="s">
        <v>1575</v>
      </c>
      <c r="D1439" s="60"/>
      <c r="E1439" s="60"/>
      <c r="F1439" s="60"/>
      <c r="G1439" s="61"/>
      <c r="H1439" s="71">
        <v>439</v>
      </c>
      <c r="I1439" s="62" t="s">
        <v>35</v>
      </c>
      <c r="J1439" s="62" t="s">
        <v>34</v>
      </c>
      <c r="K1439" s="44"/>
      <c r="L1439" s="63">
        <v>96.68</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220</v>
      </c>
      <c r="C1440" s="59" t="s">
        <v>1576</v>
      </c>
      <c r="D1440" s="60"/>
      <c r="E1440" s="60"/>
      <c r="F1440" s="60"/>
      <c r="G1440" s="61"/>
      <c r="H1440" s="71">
        <v>440</v>
      </c>
      <c r="I1440" s="62" t="s">
        <v>35</v>
      </c>
      <c r="J1440" s="62" t="s">
        <v>34</v>
      </c>
      <c r="K1440" s="44"/>
      <c r="L1440" s="63">
        <v>96.68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221</v>
      </c>
      <c r="C1441" s="59" t="s">
        <v>1577</v>
      </c>
      <c r="D1441" s="60"/>
      <c r="E1441" s="60"/>
      <c r="F1441" s="60"/>
      <c r="G1441" s="61"/>
      <c r="H1441" s="71">
        <v>443</v>
      </c>
      <c r="I1441" s="62" t="s">
        <v>35</v>
      </c>
      <c r="J1441" s="62" t="s">
        <v>34</v>
      </c>
      <c r="K1441" s="44"/>
      <c r="L1441" s="63">
        <v>97.37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222</v>
      </c>
      <c r="C1442" s="59" t="s">
        <v>1578</v>
      </c>
      <c r="D1442" s="60"/>
      <c r="E1442" s="60"/>
      <c r="F1442" s="60"/>
      <c r="G1442" s="61"/>
      <c r="H1442" s="71">
        <v>444</v>
      </c>
      <c r="I1442" s="62" t="s">
        <v>35</v>
      </c>
      <c r="J1442" s="62" t="s">
        <v>34</v>
      </c>
      <c r="K1442" s="44"/>
      <c r="L1442" s="63">
        <v>97.37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223</v>
      </c>
      <c r="C1443" s="59" t="s">
        <v>1579</v>
      </c>
      <c r="D1443" s="60"/>
      <c r="E1443" s="60"/>
      <c r="F1443" s="60"/>
      <c r="G1443" s="61"/>
      <c r="H1443" s="71">
        <v>447</v>
      </c>
      <c r="I1443" s="62" t="s">
        <v>35</v>
      </c>
      <c r="J1443" s="62" t="s">
        <v>34</v>
      </c>
      <c r="K1443" s="44"/>
      <c r="L1443" s="63">
        <v>100.09</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224</v>
      </c>
      <c r="C1444" s="59" t="s">
        <v>1580</v>
      </c>
      <c r="D1444" s="60"/>
      <c r="E1444" s="60"/>
      <c r="F1444" s="60"/>
      <c r="G1444" s="61"/>
      <c r="H1444" s="71">
        <v>450</v>
      </c>
      <c r="I1444" s="62" t="s">
        <v>35</v>
      </c>
      <c r="J1444" s="62" t="s">
        <v>34</v>
      </c>
      <c r="K1444" s="44"/>
      <c r="L1444" s="63">
        <v>131.43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225</v>
      </c>
      <c r="C1445" s="59" t="s">
        <v>1581</v>
      </c>
      <c r="D1445" s="60"/>
      <c r="E1445" s="60"/>
      <c r="F1445" s="60"/>
      <c r="G1445" s="61"/>
      <c r="H1445" s="71">
        <v>452</v>
      </c>
      <c r="I1445" s="62" t="s">
        <v>35</v>
      </c>
      <c r="J1445" s="62" t="s">
        <v>34</v>
      </c>
      <c r="K1445" s="44"/>
      <c r="L1445" s="63">
        <v>101.83</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226</v>
      </c>
      <c r="C1446" s="59" t="s">
        <v>1582</v>
      </c>
      <c r="D1446" s="60"/>
      <c r="E1446" s="60"/>
      <c r="F1446" s="60"/>
      <c r="G1446" s="61"/>
      <c r="H1446" s="71">
        <v>457</v>
      </c>
      <c r="I1446" s="62" t="s">
        <v>35</v>
      </c>
      <c r="J1446" s="62" t="s">
        <v>34</v>
      </c>
      <c r="K1446" s="44"/>
      <c r="L1446" s="63">
        <v>86.8</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x14ac:dyDescent="0.2">
      <c r="A1447" s="15"/>
      <c r="B1447" s="15">
        <v>227</v>
      </c>
      <c r="C1447" s="59" t="s">
        <v>1583</v>
      </c>
      <c r="D1447" s="60"/>
      <c r="E1447" s="60"/>
      <c r="F1447" s="60"/>
      <c r="G1447" s="61"/>
      <c r="H1447" s="71">
        <v>458</v>
      </c>
      <c r="I1447" s="62" t="s">
        <v>35</v>
      </c>
      <c r="J1447" s="62" t="s">
        <v>34</v>
      </c>
      <c r="K1447" s="44"/>
      <c r="L1447" s="63">
        <v>92.93</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x14ac:dyDescent="0.2">
      <c r="A1448" s="15"/>
      <c r="B1448" s="15">
        <v>228</v>
      </c>
      <c r="C1448" s="59" t="s">
        <v>1584</v>
      </c>
      <c r="D1448" s="60"/>
      <c r="E1448" s="60"/>
      <c r="F1448" s="60"/>
      <c r="G1448" s="61"/>
      <c r="H1448" s="71">
        <v>451</v>
      </c>
      <c r="I1448" s="62" t="s">
        <v>35</v>
      </c>
      <c r="J1448" s="62" t="s">
        <v>34</v>
      </c>
      <c r="K1448" s="44"/>
      <c r="L1448" s="63">
        <v>131.43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x14ac:dyDescent="0.2">
      <c r="A1449" s="15"/>
      <c r="B1449" s="15">
        <v>229</v>
      </c>
      <c r="C1449" s="59" t="s">
        <v>1585</v>
      </c>
      <c r="D1449" s="60"/>
      <c r="E1449" s="60"/>
      <c r="F1449" s="60"/>
      <c r="G1449" s="61"/>
      <c r="H1449" s="71">
        <v>459</v>
      </c>
      <c r="I1449" s="62" t="s">
        <v>35</v>
      </c>
      <c r="J1449" s="62" t="s">
        <v>34</v>
      </c>
      <c r="K1449" s="44"/>
      <c r="L1449" s="63">
        <v>110.17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x14ac:dyDescent="0.2">
      <c r="A1450" s="15"/>
      <c r="B1450" s="15">
        <v>230</v>
      </c>
      <c r="C1450" s="59" t="s">
        <v>1586</v>
      </c>
      <c r="D1450" s="60"/>
      <c r="E1450" s="60"/>
      <c r="F1450" s="60"/>
      <c r="G1450" s="61"/>
      <c r="H1450" s="71">
        <v>448</v>
      </c>
      <c r="I1450" s="62" t="s">
        <v>35</v>
      </c>
      <c r="J1450" s="62" t="s">
        <v>34</v>
      </c>
      <c r="K1450" s="44"/>
      <c r="L1450" s="63">
        <v>100.09</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x14ac:dyDescent="0.2">
      <c r="A1451" s="15"/>
      <c r="B1451" s="15">
        <v>231</v>
      </c>
      <c r="C1451" s="59" t="s">
        <v>1587</v>
      </c>
      <c r="D1451" s="60"/>
      <c r="E1451" s="60"/>
      <c r="F1451" s="60"/>
      <c r="G1451" s="61"/>
      <c r="H1451" s="71">
        <v>449</v>
      </c>
      <c r="I1451" s="62" t="s">
        <v>35</v>
      </c>
      <c r="J1451" s="62" t="s">
        <v>34</v>
      </c>
      <c r="K1451" s="44"/>
      <c r="L1451" s="63">
        <v>100.09</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x14ac:dyDescent="0.2">
      <c r="A1452" s="15"/>
      <c r="B1452" s="15">
        <v>232</v>
      </c>
      <c r="C1452" s="59" t="s">
        <v>1588</v>
      </c>
      <c r="D1452" s="60"/>
      <c r="E1452" s="60"/>
      <c r="F1452" s="60"/>
      <c r="G1452" s="61"/>
      <c r="H1452" s="71">
        <v>453</v>
      </c>
      <c r="I1452" s="62" t="s">
        <v>35</v>
      </c>
      <c r="J1452" s="62" t="s">
        <v>34</v>
      </c>
      <c r="K1452" s="44"/>
      <c r="L1452" s="63">
        <v>131.43</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x14ac:dyDescent="0.2">
      <c r="A1453" s="15"/>
      <c r="B1453" s="15">
        <v>233</v>
      </c>
      <c r="C1453" s="59" t="s">
        <v>1589</v>
      </c>
      <c r="D1453" s="60"/>
      <c r="E1453" s="60"/>
      <c r="F1453" s="60"/>
      <c r="G1453" s="61"/>
      <c r="H1453" s="71">
        <v>434</v>
      </c>
      <c r="I1453" s="62" t="s">
        <v>35</v>
      </c>
      <c r="J1453" s="62" t="s">
        <v>34</v>
      </c>
      <c r="K1453" s="44"/>
      <c r="L1453" s="63">
        <v>70.599999999999994</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x14ac:dyDescent="0.2">
      <c r="A1454" s="15"/>
      <c r="B1454" s="15">
        <v>234</v>
      </c>
      <c r="C1454" s="59" t="s">
        <v>1590</v>
      </c>
      <c r="D1454" s="60"/>
      <c r="E1454" s="60"/>
      <c r="F1454" s="60"/>
      <c r="G1454" s="61"/>
      <c r="H1454" s="71">
        <v>432</v>
      </c>
      <c r="I1454" s="62" t="s">
        <v>35</v>
      </c>
      <c r="J1454" s="62" t="s">
        <v>34</v>
      </c>
      <c r="K1454" s="44"/>
      <c r="L1454" s="63">
        <v>71.040000000000006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x14ac:dyDescent="0.2">
      <c r="A1455" s="15"/>
      <c r="B1455" s="15">
        <v>235</v>
      </c>
      <c r="C1455" s="59" t="s">
        <v>1591</v>
      </c>
      <c r="D1455" s="60"/>
      <c r="E1455" s="60"/>
      <c r="F1455" s="60"/>
      <c r="G1455" s="61"/>
      <c r="H1455" s="71">
        <v>441</v>
      </c>
      <c r="I1455" s="62" t="s">
        <v>35</v>
      </c>
      <c r="J1455" s="62" t="s">
        <v>34</v>
      </c>
      <c r="K1455" s="44"/>
      <c r="L1455" s="63">
        <v>94.09</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x14ac:dyDescent="0.2">
      <c r="A1456" s="15"/>
      <c r="B1456" s="15">
        <v>236</v>
      </c>
      <c r="C1456" s="59" t="s">
        <v>1592</v>
      </c>
      <c r="D1456" s="60"/>
      <c r="E1456" s="60"/>
      <c r="F1456" s="60"/>
      <c r="G1456" s="61"/>
      <c r="H1456" s="71">
        <v>442</v>
      </c>
      <c r="I1456" s="62" t="s">
        <v>35</v>
      </c>
      <c r="J1456" s="62" t="s">
        <v>34</v>
      </c>
      <c r="K1456" s="44"/>
      <c r="L1456" s="63">
        <v>94.09</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x14ac:dyDescent="0.2">
      <c r="A1457" s="15"/>
      <c r="B1457" s="15">
        <v>237</v>
      </c>
      <c r="C1457" s="59" t="s">
        <v>1593</v>
      </c>
      <c r="D1457" s="60"/>
      <c r="E1457" s="60"/>
      <c r="F1457" s="60"/>
      <c r="G1457" s="61"/>
      <c r="H1457" s="71">
        <v>445</v>
      </c>
      <c r="I1457" s="62" t="s">
        <v>35</v>
      </c>
      <c r="J1457" s="62" t="s">
        <v>34</v>
      </c>
      <c r="K1457" s="44"/>
      <c r="L1457" s="63">
        <v>94.78</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x14ac:dyDescent="0.2">
      <c r="A1458" s="15"/>
      <c r="B1458" s="15">
        <v>238</v>
      </c>
      <c r="C1458" s="59" t="s">
        <v>1594</v>
      </c>
      <c r="D1458" s="60"/>
      <c r="E1458" s="60"/>
      <c r="F1458" s="60"/>
      <c r="G1458" s="61"/>
      <c r="H1458" s="71">
        <v>446</v>
      </c>
      <c r="I1458" s="62" t="s">
        <v>35</v>
      </c>
      <c r="J1458" s="62" t="s">
        <v>34</v>
      </c>
      <c r="K1458" s="44"/>
      <c r="L1458" s="63">
        <v>94.78</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x14ac:dyDescent="0.2">
      <c r="A1459" s="15"/>
      <c r="B1459" s="15">
        <v>239</v>
      </c>
      <c r="C1459" s="59" t="s">
        <v>1595</v>
      </c>
      <c r="D1459" s="60"/>
      <c r="E1459" s="60"/>
      <c r="F1459" s="60"/>
      <c r="G1459" s="61"/>
      <c r="H1459" s="71">
        <v>435</v>
      </c>
      <c r="I1459" s="62" t="s">
        <v>35</v>
      </c>
      <c r="J1459" s="62" t="s">
        <v>34</v>
      </c>
      <c r="K1459" s="44"/>
      <c r="L1459" s="63">
        <v>107.31</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x14ac:dyDescent="0.2">
      <c r="A1460" s="15"/>
      <c r="B1460" s="15">
        <v>240</v>
      </c>
      <c r="C1460" s="59" t="s">
        <v>1596</v>
      </c>
      <c r="D1460" s="60"/>
      <c r="E1460" s="60"/>
      <c r="F1460" s="60"/>
      <c r="G1460" s="61"/>
      <c r="H1460" s="71">
        <v>436</v>
      </c>
      <c r="I1460" s="62" t="s">
        <v>35</v>
      </c>
      <c r="J1460" s="62" t="s">
        <v>34</v>
      </c>
      <c r="K1460" s="44"/>
      <c r="L1460" s="63">
        <v>110.38</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x14ac:dyDescent="0.2">
      <c r="A1461" s="15"/>
      <c r="B1461" s="15">
        <v>241</v>
      </c>
      <c r="C1461" s="59" t="s">
        <v>1597</v>
      </c>
      <c r="D1461" s="60"/>
      <c r="E1461" s="60"/>
      <c r="F1461" s="60"/>
      <c r="G1461" s="61"/>
      <c r="H1461" s="71">
        <v>667</v>
      </c>
      <c r="I1461" s="62" t="s">
        <v>35</v>
      </c>
      <c r="J1461" s="62" t="s">
        <v>34</v>
      </c>
      <c r="K1461" s="44"/>
      <c r="L1461" s="63">
        <v>115.28</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x14ac:dyDescent="0.2">
      <c r="A1462" s="15"/>
      <c r="B1462" s="15">
        <v>242</v>
      </c>
      <c r="C1462" s="59" t="s">
        <v>1598</v>
      </c>
      <c r="D1462" s="60"/>
      <c r="E1462" s="60"/>
      <c r="F1462" s="60"/>
      <c r="G1462" s="61"/>
      <c r="H1462" s="71">
        <v>668</v>
      </c>
      <c r="I1462" s="62" t="s">
        <v>35</v>
      </c>
      <c r="J1462" s="62" t="s">
        <v>34</v>
      </c>
      <c r="K1462" s="44"/>
      <c r="L1462" s="63">
        <v>126.16</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x14ac:dyDescent="0.2">
      <c r="A1463" s="15"/>
      <c r="B1463" s="15">
        <v>243</v>
      </c>
      <c r="C1463" s="59" t="s">
        <v>1599</v>
      </c>
      <c r="D1463" s="60"/>
      <c r="E1463" s="60"/>
      <c r="F1463" s="60"/>
      <c r="G1463" s="61"/>
      <c r="H1463" s="71">
        <v>669</v>
      </c>
      <c r="I1463" s="62" t="s">
        <v>35</v>
      </c>
      <c r="J1463" s="62" t="s">
        <v>34</v>
      </c>
      <c r="K1463" s="44"/>
      <c r="L1463" s="63">
        <v>101.83</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x14ac:dyDescent="0.2">
      <c r="A1464" s="15"/>
      <c r="B1464" s="15">
        <v>244</v>
      </c>
      <c r="C1464" s="59" t="s">
        <v>1600</v>
      </c>
      <c r="D1464" s="60"/>
      <c r="E1464" s="60"/>
      <c r="F1464" s="60"/>
      <c r="G1464" s="61"/>
      <c r="H1464" s="71">
        <v>670</v>
      </c>
      <c r="I1464" s="62" t="s">
        <v>35</v>
      </c>
      <c r="J1464" s="62" t="s">
        <v>34</v>
      </c>
      <c r="K1464" s="44"/>
      <c r="L1464" s="63">
        <v>101.83</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x14ac:dyDescent="0.2">
      <c r="A1465" s="15"/>
      <c r="B1465" s="15">
        <v>245</v>
      </c>
      <c r="C1465" s="59" t="s">
        <v>1601</v>
      </c>
      <c r="D1465" s="60"/>
      <c r="E1465" s="60"/>
      <c r="F1465" s="60"/>
      <c r="G1465" s="61"/>
      <c r="H1465" s="71">
        <v>671</v>
      </c>
      <c r="I1465" s="62" t="s">
        <v>35</v>
      </c>
      <c r="J1465" s="62" t="s">
        <v>34</v>
      </c>
      <c r="K1465" s="44"/>
      <c r="L1465" s="63">
        <v>116.74</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x14ac:dyDescent="0.2">
      <c r="A1466" s="15"/>
      <c r="B1466" s="15">
        <v>246</v>
      </c>
      <c r="C1466" s="59" t="s">
        <v>1602</v>
      </c>
      <c r="D1466" s="60"/>
      <c r="E1466" s="60"/>
      <c r="F1466" s="60"/>
      <c r="G1466" s="61"/>
      <c r="H1466" s="71">
        <v>672</v>
      </c>
      <c r="I1466" s="62" t="s">
        <v>35</v>
      </c>
      <c r="J1466" s="62" t="s">
        <v>34</v>
      </c>
      <c r="K1466" s="44"/>
      <c r="L1466" s="63">
        <v>116.74</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x14ac:dyDescent="0.2">
      <c r="A1467" s="15"/>
      <c r="B1467" s="15">
        <v>247</v>
      </c>
      <c r="C1467" s="59" t="s">
        <v>1603</v>
      </c>
      <c r="D1467" s="60"/>
      <c r="E1467" s="60"/>
      <c r="F1467" s="60"/>
      <c r="G1467" s="61"/>
      <c r="H1467" s="71">
        <v>673</v>
      </c>
      <c r="I1467" s="62" t="s">
        <v>35</v>
      </c>
      <c r="J1467" s="62" t="s">
        <v>34</v>
      </c>
      <c r="K1467" s="44"/>
      <c r="L1467" s="63">
        <v>144.43</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x14ac:dyDescent="0.2">
      <c r="A1468" s="15"/>
      <c r="B1468" s="15">
        <v>248</v>
      </c>
      <c r="C1468" s="59" t="s">
        <v>1604</v>
      </c>
      <c r="D1468" s="60"/>
      <c r="E1468" s="60"/>
      <c r="F1468" s="60"/>
      <c r="G1468" s="61"/>
      <c r="H1468" s="71">
        <v>674</v>
      </c>
      <c r="I1468" s="62" t="s">
        <v>35</v>
      </c>
      <c r="J1468" s="62" t="s">
        <v>34</v>
      </c>
      <c r="K1468" s="44"/>
      <c r="L1468" s="63">
        <v>179.29</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x14ac:dyDescent="0.2">
      <c r="A1469" s="15"/>
      <c r="B1469" s="15">
        <v>249</v>
      </c>
      <c r="C1469" s="59" t="s">
        <v>1605</v>
      </c>
      <c r="D1469" s="60"/>
      <c r="E1469" s="60"/>
      <c r="F1469" s="60"/>
      <c r="G1469" s="61"/>
      <c r="H1469" s="71">
        <v>675</v>
      </c>
      <c r="I1469" s="62" t="s">
        <v>35</v>
      </c>
      <c r="J1469" s="62" t="s">
        <v>34</v>
      </c>
      <c r="K1469" s="44"/>
      <c r="L1469" s="63">
        <v>141.65</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x14ac:dyDescent="0.2">
      <c r="A1470" s="15"/>
      <c r="B1470" s="15">
        <v>250</v>
      </c>
      <c r="C1470" s="59" t="s">
        <v>1606</v>
      </c>
      <c r="D1470" s="60"/>
      <c r="E1470" s="60"/>
      <c r="F1470" s="60"/>
      <c r="G1470" s="61"/>
      <c r="H1470" s="71">
        <v>676</v>
      </c>
      <c r="I1470" s="62" t="s">
        <v>35</v>
      </c>
      <c r="J1470" s="62" t="s">
        <v>34</v>
      </c>
      <c r="K1470" s="44"/>
      <c r="L1470" s="63">
        <v>139.38999999999999</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x14ac:dyDescent="0.2">
      <c r="A1471" s="15"/>
      <c r="B1471" s="15">
        <v>251</v>
      </c>
      <c r="C1471" s="59" t="s">
        <v>1607</v>
      </c>
      <c r="D1471" s="60"/>
      <c r="E1471" s="60"/>
      <c r="F1471" s="60"/>
      <c r="G1471" s="61"/>
      <c r="H1471" s="71" t="s">
        <v>1622</v>
      </c>
      <c r="I1471" s="62" t="s">
        <v>35</v>
      </c>
      <c r="J1471" s="62" t="s">
        <v>34</v>
      </c>
      <c r="K1471" s="44"/>
      <c r="L1471" s="63">
        <v>109.41</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x14ac:dyDescent="0.2">
      <c r="A1472" s="15"/>
      <c r="B1472" s="15">
        <v>252</v>
      </c>
      <c r="C1472" s="59" t="s">
        <v>1608</v>
      </c>
      <c r="D1472" s="60"/>
      <c r="E1472" s="60"/>
      <c r="F1472" s="60"/>
      <c r="G1472" s="61"/>
      <c r="H1472" s="71" t="s">
        <v>1623</v>
      </c>
      <c r="I1472" s="62" t="s">
        <v>35</v>
      </c>
      <c r="J1472" s="62" t="s">
        <v>34</v>
      </c>
      <c r="K1472" s="44"/>
      <c r="L1472" s="63">
        <v>112.2</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x14ac:dyDescent="0.2">
      <c r="A1473" s="15"/>
      <c r="B1473" s="15">
        <v>253</v>
      </c>
      <c r="C1473" s="59" t="s">
        <v>1609</v>
      </c>
      <c r="D1473" s="60"/>
      <c r="E1473" s="60"/>
      <c r="F1473" s="60"/>
      <c r="G1473" s="61"/>
      <c r="H1473" s="71" t="s">
        <v>1624</v>
      </c>
      <c r="I1473" s="62" t="s">
        <v>35</v>
      </c>
      <c r="J1473" s="62" t="s">
        <v>34</v>
      </c>
      <c r="K1473" s="44"/>
      <c r="L1473" s="63">
        <v>111.21</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x14ac:dyDescent="0.2">
      <c r="A1474" s="15"/>
      <c r="B1474" s="15">
        <v>254</v>
      </c>
      <c r="C1474" s="59" t="s">
        <v>1610</v>
      </c>
      <c r="D1474" s="60"/>
      <c r="E1474" s="60"/>
      <c r="F1474" s="60"/>
      <c r="G1474" s="61"/>
      <c r="H1474" s="71" t="s">
        <v>1625</v>
      </c>
      <c r="I1474" s="62" t="s">
        <v>35</v>
      </c>
      <c r="J1474" s="62" t="s">
        <v>34</v>
      </c>
      <c r="K1474" s="44"/>
      <c r="L1474" s="63">
        <v>114</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x14ac:dyDescent="0.2">
      <c r="A1475" s="15"/>
      <c r="B1475" s="15">
        <v>255</v>
      </c>
      <c r="C1475" s="59" t="s">
        <v>1611</v>
      </c>
      <c r="D1475" s="60"/>
      <c r="E1475" s="60"/>
      <c r="F1475" s="60"/>
      <c r="G1475" s="61"/>
      <c r="H1475" s="71" t="s">
        <v>1626</v>
      </c>
      <c r="I1475" s="62" t="s">
        <v>35</v>
      </c>
      <c r="J1475" s="62" t="s">
        <v>34</v>
      </c>
      <c r="K1475" s="44"/>
      <c r="L1475" s="63">
        <v>73.28</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x14ac:dyDescent="0.2">
      <c r="A1476" s="15"/>
      <c r="B1476" s="15">
        <v>256</v>
      </c>
      <c r="C1476" s="59" t="s">
        <v>1612</v>
      </c>
      <c r="D1476" s="60"/>
      <c r="E1476" s="60"/>
      <c r="F1476" s="60"/>
      <c r="G1476" s="61"/>
      <c r="H1476" s="71" t="s">
        <v>1627</v>
      </c>
      <c r="I1476" s="62" t="s">
        <v>35</v>
      </c>
      <c r="J1476" s="62" t="s">
        <v>34</v>
      </c>
      <c r="K1476" s="44"/>
      <c r="L1476" s="63">
        <v>73.28</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x14ac:dyDescent="0.2">
      <c r="A1477" s="15"/>
      <c r="B1477" s="15">
        <v>257</v>
      </c>
      <c r="C1477" s="59">
        <v>0</v>
      </c>
      <c r="D1477" s="60"/>
      <c r="E1477" s="60"/>
      <c r="F1477" s="60"/>
      <c r="G1477" s="61"/>
      <c r="H1477" s="71">
        <v>0</v>
      </c>
      <c r="I1477" s="62">
        <v>0</v>
      </c>
      <c r="J1477" s="62">
        <v>0</v>
      </c>
      <c r="K1477" s="44"/>
      <c r="L1477" s="63"/>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x14ac:dyDescent="0.2">
      <c r="A1478" s="15"/>
      <c r="B1478" s="15">
        <v>258</v>
      </c>
      <c r="C1478" s="59" t="s">
        <v>1613</v>
      </c>
      <c r="D1478" s="60"/>
      <c r="E1478" s="60"/>
      <c r="F1478" s="60"/>
      <c r="G1478" s="61"/>
      <c r="H1478" s="71">
        <v>0</v>
      </c>
      <c r="I1478" s="62">
        <v>0</v>
      </c>
      <c r="J1478" s="62">
        <v>0</v>
      </c>
      <c r="K1478" s="44"/>
      <c r="L1478" s="63"/>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x14ac:dyDescent="0.2">
      <c r="A1479" s="15"/>
      <c r="B1479" s="15">
        <v>259</v>
      </c>
      <c r="C1479" s="59" t="s">
        <v>1546</v>
      </c>
      <c r="D1479" s="60"/>
      <c r="E1479" s="60"/>
      <c r="F1479" s="60"/>
      <c r="G1479" s="61"/>
      <c r="H1479" s="71">
        <v>0</v>
      </c>
      <c r="I1479" s="62">
        <v>0</v>
      </c>
      <c r="J1479" s="62">
        <v>0</v>
      </c>
      <c r="K1479" s="44"/>
      <c r="L1479" s="63"/>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x14ac:dyDescent="0.2">
      <c r="A1480" s="15"/>
      <c r="B1480" s="15">
        <v>260</v>
      </c>
      <c r="C1480" s="59" t="s">
        <v>1547</v>
      </c>
      <c r="D1480" s="60"/>
      <c r="E1480" s="60"/>
      <c r="F1480" s="60"/>
      <c r="G1480" s="61"/>
      <c r="H1480" s="71">
        <v>889</v>
      </c>
      <c r="I1480" s="62" t="s">
        <v>35</v>
      </c>
      <c r="J1480" s="62" t="s">
        <v>34</v>
      </c>
      <c r="K1480" s="44"/>
      <c r="L1480" s="63">
        <v>36.81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x14ac:dyDescent="0.2">
      <c r="A1481" s="15"/>
      <c r="B1481" s="15">
        <v>261</v>
      </c>
      <c r="C1481" s="59" t="s">
        <v>1548</v>
      </c>
      <c r="D1481" s="60"/>
      <c r="E1481" s="60"/>
      <c r="F1481" s="60"/>
      <c r="G1481" s="61"/>
      <c r="H1481" s="71">
        <v>885</v>
      </c>
      <c r="I1481" s="62" t="s">
        <v>35</v>
      </c>
      <c r="J1481" s="62" t="s">
        <v>34</v>
      </c>
      <c r="K1481" s="44"/>
      <c r="L1481" s="63">
        <v>36.81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x14ac:dyDescent="0.2">
      <c r="A1482" s="15"/>
      <c r="B1482" s="15">
        <v>262</v>
      </c>
      <c r="C1482" s="59" t="s">
        <v>1549</v>
      </c>
      <c r="D1482" s="60"/>
      <c r="E1482" s="60"/>
      <c r="F1482" s="60"/>
      <c r="G1482" s="61"/>
      <c r="H1482" s="71">
        <v>867</v>
      </c>
      <c r="I1482" s="62" t="s">
        <v>35</v>
      </c>
      <c r="J1482" s="62" t="s">
        <v>34</v>
      </c>
      <c r="K1482" s="44"/>
      <c r="L1482" s="63">
        <v>36.81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x14ac:dyDescent="0.2">
      <c r="A1483" s="15"/>
      <c r="B1483" s="15">
        <v>263</v>
      </c>
      <c r="C1483" s="59" t="s">
        <v>1550</v>
      </c>
      <c r="D1483" s="60"/>
      <c r="E1483" s="60"/>
      <c r="F1483" s="60"/>
      <c r="G1483" s="61"/>
      <c r="H1483" s="71">
        <v>888</v>
      </c>
      <c r="I1483" s="62" t="s">
        <v>35</v>
      </c>
      <c r="J1483" s="62" t="s">
        <v>34</v>
      </c>
      <c r="K1483" s="44"/>
      <c r="L1483" s="63">
        <v>36.81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x14ac:dyDescent="0.2">
      <c r="A1484" s="15"/>
      <c r="B1484" s="15">
        <v>264</v>
      </c>
      <c r="C1484" s="59" t="s">
        <v>1551</v>
      </c>
      <c r="D1484" s="60"/>
      <c r="E1484" s="60"/>
      <c r="F1484" s="60"/>
      <c r="G1484" s="61"/>
      <c r="H1484" s="71">
        <v>887</v>
      </c>
      <c r="I1484" s="62" t="s">
        <v>35</v>
      </c>
      <c r="J1484" s="62" t="s">
        <v>34</v>
      </c>
      <c r="K1484" s="44"/>
      <c r="L1484" s="63">
        <v>36.81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x14ac:dyDescent="0.2">
      <c r="A1485" s="15"/>
      <c r="B1485" s="15">
        <v>265</v>
      </c>
      <c r="C1485" s="59" t="s">
        <v>1552</v>
      </c>
      <c r="D1485" s="60"/>
      <c r="E1485" s="60"/>
      <c r="F1485" s="60"/>
      <c r="G1485" s="61"/>
      <c r="H1485" s="71">
        <v>886</v>
      </c>
      <c r="I1485" s="62" t="s">
        <v>35</v>
      </c>
      <c r="J1485" s="62" t="s">
        <v>34</v>
      </c>
      <c r="K1485" s="44"/>
      <c r="L1485" s="63">
        <v>41.67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x14ac:dyDescent="0.2">
      <c r="A1486" s="15"/>
      <c r="B1486" s="15">
        <v>266</v>
      </c>
      <c r="C1486" s="59" t="s">
        <v>1553</v>
      </c>
      <c r="D1486" s="60"/>
      <c r="E1486" s="60"/>
      <c r="F1486" s="60"/>
      <c r="G1486" s="61"/>
      <c r="H1486" s="71">
        <v>950</v>
      </c>
      <c r="I1486" s="62" t="s">
        <v>35</v>
      </c>
      <c r="J1486" s="62" t="s">
        <v>34</v>
      </c>
      <c r="K1486" s="44"/>
      <c r="L1486" s="63">
        <v>41.67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x14ac:dyDescent="0.2">
      <c r="A1487" s="15"/>
      <c r="B1487" s="15">
        <v>267</v>
      </c>
      <c r="C1487" s="59" t="s">
        <v>1554</v>
      </c>
      <c r="D1487" s="60"/>
      <c r="E1487" s="60"/>
      <c r="F1487" s="60"/>
      <c r="G1487" s="61"/>
      <c r="H1487" s="71">
        <v>951</v>
      </c>
      <c r="I1487" s="62" t="s">
        <v>35</v>
      </c>
      <c r="J1487" s="62" t="s">
        <v>34</v>
      </c>
      <c r="K1487" s="44"/>
      <c r="L1487" s="63">
        <v>41.67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x14ac:dyDescent="0.2">
      <c r="A1488" s="15"/>
      <c r="B1488" s="15">
        <v>268</v>
      </c>
      <c r="C1488" s="59" t="s">
        <v>1555</v>
      </c>
      <c r="D1488" s="60"/>
      <c r="E1488" s="60"/>
      <c r="F1488" s="60"/>
      <c r="G1488" s="61"/>
      <c r="H1488" s="71">
        <v>952</v>
      </c>
      <c r="I1488" s="62" t="s">
        <v>35</v>
      </c>
      <c r="J1488" s="62" t="s">
        <v>34</v>
      </c>
      <c r="K1488" s="44"/>
      <c r="L1488" s="63">
        <v>41.67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x14ac:dyDescent="0.2">
      <c r="A1489" s="15"/>
      <c r="B1489" s="15">
        <v>269</v>
      </c>
      <c r="C1489" s="59" t="s">
        <v>1556</v>
      </c>
      <c r="D1489" s="60"/>
      <c r="E1489" s="60"/>
      <c r="F1489" s="60"/>
      <c r="G1489" s="61"/>
      <c r="H1489" s="71">
        <v>953</v>
      </c>
      <c r="I1489" s="62" t="s">
        <v>35</v>
      </c>
      <c r="J1489" s="62" t="s">
        <v>34</v>
      </c>
      <c r="K1489" s="44"/>
      <c r="L1489" s="63">
        <v>36.81</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x14ac:dyDescent="0.2">
      <c r="A1490" s="15"/>
      <c r="B1490" s="15">
        <v>270</v>
      </c>
      <c r="C1490" s="59" t="s">
        <v>1557</v>
      </c>
      <c r="D1490" s="60"/>
      <c r="E1490" s="60"/>
      <c r="F1490" s="60"/>
      <c r="G1490" s="61"/>
      <c r="H1490" s="71">
        <v>959</v>
      </c>
      <c r="I1490" s="62" t="s">
        <v>35</v>
      </c>
      <c r="J1490" s="62" t="s">
        <v>34</v>
      </c>
      <c r="K1490" s="44"/>
      <c r="L1490" s="63">
        <v>41.67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x14ac:dyDescent="0.2">
      <c r="A1491" s="15"/>
      <c r="B1491" s="15">
        <v>271</v>
      </c>
      <c r="C1491" s="59" t="s">
        <v>1558</v>
      </c>
      <c r="D1491" s="60"/>
      <c r="E1491" s="60"/>
      <c r="F1491" s="60"/>
      <c r="G1491" s="61"/>
      <c r="H1491" s="71">
        <v>960</v>
      </c>
      <c r="I1491" s="62" t="s">
        <v>35</v>
      </c>
      <c r="J1491" s="62" t="s">
        <v>34</v>
      </c>
      <c r="K1491" s="44"/>
      <c r="L1491" s="63">
        <v>41.67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x14ac:dyDescent="0.2">
      <c r="A1492" s="15"/>
      <c r="B1492" s="15">
        <v>272</v>
      </c>
      <c r="C1492" s="59" t="s">
        <v>1559</v>
      </c>
      <c r="D1492" s="60"/>
      <c r="E1492" s="60"/>
      <c r="F1492" s="60"/>
      <c r="G1492" s="61"/>
      <c r="H1492" s="71">
        <v>961</v>
      </c>
      <c r="I1492" s="62" t="s">
        <v>35</v>
      </c>
      <c r="J1492" s="62" t="s">
        <v>34</v>
      </c>
      <c r="K1492" s="44"/>
      <c r="L1492" s="63">
        <v>41.67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x14ac:dyDescent="0.2">
      <c r="A1493" s="15"/>
      <c r="B1493" s="15">
        <v>273</v>
      </c>
      <c r="C1493" s="59" t="s">
        <v>1560</v>
      </c>
      <c r="D1493" s="60"/>
      <c r="E1493" s="60"/>
      <c r="F1493" s="60"/>
      <c r="G1493" s="61"/>
      <c r="H1493" s="71">
        <v>962</v>
      </c>
      <c r="I1493" s="62" t="s">
        <v>35</v>
      </c>
      <c r="J1493" s="62" t="s">
        <v>34</v>
      </c>
      <c r="K1493" s="44"/>
      <c r="L1493" s="63">
        <v>41.67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x14ac:dyDescent="0.2">
      <c r="A1494" s="15"/>
      <c r="B1494" s="15">
        <v>274</v>
      </c>
      <c r="C1494" s="59" t="s">
        <v>1561</v>
      </c>
      <c r="D1494" s="60"/>
      <c r="E1494" s="60"/>
      <c r="F1494" s="60"/>
      <c r="G1494" s="61"/>
      <c r="H1494" s="71">
        <v>964</v>
      </c>
      <c r="I1494" s="62" t="s">
        <v>35</v>
      </c>
      <c r="J1494" s="62" t="s">
        <v>34</v>
      </c>
      <c r="K1494" s="44"/>
      <c r="L1494" s="63">
        <v>41.67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x14ac:dyDescent="0.2">
      <c r="A1495" s="15"/>
      <c r="B1495" s="15">
        <v>275</v>
      </c>
      <c r="C1495" s="59" t="s">
        <v>1562</v>
      </c>
      <c r="D1495" s="60"/>
      <c r="E1495" s="60"/>
      <c r="F1495" s="60"/>
      <c r="G1495" s="61"/>
      <c r="H1495" s="71">
        <v>965</v>
      </c>
      <c r="I1495" s="62" t="s">
        <v>35</v>
      </c>
      <c r="J1495" s="62" t="s">
        <v>34</v>
      </c>
      <c r="K1495" s="44"/>
      <c r="L1495" s="63">
        <v>36.81</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x14ac:dyDescent="0.2">
      <c r="A1496" s="15"/>
      <c r="B1496" s="15">
        <v>276</v>
      </c>
      <c r="C1496" s="59" t="s">
        <v>1563</v>
      </c>
      <c r="D1496" s="60"/>
      <c r="E1496" s="60"/>
      <c r="F1496" s="60"/>
      <c r="G1496" s="61"/>
      <c r="H1496" s="71">
        <v>955</v>
      </c>
      <c r="I1496" s="62" t="s">
        <v>35</v>
      </c>
      <c r="J1496" s="62" t="s">
        <v>34</v>
      </c>
      <c r="K1496" s="44"/>
      <c r="L1496" s="63">
        <v>36.81</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x14ac:dyDescent="0.2">
      <c r="A1497" s="15"/>
      <c r="B1497" s="15">
        <v>277</v>
      </c>
      <c r="C1497" s="59" t="s">
        <v>1564</v>
      </c>
      <c r="D1497" s="60"/>
      <c r="E1497" s="60"/>
      <c r="F1497" s="60"/>
      <c r="G1497" s="61"/>
      <c r="H1497" s="71">
        <v>956</v>
      </c>
      <c r="I1497" s="62" t="s">
        <v>35</v>
      </c>
      <c r="J1497" s="62" t="s">
        <v>34</v>
      </c>
      <c r="K1497" s="44"/>
      <c r="L1497" s="63">
        <v>36.81</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x14ac:dyDescent="0.2">
      <c r="A1498" s="15"/>
      <c r="B1498" s="15">
        <v>278</v>
      </c>
      <c r="C1498" s="59" t="s">
        <v>1565</v>
      </c>
      <c r="D1498" s="60"/>
      <c r="E1498" s="60"/>
      <c r="F1498" s="60"/>
      <c r="G1498" s="61"/>
      <c r="H1498" s="71">
        <v>957</v>
      </c>
      <c r="I1498" s="62" t="s">
        <v>35</v>
      </c>
      <c r="J1498" s="62" t="s">
        <v>34</v>
      </c>
      <c r="K1498" s="44"/>
      <c r="L1498" s="63">
        <v>36.81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x14ac:dyDescent="0.2">
      <c r="A1499" s="15"/>
      <c r="B1499" s="15">
        <v>279</v>
      </c>
      <c r="C1499" s="59" t="s">
        <v>1566</v>
      </c>
      <c r="D1499" s="60"/>
      <c r="E1499" s="60"/>
      <c r="F1499" s="60"/>
      <c r="G1499" s="61"/>
      <c r="H1499" s="71">
        <v>958</v>
      </c>
      <c r="I1499" s="62" t="s">
        <v>35</v>
      </c>
      <c r="J1499" s="62" t="s">
        <v>34</v>
      </c>
      <c r="K1499" s="44"/>
      <c r="L1499" s="63">
        <v>36.81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x14ac:dyDescent="0.2">
      <c r="A1500" s="15"/>
      <c r="B1500" s="15">
        <v>280</v>
      </c>
      <c r="C1500" s="59" t="s">
        <v>1567</v>
      </c>
      <c r="D1500" s="60"/>
      <c r="E1500" s="60"/>
      <c r="F1500" s="60"/>
      <c r="G1500" s="61"/>
      <c r="H1500" s="71">
        <v>887</v>
      </c>
      <c r="I1500" s="62" t="s">
        <v>35</v>
      </c>
      <c r="J1500" s="62" t="s">
        <v>34</v>
      </c>
      <c r="K1500" s="44"/>
      <c r="L1500" s="63">
        <v>36.81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x14ac:dyDescent="0.2">
      <c r="A1501" s="15"/>
      <c r="B1501" s="15">
        <v>281</v>
      </c>
      <c r="C1501" s="59" t="s">
        <v>1568</v>
      </c>
      <c r="D1501" s="60"/>
      <c r="E1501" s="60"/>
      <c r="F1501" s="60"/>
      <c r="G1501" s="61"/>
      <c r="H1501" s="71">
        <v>757</v>
      </c>
      <c r="I1501" s="62" t="s">
        <v>35</v>
      </c>
      <c r="J1501" s="62" t="s">
        <v>34</v>
      </c>
      <c r="K1501" s="44"/>
      <c r="L1501" s="63">
        <v>36.81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x14ac:dyDescent="0.2">
      <c r="A1502" s="15"/>
      <c r="B1502" s="15">
        <v>282</v>
      </c>
      <c r="C1502" s="59" t="s">
        <v>1569</v>
      </c>
      <c r="D1502" s="60"/>
      <c r="E1502" s="60"/>
      <c r="F1502" s="60"/>
      <c r="G1502" s="61"/>
      <c r="H1502" s="71">
        <v>755</v>
      </c>
      <c r="I1502" s="62" t="s">
        <v>35</v>
      </c>
      <c r="J1502" s="62" t="s">
        <v>34</v>
      </c>
      <c r="K1502" s="44"/>
      <c r="L1502" s="63">
        <v>36.81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x14ac:dyDescent="0.2">
      <c r="A1503" s="15"/>
      <c r="B1503" s="15">
        <v>283</v>
      </c>
      <c r="C1503" s="59" t="s">
        <v>1570</v>
      </c>
      <c r="D1503" s="60"/>
      <c r="E1503" s="60"/>
      <c r="F1503" s="60"/>
      <c r="G1503" s="61"/>
      <c r="H1503" s="71">
        <v>761</v>
      </c>
      <c r="I1503" s="62" t="s">
        <v>35</v>
      </c>
      <c r="J1503" s="62" t="s">
        <v>34</v>
      </c>
      <c r="K1503" s="44"/>
      <c r="L1503" s="63">
        <v>36.81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x14ac:dyDescent="0.2">
      <c r="A1504" s="15"/>
      <c r="B1504" s="15">
        <v>284</v>
      </c>
      <c r="C1504" s="59" t="s">
        <v>1571</v>
      </c>
      <c r="D1504" s="60"/>
      <c r="E1504" s="60"/>
      <c r="F1504" s="60"/>
      <c r="G1504" s="61"/>
      <c r="H1504" s="71">
        <v>762</v>
      </c>
      <c r="I1504" s="62" t="s">
        <v>35</v>
      </c>
      <c r="J1504" s="62" t="s">
        <v>34</v>
      </c>
      <c r="K1504" s="44"/>
      <c r="L1504" s="63">
        <v>36.81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x14ac:dyDescent="0.2">
      <c r="A1505" s="15"/>
      <c r="B1505" s="15">
        <v>285</v>
      </c>
      <c r="C1505" s="59" t="s">
        <v>1572</v>
      </c>
      <c r="D1505" s="60"/>
      <c r="E1505" s="60"/>
      <c r="F1505" s="60"/>
      <c r="G1505" s="61"/>
      <c r="H1505" s="71">
        <v>778</v>
      </c>
      <c r="I1505" s="62" t="s">
        <v>35</v>
      </c>
      <c r="J1505" s="62" t="s">
        <v>34</v>
      </c>
      <c r="K1505" s="44"/>
      <c r="L1505" s="63">
        <v>36.81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x14ac:dyDescent="0.2">
      <c r="A1506" s="15"/>
      <c r="B1506" s="15">
        <v>286</v>
      </c>
      <c r="C1506" s="59" t="s">
        <v>1573</v>
      </c>
      <c r="D1506" s="60"/>
      <c r="E1506" s="60"/>
      <c r="F1506" s="60"/>
      <c r="G1506" s="61"/>
      <c r="H1506" s="71">
        <v>779</v>
      </c>
      <c r="I1506" s="62" t="s">
        <v>35</v>
      </c>
      <c r="J1506" s="62" t="s">
        <v>34</v>
      </c>
      <c r="K1506" s="44"/>
      <c r="L1506" s="63">
        <v>36.81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x14ac:dyDescent="0.2">
      <c r="A1507" s="15"/>
      <c r="B1507" s="15">
        <v>287</v>
      </c>
      <c r="C1507" s="59" t="s">
        <v>1574</v>
      </c>
      <c r="D1507" s="60"/>
      <c r="E1507" s="60"/>
      <c r="F1507" s="60"/>
      <c r="G1507" s="61"/>
      <c r="H1507" s="71">
        <v>780</v>
      </c>
      <c r="I1507" s="62" t="s">
        <v>35</v>
      </c>
      <c r="J1507" s="62" t="s">
        <v>34</v>
      </c>
      <c r="K1507" s="44"/>
      <c r="L1507" s="63">
        <v>36.81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x14ac:dyDescent="0.2">
      <c r="A1508" s="15"/>
      <c r="B1508" s="15">
        <v>288</v>
      </c>
      <c r="C1508" s="59" t="s">
        <v>1575</v>
      </c>
      <c r="D1508" s="60"/>
      <c r="E1508" s="60"/>
      <c r="F1508" s="60"/>
      <c r="G1508" s="61"/>
      <c r="H1508" s="71">
        <v>763</v>
      </c>
      <c r="I1508" s="62" t="s">
        <v>35</v>
      </c>
      <c r="J1508" s="62" t="s">
        <v>34</v>
      </c>
      <c r="K1508" s="44"/>
      <c r="L1508" s="63">
        <v>41.67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x14ac:dyDescent="0.2">
      <c r="A1509" s="15"/>
      <c r="B1509" s="15">
        <v>289</v>
      </c>
      <c r="C1509" s="59" t="s">
        <v>1576</v>
      </c>
      <c r="D1509" s="60"/>
      <c r="E1509" s="60"/>
      <c r="F1509" s="60"/>
      <c r="G1509" s="61"/>
      <c r="H1509" s="71">
        <v>764</v>
      </c>
      <c r="I1509" s="62" t="s">
        <v>35</v>
      </c>
      <c r="J1509" s="62" t="s">
        <v>34</v>
      </c>
      <c r="K1509" s="44"/>
      <c r="L1509" s="63">
        <v>41.67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x14ac:dyDescent="0.2">
      <c r="A1510" s="15"/>
      <c r="B1510" s="15">
        <v>290</v>
      </c>
      <c r="C1510" s="59" t="s">
        <v>1577</v>
      </c>
      <c r="D1510" s="60"/>
      <c r="E1510" s="60"/>
      <c r="F1510" s="60"/>
      <c r="G1510" s="61"/>
      <c r="H1510" s="71">
        <v>767</v>
      </c>
      <c r="I1510" s="62" t="s">
        <v>35</v>
      </c>
      <c r="J1510" s="62" t="s">
        <v>34</v>
      </c>
      <c r="K1510" s="44"/>
      <c r="L1510" s="63">
        <v>41.67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x14ac:dyDescent="0.2">
      <c r="A1511" s="15"/>
      <c r="B1511" s="15">
        <v>291</v>
      </c>
      <c r="C1511" s="59" t="s">
        <v>1578</v>
      </c>
      <c r="D1511" s="60"/>
      <c r="E1511" s="60"/>
      <c r="F1511" s="60"/>
      <c r="G1511" s="61"/>
      <c r="H1511" s="71">
        <v>768</v>
      </c>
      <c r="I1511" s="62" t="s">
        <v>35</v>
      </c>
      <c r="J1511" s="62" t="s">
        <v>34</v>
      </c>
      <c r="K1511" s="44"/>
      <c r="L1511" s="63">
        <v>41.67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x14ac:dyDescent="0.2">
      <c r="A1512" s="15"/>
      <c r="B1512" s="15">
        <v>292</v>
      </c>
      <c r="C1512" s="59" t="s">
        <v>1579</v>
      </c>
      <c r="D1512" s="60"/>
      <c r="E1512" s="60"/>
      <c r="F1512" s="60"/>
      <c r="G1512" s="61"/>
      <c r="H1512" s="71">
        <v>771</v>
      </c>
      <c r="I1512" s="62" t="s">
        <v>35</v>
      </c>
      <c r="J1512" s="62" t="s">
        <v>34</v>
      </c>
      <c r="K1512" s="44"/>
      <c r="L1512" s="63">
        <v>41.67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x14ac:dyDescent="0.2">
      <c r="A1513" s="15"/>
      <c r="B1513" s="15">
        <v>293</v>
      </c>
      <c r="C1513" s="59" t="s">
        <v>1580</v>
      </c>
      <c r="D1513" s="60"/>
      <c r="E1513" s="60"/>
      <c r="F1513" s="60"/>
      <c r="G1513" s="61"/>
      <c r="H1513" s="71">
        <v>774</v>
      </c>
      <c r="I1513" s="62" t="s">
        <v>35</v>
      </c>
      <c r="J1513" s="62" t="s">
        <v>34</v>
      </c>
      <c r="K1513" s="44"/>
      <c r="L1513" s="63">
        <v>41.67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x14ac:dyDescent="0.2">
      <c r="A1514" s="15"/>
      <c r="B1514" s="15">
        <v>294</v>
      </c>
      <c r="C1514" s="59" t="s">
        <v>1581</v>
      </c>
      <c r="D1514" s="60"/>
      <c r="E1514" s="60"/>
      <c r="F1514" s="60"/>
      <c r="G1514" s="61"/>
      <c r="H1514" s="71">
        <v>776</v>
      </c>
      <c r="I1514" s="62" t="s">
        <v>35</v>
      </c>
      <c r="J1514" s="62" t="s">
        <v>34</v>
      </c>
      <c r="K1514" s="44"/>
      <c r="L1514" s="63">
        <v>41.67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x14ac:dyDescent="0.2">
      <c r="A1515" s="15"/>
      <c r="B1515" s="15">
        <v>295</v>
      </c>
      <c r="C1515" s="59" t="s">
        <v>1582</v>
      </c>
      <c r="D1515" s="60"/>
      <c r="E1515" s="60"/>
      <c r="F1515" s="60"/>
      <c r="G1515" s="61"/>
      <c r="H1515" s="71">
        <v>781</v>
      </c>
      <c r="I1515" s="62" t="s">
        <v>35</v>
      </c>
      <c r="J1515" s="62" t="s">
        <v>34</v>
      </c>
      <c r="K1515" s="44"/>
      <c r="L1515" s="63">
        <v>41.67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x14ac:dyDescent="0.2">
      <c r="A1516" s="15"/>
      <c r="B1516" s="15">
        <v>296</v>
      </c>
      <c r="C1516" s="59" t="s">
        <v>1583</v>
      </c>
      <c r="D1516" s="60"/>
      <c r="E1516" s="60"/>
      <c r="F1516" s="60"/>
      <c r="G1516" s="61"/>
      <c r="H1516" s="71">
        <v>782</v>
      </c>
      <c r="I1516" s="62" t="s">
        <v>35</v>
      </c>
      <c r="J1516" s="62" t="s">
        <v>34</v>
      </c>
      <c r="K1516" s="44"/>
      <c r="L1516" s="63">
        <v>41.67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x14ac:dyDescent="0.2">
      <c r="A1517" s="15"/>
      <c r="B1517" s="15">
        <v>297</v>
      </c>
      <c r="C1517" s="59" t="s">
        <v>1584</v>
      </c>
      <c r="D1517" s="60"/>
      <c r="E1517" s="60"/>
      <c r="F1517" s="60"/>
      <c r="G1517" s="61"/>
      <c r="H1517" s="71">
        <v>775</v>
      </c>
      <c r="I1517" s="62" t="s">
        <v>35</v>
      </c>
      <c r="J1517" s="62" t="s">
        <v>34</v>
      </c>
      <c r="K1517" s="44"/>
      <c r="L1517" s="63">
        <v>41.67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x14ac:dyDescent="0.2">
      <c r="A1518" s="15"/>
      <c r="B1518" s="15">
        <v>298</v>
      </c>
      <c r="C1518" s="59" t="s">
        <v>1585</v>
      </c>
      <c r="D1518" s="60"/>
      <c r="E1518" s="60"/>
      <c r="F1518" s="60"/>
      <c r="G1518" s="61"/>
      <c r="H1518" s="71">
        <v>783</v>
      </c>
      <c r="I1518" s="62" t="s">
        <v>35</v>
      </c>
      <c r="J1518" s="62" t="s">
        <v>34</v>
      </c>
      <c r="K1518" s="44"/>
      <c r="L1518" s="63">
        <v>41.67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x14ac:dyDescent="0.2">
      <c r="A1519" s="15"/>
      <c r="B1519" s="15">
        <v>299</v>
      </c>
      <c r="C1519" s="59" t="s">
        <v>1586</v>
      </c>
      <c r="D1519" s="60"/>
      <c r="E1519" s="60"/>
      <c r="F1519" s="60"/>
      <c r="G1519" s="61"/>
      <c r="H1519" s="71">
        <v>772</v>
      </c>
      <c r="I1519" s="62" t="s">
        <v>35</v>
      </c>
      <c r="J1519" s="62" t="s">
        <v>34</v>
      </c>
      <c r="K1519" s="44"/>
      <c r="L1519" s="63">
        <v>41.67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x14ac:dyDescent="0.2">
      <c r="A1520" s="15"/>
      <c r="B1520" s="15">
        <v>300</v>
      </c>
      <c r="C1520" s="59" t="s">
        <v>1587</v>
      </c>
      <c r="D1520" s="60"/>
      <c r="E1520" s="60"/>
      <c r="F1520" s="60"/>
      <c r="G1520" s="61"/>
      <c r="H1520" s="71">
        <v>773</v>
      </c>
      <c r="I1520" s="62" t="s">
        <v>35</v>
      </c>
      <c r="J1520" s="62" t="s">
        <v>34</v>
      </c>
      <c r="K1520" s="44"/>
      <c r="L1520" s="63">
        <v>41.67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x14ac:dyDescent="0.2">
      <c r="A1521" s="15"/>
      <c r="B1521" s="15">
        <v>301</v>
      </c>
      <c r="C1521" s="59" t="s">
        <v>1588</v>
      </c>
      <c r="D1521" s="60"/>
      <c r="E1521" s="60"/>
      <c r="F1521" s="60"/>
      <c r="G1521" s="61"/>
      <c r="H1521" s="71">
        <v>777</v>
      </c>
      <c r="I1521" s="62" t="s">
        <v>35</v>
      </c>
      <c r="J1521" s="62" t="s">
        <v>34</v>
      </c>
      <c r="K1521" s="44"/>
      <c r="L1521" s="63">
        <v>41.67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x14ac:dyDescent="0.2">
      <c r="A1522" s="15"/>
      <c r="B1522" s="15">
        <v>302</v>
      </c>
      <c r="C1522" s="59" t="s">
        <v>1589</v>
      </c>
      <c r="D1522" s="60"/>
      <c r="E1522" s="60"/>
      <c r="F1522" s="60"/>
      <c r="G1522" s="61"/>
      <c r="H1522" s="71">
        <v>758</v>
      </c>
      <c r="I1522" s="62" t="s">
        <v>35</v>
      </c>
      <c r="J1522" s="62" t="s">
        <v>34</v>
      </c>
      <c r="K1522" s="44"/>
      <c r="L1522" s="63">
        <v>36.81</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x14ac:dyDescent="0.2">
      <c r="A1523" s="15"/>
      <c r="B1523" s="15">
        <v>303</v>
      </c>
      <c r="C1523" s="59" t="s">
        <v>1590</v>
      </c>
      <c r="D1523" s="60"/>
      <c r="E1523" s="60"/>
      <c r="F1523" s="60"/>
      <c r="G1523" s="61"/>
      <c r="H1523" s="71">
        <v>756</v>
      </c>
      <c r="I1523" s="62" t="s">
        <v>35</v>
      </c>
      <c r="J1523" s="62" t="s">
        <v>34</v>
      </c>
      <c r="K1523" s="44"/>
      <c r="L1523" s="63">
        <v>36.81</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x14ac:dyDescent="0.2">
      <c r="A1524" s="15"/>
      <c r="B1524" s="15">
        <v>304</v>
      </c>
      <c r="C1524" s="59" t="s">
        <v>1591</v>
      </c>
      <c r="D1524" s="60"/>
      <c r="E1524" s="60"/>
      <c r="F1524" s="60"/>
      <c r="G1524" s="61"/>
      <c r="H1524" s="71">
        <v>765</v>
      </c>
      <c r="I1524" s="62" t="s">
        <v>35</v>
      </c>
      <c r="J1524" s="62" t="s">
        <v>34</v>
      </c>
      <c r="K1524" s="44"/>
      <c r="L1524" s="63">
        <v>41.67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x14ac:dyDescent="0.2">
      <c r="A1525" s="15"/>
      <c r="B1525" s="15">
        <v>305</v>
      </c>
      <c r="C1525" s="59" t="s">
        <v>1592</v>
      </c>
      <c r="D1525" s="60"/>
      <c r="E1525" s="60"/>
      <c r="F1525" s="60"/>
      <c r="G1525" s="61"/>
      <c r="H1525" s="71">
        <v>766</v>
      </c>
      <c r="I1525" s="62" t="s">
        <v>35</v>
      </c>
      <c r="J1525" s="62" t="s">
        <v>34</v>
      </c>
      <c r="K1525" s="44"/>
      <c r="L1525" s="63">
        <v>41.67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x14ac:dyDescent="0.2">
      <c r="A1526" s="15"/>
      <c r="B1526" s="15">
        <v>306</v>
      </c>
      <c r="C1526" s="59" t="s">
        <v>1593</v>
      </c>
      <c r="D1526" s="60"/>
      <c r="E1526" s="60"/>
      <c r="F1526" s="60"/>
      <c r="G1526" s="61"/>
      <c r="H1526" s="71">
        <v>769</v>
      </c>
      <c r="I1526" s="62" t="s">
        <v>35</v>
      </c>
      <c r="J1526" s="62" t="s">
        <v>34</v>
      </c>
      <c r="K1526" s="44"/>
      <c r="L1526" s="63">
        <v>41.67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x14ac:dyDescent="0.2">
      <c r="A1527" s="15"/>
      <c r="B1527" s="15">
        <v>307</v>
      </c>
      <c r="C1527" s="59" t="s">
        <v>1594</v>
      </c>
      <c r="D1527" s="60"/>
      <c r="E1527" s="60"/>
      <c r="F1527" s="60"/>
      <c r="G1527" s="61"/>
      <c r="H1527" s="71">
        <v>770</v>
      </c>
      <c r="I1527" s="62" t="s">
        <v>35</v>
      </c>
      <c r="J1527" s="62" t="s">
        <v>34</v>
      </c>
      <c r="K1527" s="44"/>
      <c r="L1527" s="63">
        <v>41.67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x14ac:dyDescent="0.2">
      <c r="A1528" s="15"/>
      <c r="B1528" s="15">
        <v>308</v>
      </c>
      <c r="C1528" s="59" t="s">
        <v>1595</v>
      </c>
      <c r="D1528" s="60"/>
      <c r="E1528" s="60"/>
      <c r="F1528" s="60"/>
      <c r="G1528" s="61"/>
      <c r="H1528" s="71">
        <v>759</v>
      </c>
      <c r="I1528" s="62" t="s">
        <v>35</v>
      </c>
      <c r="J1528" s="62" t="s">
        <v>34</v>
      </c>
      <c r="K1528" s="44"/>
      <c r="L1528" s="63">
        <v>36.81</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x14ac:dyDescent="0.2">
      <c r="A1529" s="15"/>
      <c r="B1529" s="15">
        <v>309</v>
      </c>
      <c r="C1529" s="59" t="s">
        <v>1596</v>
      </c>
      <c r="D1529" s="60"/>
      <c r="E1529" s="60"/>
      <c r="F1529" s="60"/>
      <c r="G1529" s="61"/>
      <c r="H1529" s="71">
        <v>760</v>
      </c>
      <c r="I1529" s="62" t="s">
        <v>35</v>
      </c>
      <c r="J1529" s="62" t="s">
        <v>34</v>
      </c>
      <c r="K1529" s="44"/>
      <c r="L1529" s="63">
        <v>36.81</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x14ac:dyDescent="0.2">
      <c r="A1530" s="15"/>
      <c r="B1530" s="15">
        <v>310</v>
      </c>
      <c r="C1530" s="59" t="s">
        <v>1597</v>
      </c>
      <c r="D1530" s="60"/>
      <c r="E1530" s="60"/>
      <c r="F1530" s="60"/>
      <c r="G1530" s="61"/>
      <c r="H1530" s="71">
        <v>967</v>
      </c>
      <c r="I1530" s="62" t="s">
        <v>35</v>
      </c>
      <c r="J1530" s="62" t="s">
        <v>34</v>
      </c>
      <c r="K1530" s="44"/>
      <c r="L1530" s="63">
        <v>36.81</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x14ac:dyDescent="0.2">
      <c r="A1531" s="15"/>
      <c r="B1531" s="15">
        <v>311</v>
      </c>
      <c r="C1531" s="59" t="s">
        <v>1598</v>
      </c>
      <c r="D1531" s="60"/>
      <c r="E1531" s="60"/>
      <c r="F1531" s="60"/>
      <c r="G1531" s="61"/>
      <c r="H1531" s="71">
        <v>968</v>
      </c>
      <c r="I1531" s="62" t="s">
        <v>35</v>
      </c>
      <c r="J1531" s="62" t="s">
        <v>34</v>
      </c>
      <c r="K1531" s="44"/>
      <c r="L1531" s="63">
        <v>36.81</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x14ac:dyDescent="0.2">
      <c r="A1532" s="15"/>
      <c r="B1532" s="15">
        <v>312</v>
      </c>
      <c r="C1532" s="59" t="s">
        <v>1599</v>
      </c>
      <c r="D1532" s="60"/>
      <c r="E1532" s="60"/>
      <c r="F1532" s="60"/>
      <c r="G1532" s="61"/>
      <c r="H1532" s="71">
        <v>969</v>
      </c>
      <c r="I1532" s="62" t="s">
        <v>35</v>
      </c>
      <c r="J1532" s="62" t="s">
        <v>34</v>
      </c>
      <c r="K1532" s="44"/>
      <c r="L1532" s="63">
        <v>42.78</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x14ac:dyDescent="0.2">
      <c r="A1533" s="15"/>
      <c r="B1533" s="15">
        <v>313</v>
      </c>
      <c r="C1533" s="59" t="s">
        <v>1600</v>
      </c>
      <c r="D1533" s="60"/>
      <c r="E1533" s="60"/>
      <c r="F1533" s="60"/>
      <c r="G1533" s="61"/>
      <c r="H1533" s="71">
        <v>970</v>
      </c>
      <c r="I1533" s="62" t="s">
        <v>35</v>
      </c>
      <c r="J1533" s="62" t="s">
        <v>34</v>
      </c>
      <c r="K1533" s="44"/>
      <c r="L1533" s="63">
        <v>42.78</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x14ac:dyDescent="0.2">
      <c r="A1534" s="15"/>
      <c r="B1534" s="15">
        <v>314</v>
      </c>
      <c r="C1534" s="59" t="s">
        <v>1601</v>
      </c>
      <c r="D1534" s="60"/>
      <c r="E1534" s="60"/>
      <c r="F1534" s="60"/>
      <c r="G1534" s="61"/>
      <c r="H1534" s="71">
        <v>971</v>
      </c>
      <c r="I1534" s="62" t="s">
        <v>35</v>
      </c>
      <c r="J1534" s="62" t="s">
        <v>34</v>
      </c>
      <c r="K1534" s="44"/>
      <c r="L1534" s="63">
        <v>42.78</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x14ac:dyDescent="0.2">
      <c r="A1535" s="15"/>
      <c r="B1535" s="15">
        <v>315</v>
      </c>
      <c r="C1535" s="59" t="s">
        <v>1602</v>
      </c>
      <c r="D1535" s="60"/>
      <c r="E1535" s="60"/>
      <c r="F1535" s="60"/>
      <c r="G1535" s="61"/>
      <c r="H1535" s="71">
        <v>972</v>
      </c>
      <c r="I1535" s="62" t="s">
        <v>35</v>
      </c>
      <c r="J1535" s="62" t="s">
        <v>34</v>
      </c>
      <c r="K1535" s="44"/>
      <c r="L1535" s="63">
        <v>42.78</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x14ac:dyDescent="0.2">
      <c r="A1536" s="15"/>
      <c r="B1536" s="15">
        <v>316</v>
      </c>
      <c r="C1536" s="59" t="s">
        <v>1603</v>
      </c>
      <c r="D1536" s="60"/>
      <c r="E1536" s="60"/>
      <c r="F1536" s="60"/>
      <c r="G1536" s="61"/>
      <c r="H1536" s="71">
        <v>973</v>
      </c>
      <c r="I1536" s="62" t="s">
        <v>35</v>
      </c>
      <c r="J1536" s="62" t="s">
        <v>34</v>
      </c>
      <c r="K1536" s="44"/>
      <c r="L1536" s="63">
        <v>42.78</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x14ac:dyDescent="0.2">
      <c r="A1537" s="15"/>
      <c r="B1537" s="15">
        <v>317</v>
      </c>
      <c r="C1537" s="59" t="s">
        <v>1604</v>
      </c>
      <c r="D1537" s="60"/>
      <c r="E1537" s="60"/>
      <c r="F1537" s="60"/>
      <c r="G1537" s="61"/>
      <c r="H1537" s="71">
        <v>974</v>
      </c>
      <c r="I1537" s="62" t="s">
        <v>35</v>
      </c>
      <c r="J1537" s="62" t="s">
        <v>34</v>
      </c>
      <c r="K1537" s="44"/>
      <c r="L1537" s="63">
        <v>42.78</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x14ac:dyDescent="0.2">
      <c r="A1538" s="15"/>
      <c r="B1538" s="15">
        <v>318</v>
      </c>
      <c r="C1538" s="59" t="s">
        <v>1605</v>
      </c>
      <c r="D1538" s="60"/>
      <c r="E1538" s="60"/>
      <c r="F1538" s="60"/>
      <c r="G1538" s="61"/>
      <c r="H1538" s="71">
        <v>975</v>
      </c>
      <c r="I1538" s="62" t="s">
        <v>35</v>
      </c>
      <c r="J1538" s="62" t="s">
        <v>34</v>
      </c>
      <c r="K1538" s="44"/>
      <c r="L1538" s="63">
        <v>42.78</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x14ac:dyDescent="0.2">
      <c r="A1539" s="15"/>
      <c r="B1539" s="15">
        <v>319</v>
      </c>
      <c r="C1539" s="59" t="s">
        <v>1606</v>
      </c>
      <c r="D1539" s="60"/>
      <c r="E1539" s="60"/>
      <c r="F1539" s="60"/>
      <c r="G1539" s="61"/>
      <c r="H1539" s="71">
        <v>976</v>
      </c>
      <c r="I1539" s="62" t="s">
        <v>35</v>
      </c>
      <c r="J1539" s="62" t="s">
        <v>34</v>
      </c>
      <c r="K1539" s="44"/>
      <c r="L1539" s="63">
        <v>42.78</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x14ac:dyDescent="0.2">
      <c r="A1540" s="15"/>
      <c r="B1540" s="15">
        <v>320</v>
      </c>
      <c r="C1540" s="59" t="s">
        <v>1607</v>
      </c>
      <c r="D1540" s="60"/>
      <c r="E1540" s="60"/>
      <c r="F1540" s="60"/>
      <c r="G1540" s="61"/>
      <c r="H1540" s="71" t="s">
        <v>1628</v>
      </c>
      <c r="I1540" s="62" t="s">
        <v>35</v>
      </c>
      <c r="J1540" s="62" t="s">
        <v>34</v>
      </c>
      <c r="K1540" s="44"/>
      <c r="L1540" s="63">
        <v>36.81</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x14ac:dyDescent="0.2">
      <c r="A1541" s="15"/>
      <c r="B1541" s="15">
        <v>321</v>
      </c>
      <c r="C1541" s="59" t="s">
        <v>1608</v>
      </c>
      <c r="D1541" s="60"/>
      <c r="E1541" s="60"/>
      <c r="F1541" s="60"/>
      <c r="G1541" s="61"/>
      <c r="H1541" s="71" t="s">
        <v>1629</v>
      </c>
      <c r="I1541" s="62" t="s">
        <v>35</v>
      </c>
      <c r="J1541" s="62" t="s">
        <v>34</v>
      </c>
      <c r="K1541" s="44"/>
      <c r="L1541" s="63">
        <v>36.81</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x14ac:dyDescent="0.2">
      <c r="A1542" s="15"/>
      <c r="B1542" s="15">
        <v>322</v>
      </c>
      <c r="C1542" s="59" t="s">
        <v>1609</v>
      </c>
      <c r="D1542" s="60"/>
      <c r="E1542" s="60"/>
      <c r="F1542" s="60"/>
      <c r="G1542" s="61"/>
      <c r="H1542" s="71" t="s">
        <v>1630</v>
      </c>
      <c r="I1542" s="62" t="s">
        <v>35</v>
      </c>
      <c r="J1542" s="62" t="s">
        <v>34</v>
      </c>
      <c r="K1542" s="44"/>
      <c r="L1542" s="63">
        <v>36.81</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x14ac:dyDescent="0.2">
      <c r="A1543" s="15"/>
      <c r="B1543" s="15">
        <v>323</v>
      </c>
      <c r="C1543" s="59" t="s">
        <v>1610</v>
      </c>
      <c r="D1543" s="60"/>
      <c r="E1543" s="60"/>
      <c r="F1543" s="60"/>
      <c r="G1543" s="61"/>
      <c r="H1543" s="71" t="s">
        <v>1631</v>
      </c>
      <c r="I1543" s="62" t="s">
        <v>35</v>
      </c>
      <c r="J1543" s="62" t="s">
        <v>34</v>
      </c>
      <c r="K1543" s="44"/>
      <c r="L1543" s="63">
        <v>36.81</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x14ac:dyDescent="0.2">
      <c r="A1544" s="15"/>
      <c r="B1544" s="15">
        <v>324</v>
      </c>
      <c r="C1544" s="59" t="s">
        <v>1611</v>
      </c>
      <c r="D1544" s="60"/>
      <c r="E1544" s="60"/>
      <c r="F1544" s="60"/>
      <c r="G1544" s="61"/>
      <c r="H1544" s="71" t="s">
        <v>1632</v>
      </c>
      <c r="I1544" s="62" t="s">
        <v>35</v>
      </c>
      <c r="J1544" s="62" t="s">
        <v>34</v>
      </c>
      <c r="K1544" s="44"/>
      <c r="L1544" s="63">
        <v>36.81</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x14ac:dyDescent="0.2">
      <c r="A1545" s="15"/>
      <c r="B1545" s="15">
        <v>325</v>
      </c>
      <c r="C1545" s="59" t="s">
        <v>1612</v>
      </c>
      <c r="D1545" s="60"/>
      <c r="E1545" s="60"/>
      <c r="F1545" s="60"/>
      <c r="G1545" s="61"/>
      <c r="H1545" s="71" t="s">
        <v>1633</v>
      </c>
      <c r="I1545" s="62" t="s">
        <v>35</v>
      </c>
      <c r="J1545" s="62" t="s">
        <v>34</v>
      </c>
      <c r="K1545" s="44"/>
      <c r="L1545" s="63">
        <v>36.81</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x14ac:dyDescent="0.2">
      <c r="A1546" s="15"/>
      <c r="B1546" s="15">
        <v>326</v>
      </c>
      <c r="C1546" s="59">
        <v>0</v>
      </c>
      <c r="D1546" s="60"/>
      <c r="E1546" s="60"/>
      <c r="F1546" s="60"/>
      <c r="G1546" s="61"/>
      <c r="H1546" s="71">
        <v>0</v>
      </c>
      <c r="I1546" s="62">
        <v>0</v>
      </c>
      <c r="J1546" s="62">
        <v>0</v>
      </c>
      <c r="K1546" s="44"/>
      <c r="L1546" s="63"/>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v>327</v>
      </c>
      <c r="C1547" s="59">
        <v>0</v>
      </c>
      <c r="D1547" s="60"/>
      <c r="E1547" s="60"/>
      <c r="F1547" s="60"/>
      <c r="G1547" s="61"/>
      <c r="H1547" s="71">
        <v>0</v>
      </c>
      <c r="I1547" s="62" t="s">
        <v>35</v>
      </c>
      <c r="J1547" s="62">
        <v>0</v>
      </c>
      <c r="K1547" s="44"/>
      <c r="L1547" s="63">
        <v>0</v>
      </c>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v>328</v>
      </c>
      <c r="C1548" s="59">
        <v>0</v>
      </c>
      <c r="D1548" s="60"/>
      <c r="E1548" s="60"/>
      <c r="F1548" s="60"/>
      <c r="G1548" s="61"/>
      <c r="H1548" s="71">
        <v>0</v>
      </c>
      <c r="I1548" s="62" t="s">
        <v>35</v>
      </c>
      <c r="J1548" s="62">
        <v>0</v>
      </c>
      <c r="K1548" s="44"/>
      <c r="L1548" s="63">
        <v>0</v>
      </c>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v>329</v>
      </c>
      <c r="C1549" s="59">
        <v>0</v>
      </c>
      <c r="D1549" s="60"/>
      <c r="E1549" s="60"/>
      <c r="F1549" s="60"/>
      <c r="G1549" s="61"/>
      <c r="H1549" s="71">
        <v>0</v>
      </c>
      <c r="I1549" s="62" t="s">
        <v>35</v>
      </c>
      <c r="J1549" s="62">
        <v>0</v>
      </c>
      <c r="K1549" s="44"/>
      <c r="L1549" s="63">
        <v>0</v>
      </c>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v>330</v>
      </c>
      <c r="C1550" s="59">
        <v>0</v>
      </c>
      <c r="D1550" s="60"/>
      <c r="E1550" s="60"/>
      <c r="F1550" s="60"/>
      <c r="G1550" s="61"/>
      <c r="H1550" s="71">
        <v>0</v>
      </c>
      <c r="I1550" s="62" t="s">
        <v>35</v>
      </c>
      <c r="J1550" s="62">
        <v>0</v>
      </c>
      <c r="K1550" s="44"/>
      <c r="L1550" s="63">
        <v>0</v>
      </c>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v>331</v>
      </c>
      <c r="C1551" s="59">
        <v>0</v>
      </c>
      <c r="D1551" s="60"/>
      <c r="E1551" s="60"/>
      <c r="F1551" s="60"/>
      <c r="G1551" s="61"/>
      <c r="H1551" s="71">
        <v>0</v>
      </c>
      <c r="I1551" s="62" t="s">
        <v>35</v>
      </c>
      <c r="J1551" s="62">
        <v>0</v>
      </c>
      <c r="K1551" s="44"/>
      <c r="L1551" s="63">
        <v>0</v>
      </c>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v>332</v>
      </c>
      <c r="C1552" s="59">
        <v>0</v>
      </c>
      <c r="D1552" s="60"/>
      <c r="E1552" s="60"/>
      <c r="F1552" s="60"/>
      <c r="G1552" s="61"/>
      <c r="H1552" s="71">
        <v>0</v>
      </c>
      <c r="I1552" s="62" t="s">
        <v>35</v>
      </c>
      <c r="J1552" s="62">
        <v>0</v>
      </c>
      <c r="K1552" s="44"/>
      <c r="L1552" s="63">
        <v>0</v>
      </c>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v>333</v>
      </c>
      <c r="C1553" s="59">
        <v>0</v>
      </c>
      <c r="D1553" s="60"/>
      <c r="E1553" s="60"/>
      <c r="F1553" s="60"/>
      <c r="G1553" s="61"/>
      <c r="H1553" s="71">
        <v>0</v>
      </c>
      <c r="I1553" s="62" t="s">
        <v>35</v>
      </c>
      <c r="J1553" s="62">
        <v>0</v>
      </c>
      <c r="K1553" s="44"/>
      <c r="L1553" s="63">
        <v>0</v>
      </c>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v>334</v>
      </c>
      <c r="C1554" s="59">
        <v>0</v>
      </c>
      <c r="D1554" s="60"/>
      <c r="E1554" s="60"/>
      <c r="F1554" s="60"/>
      <c r="G1554" s="61"/>
      <c r="H1554" s="71">
        <v>0</v>
      </c>
      <c r="I1554" s="62" t="s">
        <v>35</v>
      </c>
      <c r="J1554" s="62">
        <v>0</v>
      </c>
      <c r="K1554" s="44"/>
      <c r="L1554" s="63">
        <v>0</v>
      </c>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v>335</v>
      </c>
      <c r="C1555" s="59">
        <v>0</v>
      </c>
      <c r="D1555" s="60"/>
      <c r="E1555" s="60"/>
      <c r="F1555" s="60"/>
      <c r="G1555" s="61"/>
      <c r="H1555" s="71">
        <v>0</v>
      </c>
      <c r="I1555" s="62" t="s">
        <v>35</v>
      </c>
      <c r="J1555" s="62">
        <v>0</v>
      </c>
      <c r="K1555" s="44"/>
      <c r="L1555" s="63">
        <v>0</v>
      </c>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v>336</v>
      </c>
      <c r="C1556" s="59">
        <v>0</v>
      </c>
      <c r="D1556" s="60"/>
      <c r="E1556" s="60"/>
      <c r="F1556" s="60"/>
      <c r="G1556" s="61"/>
      <c r="H1556" s="71">
        <v>0</v>
      </c>
      <c r="I1556" s="62" t="s">
        <v>35</v>
      </c>
      <c r="J1556" s="62">
        <v>0</v>
      </c>
      <c r="K1556" s="44"/>
      <c r="L1556" s="63">
        <v>0</v>
      </c>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v>337</v>
      </c>
      <c r="C1557" s="59">
        <v>0</v>
      </c>
      <c r="D1557" s="60"/>
      <c r="E1557" s="60"/>
      <c r="F1557" s="60"/>
      <c r="G1557" s="61"/>
      <c r="H1557" s="71">
        <v>0</v>
      </c>
      <c r="I1557" s="62" t="s">
        <v>35</v>
      </c>
      <c r="J1557" s="62">
        <v>0</v>
      </c>
      <c r="K1557" s="44"/>
      <c r="L1557" s="63">
        <v>0</v>
      </c>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v>338</v>
      </c>
      <c r="C1558" s="59">
        <v>0</v>
      </c>
      <c r="D1558" s="60"/>
      <c r="E1558" s="60"/>
      <c r="F1558" s="60"/>
      <c r="G1558" s="61"/>
      <c r="H1558" s="71">
        <v>0</v>
      </c>
      <c r="I1558" s="62" t="s">
        <v>35</v>
      </c>
      <c r="J1558" s="62">
        <v>0</v>
      </c>
      <c r="K1558" s="44"/>
      <c r="L1558" s="63">
        <v>0</v>
      </c>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v>339</v>
      </c>
      <c r="C1559" s="59">
        <v>0</v>
      </c>
      <c r="D1559" s="60"/>
      <c r="E1559" s="60"/>
      <c r="F1559" s="60"/>
      <c r="G1559" s="61"/>
      <c r="H1559" s="71">
        <v>0</v>
      </c>
      <c r="I1559" s="62" t="s">
        <v>35</v>
      </c>
      <c r="J1559" s="62">
        <v>0</v>
      </c>
      <c r="K1559" s="44"/>
      <c r="L1559" s="63">
        <v>0</v>
      </c>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v>340</v>
      </c>
      <c r="C1560" s="59">
        <v>0</v>
      </c>
      <c r="D1560" s="60"/>
      <c r="E1560" s="60"/>
      <c r="F1560" s="60"/>
      <c r="G1560" s="61"/>
      <c r="H1560" s="71">
        <v>0</v>
      </c>
      <c r="I1560" s="62" t="s">
        <v>35</v>
      </c>
      <c r="J1560" s="62">
        <v>0</v>
      </c>
      <c r="K1560" s="44"/>
      <c r="L1560" s="63">
        <v>0</v>
      </c>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v>341</v>
      </c>
      <c r="C1561" s="59">
        <v>0</v>
      </c>
      <c r="D1561" s="60"/>
      <c r="E1561" s="60"/>
      <c r="F1561" s="60"/>
      <c r="G1561" s="61"/>
      <c r="H1561" s="71">
        <v>0</v>
      </c>
      <c r="I1561" s="62" t="s">
        <v>35</v>
      </c>
      <c r="J1561" s="62">
        <v>0</v>
      </c>
      <c r="K1561" s="44"/>
      <c r="L1561" s="63">
        <v>0</v>
      </c>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v>342</v>
      </c>
      <c r="C1562" s="59">
        <v>0</v>
      </c>
      <c r="D1562" s="60"/>
      <c r="E1562" s="60"/>
      <c r="F1562" s="60"/>
      <c r="G1562" s="61"/>
      <c r="H1562" s="71">
        <v>0</v>
      </c>
      <c r="I1562" s="62" t="s">
        <v>35</v>
      </c>
      <c r="J1562" s="62">
        <v>0</v>
      </c>
      <c r="K1562" s="44"/>
      <c r="L1562" s="63">
        <v>0</v>
      </c>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v>343</v>
      </c>
      <c r="C1563" s="59">
        <v>0</v>
      </c>
      <c r="D1563" s="60"/>
      <c r="E1563" s="60"/>
      <c r="F1563" s="60"/>
      <c r="G1563" s="61"/>
      <c r="H1563" s="71">
        <v>0</v>
      </c>
      <c r="I1563" s="62" t="s">
        <v>35</v>
      </c>
      <c r="J1563" s="62">
        <v>0</v>
      </c>
      <c r="K1563" s="44"/>
      <c r="L1563" s="63">
        <v>0</v>
      </c>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v>344</v>
      </c>
      <c r="C1564" s="59">
        <v>0</v>
      </c>
      <c r="D1564" s="60"/>
      <c r="E1564" s="60"/>
      <c r="F1564" s="60"/>
      <c r="G1564" s="61"/>
      <c r="H1564" s="71">
        <v>0</v>
      </c>
      <c r="I1564" s="62" t="s">
        <v>35</v>
      </c>
      <c r="J1564" s="62">
        <v>0</v>
      </c>
      <c r="K1564" s="44"/>
      <c r="L1564" s="63">
        <v>0</v>
      </c>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v>345</v>
      </c>
      <c r="C1565" s="59">
        <v>0</v>
      </c>
      <c r="D1565" s="60"/>
      <c r="E1565" s="60"/>
      <c r="F1565" s="60"/>
      <c r="G1565" s="61"/>
      <c r="H1565" s="71">
        <v>0</v>
      </c>
      <c r="I1565" s="62" t="s">
        <v>35</v>
      </c>
      <c r="J1565" s="62">
        <v>0</v>
      </c>
      <c r="K1565" s="44"/>
      <c r="L1565" s="63">
        <v>0</v>
      </c>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v>346</v>
      </c>
      <c r="C1566" s="59">
        <v>0</v>
      </c>
      <c r="D1566" s="60"/>
      <c r="E1566" s="60"/>
      <c r="F1566" s="60"/>
      <c r="G1566" s="61"/>
      <c r="H1566" s="71">
        <v>0</v>
      </c>
      <c r="I1566" s="62" t="s">
        <v>35</v>
      </c>
      <c r="J1566" s="62">
        <v>0</v>
      </c>
      <c r="K1566" s="44"/>
      <c r="L1566" s="63">
        <v>0</v>
      </c>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v>347</v>
      </c>
      <c r="C1567" s="59">
        <v>0</v>
      </c>
      <c r="D1567" s="60"/>
      <c r="E1567" s="60"/>
      <c r="F1567" s="60"/>
      <c r="G1567" s="61"/>
      <c r="H1567" s="71">
        <v>0</v>
      </c>
      <c r="I1567" s="62" t="s">
        <v>35</v>
      </c>
      <c r="J1567" s="62">
        <v>0</v>
      </c>
      <c r="K1567" s="44"/>
      <c r="L1567" s="63">
        <v>0</v>
      </c>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v>348</v>
      </c>
      <c r="C1568" s="59">
        <v>0</v>
      </c>
      <c r="D1568" s="60"/>
      <c r="E1568" s="60"/>
      <c r="F1568" s="60"/>
      <c r="G1568" s="61"/>
      <c r="H1568" s="71">
        <v>0</v>
      </c>
      <c r="I1568" s="62" t="s">
        <v>35</v>
      </c>
      <c r="J1568" s="62">
        <v>0</v>
      </c>
      <c r="K1568" s="44"/>
      <c r="L1568" s="63">
        <v>0</v>
      </c>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v>349</v>
      </c>
      <c r="C1569" s="59">
        <v>0</v>
      </c>
      <c r="D1569" s="60"/>
      <c r="E1569" s="60"/>
      <c r="F1569" s="60"/>
      <c r="G1569" s="61"/>
      <c r="H1569" s="71">
        <v>0</v>
      </c>
      <c r="I1569" s="62" t="s">
        <v>35</v>
      </c>
      <c r="J1569" s="62">
        <v>0</v>
      </c>
      <c r="K1569" s="44"/>
      <c r="L1569" s="63">
        <v>0</v>
      </c>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v>350</v>
      </c>
      <c r="C1570" s="59">
        <v>0</v>
      </c>
      <c r="D1570" s="60"/>
      <c r="E1570" s="60"/>
      <c r="F1570" s="60"/>
      <c r="G1570" s="61"/>
      <c r="H1570" s="71">
        <v>0</v>
      </c>
      <c r="I1570" s="62" t="s">
        <v>35</v>
      </c>
      <c r="J1570" s="62">
        <v>0</v>
      </c>
      <c r="K1570" s="44"/>
      <c r="L1570" s="63">
        <v>0</v>
      </c>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v>351</v>
      </c>
      <c r="C1571" s="59">
        <v>0</v>
      </c>
      <c r="D1571" s="60"/>
      <c r="E1571" s="60"/>
      <c r="F1571" s="60"/>
      <c r="G1571" s="61"/>
      <c r="H1571" s="71">
        <v>0</v>
      </c>
      <c r="I1571" s="62" t="s">
        <v>35</v>
      </c>
      <c r="J1571" s="62">
        <v>0</v>
      </c>
      <c r="K1571" s="44"/>
      <c r="L1571" s="63">
        <v>0</v>
      </c>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v>352</v>
      </c>
      <c r="C1572" s="59">
        <v>0</v>
      </c>
      <c r="D1572" s="60"/>
      <c r="E1572" s="60"/>
      <c r="F1572" s="60"/>
      <c r="G1572" s="61"/>
      <c r="H1572" s="71">
        <v>0</v>
      </c>
      <c r="I1572" s="62" t="s">
        <v>35</v>
      </c>
      <c r="J1572" s="62">
        <v>0</v>
      </c>
      <c r="K1572" s="44"/>
      <c r="L1572" s="63">
        <v>0</v>
      </c>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v>353</v>
      </c>
      <c r="C1573" s="59">
        <v>0</v>
      </c>
      <c r="D1573" s="60"/>
      <c r="E1573" s="60"/>
      <c r="F1573" s="60"/>
      <c r="G1573" s="61"/>
      <c r="H1573" s="71">
        <v>0</v>
      </c>
      <c r="I1573" s="62" t="s">
        <v>35</v>
      </c>
      <c r="J1573" s="62">
        <v>0</v>
      </c>
      <c r="K1573" s="44"/>
      <c r="L1573" s="63">
        <v>0</v>
      </c>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v>354</v>
      </c>
      <c r="C1574" s="59">
        <v>0</v>
      </c>
      <c r="D1574" s="60"/>
      <c r="E1574" s="60"/>
      <c r="F1574" s="60"/>
      <c r="G1574" s="61"/>
      <c r="H1574" s="71">
        <v>0</v>
      </c>
      <c r="I1574" s="62" t="s">
        <v>35</v>
      </c>
      <c r="J1574" s="62">
        <v>0</v>
      </c>
      <c r="K1574" s="44"/>
      <c r="L1574" s="63">
        <v>0</v>
      </c>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v>355</v>
      </c>
      <c r="C1575" s="59">
        <v>0</v>
      </c>
      <c r="D1575" s="60"/>
      <c r="E1575" s="60"/>
      <c r="F1575" s="60"/>
      <c r="G1575" s="61"/>
      <c r="H1575" s="71">
        <v>0</v>
      </c>
      <c r="I1575" s="62" t="s">
        <v>35</v>
      </c>
      <c r="J1575" s="62">
        <v>0</v>
      </c>
      <c r="K1575" s="44"/>
      <c r="L1575" s="63">
        <v>0</v>
      </c>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v>356</v>
      </c>
      <c r="C1576" s="59">
        <v>0</v>
      </c>
      <c r="D1576" s="60"/>
      <c r="E1576" s="60"/>
      <c r="F1576" s="60"/>
      <c r="G1576" s="61"/>
      <c r="H1576" s="71">
        <v>0</v>
      </c>
      <c r="I1576" s="62" t="s">
        <v>35</v>
      </c>
      <c r="J1576" s="62">
        <v>0</v>
      </c>
      <c r="K1576" s="44"/>
      <c r="L1576" s="63">
        <v>0</v>
      </c>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v>357</v>
      </c>
      <c r="C1577" s="59">
        <v>0</v>
      </c>
      <c r="D1577" s="60"/>
      <c r="E1577" s="60"/>
      <c r="F1577" s="60"/>
      <c r="G1577" s="61"/>
      <c r="H1577" s="71">
        <v>0</v>
      </c>
      <c r="I1577" s="62" t="s">
        <v>35</v>
      </c>
      <c r="J1577" s="62">
        <v>0</v>
      </c>
      <c r="K1577" s="44"/>
      <c r="L1577" s="63">
        <v>0</v>
      </c>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v>358</v>
      </c>
      <c r="C1578" s="59">
        <v>0</v>
      </c>
      <c r="D1578" s="60"/>
      <c r="E1578" s="60"/>
      <c r="F1578" s="60"/>
      <c r="G1578" s="61"/>
      <c r="H1578" s="71">
        <v>0</v>
      </c>
      <c r="I1578" s="62" t="s">
        <v>35</v>
      </c>
      <c r="J1578" s="62">
        <v>0</v>
      </c>
      <c r="K1578" s="44"/>
      <c r="L1578" s="63">
        <v>0</v>
      </c>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v>359</v>
      </c>
      <c r="C1579" s="59">
        <v>0</v>
      </c>
      <c r="D1579" s="60"/>
      <c r="E1579" s="60"/>
      <c r="F1579" s="60"/>
      <c r="G1579" s="61"/>
      <c r="H1579" s="71">
        <v>0</v>
      </c>
      <c r="I1579" s="62" t="s">
        <v>35</v>
      </c>
      <c r="J1579" s="62">
        <v>0</v>
      </c>
      <c r="K1579" s="44"/>
      <c r="L1579" s="63">
        <v>0</v>
      </c>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v>360</v>
      </c>
      <c r="C1580" s="59">
        <v>0</v>
      </c>
      <c r="D1580" s="60"/>
      <c r="E1580" s="60"/>
      <c r="F1580" s="60"/>
      <c r="G1580" s="61"/>
      <c r="H1580" s="71">
        <v>0</v>
      </c>
      <c r="I1580" s="62" t="s">
        <v>35</v>
      </c>
      <c r="J1580" s="62">
        <v>0</v>
      </c>
      <c r="K1580" s="44"/>
      <c r="L1580" s="63">
        <v>0</v>
      </c>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v>361</v>
      </c>
      <c r="C1581" s="59">
        <v>0</v>
      </c>
      <c r="D1581" s="60"/>
      <c r="E1581" s="60"/>
      <c r="F1581" s="60"/>
      <c r="G1581" s="61"/>
      <c r="H1581" s="71">
        <v>0</v>
      </c>
      <c r="I1581" s="62" t="s">
        <v>35</v>
      </c>
      <c r="J1581" s="62">
        <v>0</v>
      </c>
      <c r="K1581" s="44"/>
      <c r="L1581" s="63">
        <v>0</v>
      </c>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v>362</v>
      </c>
      <c r="C1582" s="59">
        <v>0</v>
      </c>
      <c r="D1582" s="60"/>
      <c r="E1582" s="60"/>
      <c r="F1582" s="60"/>
      <c r="G1582" s="61"/>
      <c r="H1582" s="71">
        <v>0</v>
      </c>
      <c r="I1582" s="62" t="s">
        <v>35</v>
      </c>
      <c r="J1582" s="62">
        <v>0</v>
      </c>
      <c r="K1582" s="44"/>
      <c r="L1582" s="63">
        <v>0</v>
      </c>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v>363</v>
      </c>
      <c r="C1583" s="59">
        <v>0</v>
      </c>
      <c r="D1583" s="60"/>
      <c r="E1583" s="60"/>
      <c r="F1583" s="60"/>
      <c r="G1583" s="61"/>
      <c r="H1583" s="71">
        <v>0</v>
      </c>
      <c r="I1583" s="62" t="s">
        <v>35</v>
      </c>
      <c r="J1583" s="62">
        <v>0</v>
      </c>
      <c r="K1583" s="44"/>
      <c r="L1583" s="63">
        <v>0</v>
      </c>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v>364</v>
      </c>
      <c r="C1584" s="59">
        <v>0</v>
      </c>
      <c r="D1584" s="60"/>
      <c r="E1584" s="60"/>
      <c r="F1584" s="60"/>
      <c r="G1584" s="61"/>
      <c r="H1584" s="71">
        <v>0</v>
      </c>
      <c r="I1584" s="62" t="s">
        <v>35</v>
      </c>
      <c r="J1584" s="62">
        <v>0</v>
      </c>
      <c r="K1584" s="44"/>
      <c r="L1584" s="63">
        <v>0</v>
      </c>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v>365</v>
      </c>
      <c r="C1585" s="59">
        <v>0</v>
      </c>
      <c r="D1585" s="60"/>
      <c r="E1585" s="60"/>
      <c r="F1585" s="60"/>
      <c r="G1585" s="61"/>
      <c r="H1585" s="71">
        <v>0</v>
      </c>
      <c r="I1585" s="62" t="s">
        <v>35</v>
      </c>
      <c r="J1585" s="62">
        <v>0</v>
      </c>
      <c r="K1585" s="44"/>
      <c r="L1585" s="63">
        <v>0</v>
      </c>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v>366</v>
      </c>
      <c r="C1586" s="59">
        <v>0</v>
      </c>
      <c r="D1586" s="60"/>
      <c r="E1586" s="60"/>
      <c r="F1586" s="60"/>
      <c r="G1586" s="61"/>
      <c r="H1586" s="71">
        <v>0</v>
      </c>
      <c r="I1586" s="62" t="s">
        <v>35</v>
      </c>
      <c r="J1586" s="62">
        <v>0</v>
      </c>
      <c r="K1586" s="44"/>
      <c r="L1586" s="63">
        <v>0</v>
      </c>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v>367</v>
      </c>
      <c r="C1587" s="59">
        <v>0</v>
      </c>
      <c r="D1587" s="60"/>
      <c r="E1587" s="60"/>
      <c r="F1587" s="60"/>
      <c r="G1587" s="61"/>
      <c r="H1587" s="71">
        <v>0</v>
      </c>
      <c r="I1587" s="62" t="s">
        <v>35</v>
      </c>
      <c r="J1587" s="62">
        <v>0</v>
      </c>
      <c r="K1587" s="44"/>
      <c r="L1587" s="63">
        <v>0</v>
      </c>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v>368</v>
      </c>
      <c r="C1588" s="59">
        <v>0</v>
      </c>
      <c r="D1588" s="60"/>
      <c r="E1588" s="60"/>
      <c r="F1588" s="60"/>
      <c r="G1588" s="61"/>
      <c r="H1588" s="71">
        <v>0</v>
      </c>
      <c r="I1588" s="62" t="s">
        <v>35</v>
      </c>
      <c r="J1588" s="62">
        <v>0</v>
      </c>
      <c r="K1588" s="44"/>
      <c r="L1588" s="63">
        <v>0</v>
      </c>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v>369</v>
      </c>
      <c r="C1589" s="59">
        <v>0</v>
      </c>
      <c r="D1589" s="60"/>
      <c r="E1589" s="60"/>
      <c r="F1589" s="60"/>
      <c r="G1589" s="61"/>
      <c r="H1589" s="71">
        <v>0</v>
      </c>
      <c r="I1589" s="62" t="s">
        <v>35</v>
      </c>
      <c r="J1589" s="62">
        <v>0</v>
      </c>
      <c r="K1589" s="44"/>
      <c r="L1589" s="63">
        <v>0</v>
      </c>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v>370</v>
      </c>
      <c r="C1590" s="59">
        <v>0</v>
      </c>
      <c r="D1590" s="60"/>
      <c r="E1590" s="60"/>
      <c r="F1590" s="60"/>
      <c r="G1590" s="61"/>
      <c r="H1590" s="71">
        <v>0</v>
      </c>
      <c r="I1590" s="62" t="s">
        <v>35</v>
      </c>
      <c r="J1590" s="62">
        <v>0</v>
      </c>
      <c r="K1590" s="44"/>
      <c r="L1590" s="63">
        <v>0</v>
      </c>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v>371</v>
      </c>
      <c r="C1591" s="59">
        <v>0</v>
      </c>
      <c r="D1591" s="60"/>
      <c r="E1591" s="60"/>
      <c r="F1591" s="60"/>
      <c r="G1591" s="61"/>
      <c r="H1591" s="71">
        <v>0</v>
      </c>
      <c r="I1591" s="62" t="s">
        <v>35</v>
      </c>
      <c r="J1591" s="62">
        <v>0</v>
      </c>
      <c r="K1591" s="44"/>
      <c r="L1591" s="63">
        <v>0</v>
      </c>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v>372</v>
      </c>
      <c r="C1592" s="59">
        <v>0</v>
      </c>
      <c r="D1592" s="60"/>
      <c r="E1592" s="60"/>
      <c r="F1592" s="60"/>
      <c r="G1592" s="61"/>
      <c r="H1592" s="71">
        <v>0</v>
      </c>
      <c r="I1592" s="62" t="s">
        <v>35</v>
      </c>
      <c r="J1592" s="62">
        <v>0</v>
      </c>
      <c r="K1592" s="44"/>
      <c r="L1592" s="63">
        <v>0</v>
      </c>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v>373</v>
      </c>
      <c r="C1593" s="59">
        <v>0</v>
      </c>
      <c r="D1593" s="60"/>
      <c r="E1593" s="60"/>
      <c r="F1593" s="60"/>
      <c r="G1593" s="61"/>
      <c r="H1593" s="71">
        <v>0</v>
      </c>
      <c r="I1593" s="62" t="s">
        <v>35</v>
      </c>
      <c r="J1593" s="62">
        <v>0</v>
      </c>
      <c r="K1593" s="44"/>
      <c r="L1593" s="63">
        <v>0</v>
      </c>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v>374</v>
      </c>
      <c r="C1594" s="59">
        <v>0</v>
      </c>
      <c r="D1594" s="60"/>
      <c r="E1594" s="60"/>
      <c r="F1594" s="60"/>
      <c r="G1594" s="61"/>
      <c r="H1594" s="71">
        <v>0</v>
      </c>
      <c r="I1594" s="62" t="s">
        <v>35</v>
      </c>
      <c r="J1594" s="62">
        <v>0</v>
      </c>
      <c r="K1594" s="44"/>
      <c r="L1594" s="63">
        <v>0</v>
      </c>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v>375</v>
      </c>
      <c r="C1595" s="59">
        <v>0</v>
      </c>
      <c r="D1595" s="60"/>
      <c r="E1595" s="60"/>
      <c r="F1595" s="60"/>
      <c r="G1595" s="61"/>
      <c r="H1595" s="71">
        <v>0</v>
      </c>
      <c r="I1595" s="62" t="s">
        <v>35</v>
      </c>
      <c r="J1595" s="62">
        <v>0</v>
      </c>
      <c r="K1595" s="44"/>
      <c r="L1595" s="63">
        <v>0</v>
      </c>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v>376</v>
      </c>
      <c r="C1596" s="59">
        <v>0</v>
      </c>
      <c r="D1596" s="60"/>
      <c r="E1596" s="60"/>
      <c r="F1596" s="60"/>
      <c r="G1596" s="61"/>
      <c r="H1596" s="71">
        <v>0</v>
      </c>
      <c r="I1596" s="62" t="s">
        <v>35</v>
      </c>
      <c r="J1596" s="62">
        <v>0</v>
      </c>
      <c r="K1596" s="44"/>
      <c r="L1596" s="63">
        <v>0</v>
      </c>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v>377</v>
      </c>
      <c r="C1597" s="59">
        <v>0</v>
      </c>
      <c r="D1597" s="60"/>
      <c r="E1597" s="60"/>
      <c r="F1597" s="60"/>
      <c r="G1597" s="61"/>
      <c r="H1597" s="71">
        <v>0</v>
      </c>
      <c r="I1597" s="62" t="s">
        <v>35</v>
      </c>
      <c r="J1597" s="62">
        <v>0</v>
      </c>
      <c r="K1597" s="44"/>
      <c r="L1597" s="63">
        <v>0</v>
      </c>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v>378</v>
      </c>
      <c r="C1598" s="59">
        <v>0</v>
      </c>
      <c r="D1598" s="60"/>
      <c r="E1598" s="60"/>
      <c r="F1598" s="60"/>
      <c r="G1598" s="61"/>
      <c r="H1598" s="71">
        <v>0</v>
      </c>
      <c r="I1598" s="62" t="s">
        <v>35</v>
      </c>
      <c r="J1598" s="62">
        <v>0</v>
      </c>
      <c r="K1598" s="44"/>
      <c r="L1598" s="63">
        <v>0</v>
      </c>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v>379</v>
      </c>
      <c r="C1599" s="59">
        <v>0</v>
      </c>
      <c r="D1599" s="60"/>
      <c r="E1599" s="60"/>
      <c r="F1599" s="60"/>
      <c r="G1599" s="61"/>
      <c r="H1599" s="71">
        <v>0</v>
      </c>
      <c r="I1599" s="62" t="s">
        <v>35</v>
      </c>
      <c r="J1599" s="62">
        <v>0</v>
      </c>
      <c r="K1599" s="44"/>
      <c r="L1599" s="63">
        <v>0</v>
      </c>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v>380</v>
      </c>
      <c r="C1600" s="59">
        <v>0</v>
      </c>
      <c r="D1600" s="60"/>
      <c r="E1600" s="60"/>
      <c r="F1600" s="60"/>
      <c r="G1600" s="61"/>
      <c r="H1600" s="71">
        <v>0</v>
      </c>
      <c r="I1600" s="62" t="s">
        <v>35</v>
      </c>
      <c r="J1600" s="62">
        <v>0</v>
      </c>
      <c r="K1600" s="44"/>
      <c r="L1600" s="63">
        <v>0</v>
      </c>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v>381</v>
      </c>
      <c r="C1601" s="59">
        <v>0</v>
      </c>
      <c r="D1601" s="60"/>
      <c r="E1601" s="60"/>
      <c r="F1601" s="60"/>
      <c r="G1601" s="61"/>
      <c r="H1601" s="71">
        <v>0</v>
      </c>
      <c r="I1601" s="62" t="s">
        <v>35</v>
      </c>
      <c r="J1601" s="62">
        <v>0</v>
      </c>
      <c r="K1601" s="44"/>
      <c r="L1601" s="63">
        <v>0</v>
      </c>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v>382</v>
      </c>
      <c r="C1602" s="59">
        <v>0</v>
      </c>
      <c r="D1602" s="60"/>
      <c r="E1602" s="60"/>
      <c r="F1602" s="60"/>
      <c r="G1602" s="61"/>
      <c r="H1602" s="71">
        <v>0</v>
      </c>
      <c r="I1602" s="62" t="s">
        <v>35</v>
      </c>
      <c r="J1602" s="62">
        <v>0</v>
      </c>
      <c r="K1602" s="44"/>
      <c r="L1602" s="63">
        <v>0</v>
      </c>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v>383</v>
      </c>
      <c r="C1603" s="59">
        <v>0</v>
      </c>
      <c r="D1603" s="60"/>
      <c r="E1603" s="60"/>
      <c r="F1603" s="60"/>
      <c r="G1603" s="61"/>
      <c r="H1603" s="71">
        <v>0</v>
      </c>
      <c r="I1603" s="62" t="s">
        <v>35</v>
      </c>
      <c r="J1603" s="62">
        <v>0</v>
      </c>
      <c r="K1603" s="44"/>
      <c r="L1603" s="63">
        <v>0</v>
      </c>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v>384</v>
      </c>
      <c r="C1604" s="59">
        <v>0</v>
      </c>
      <c r="D1604" s="60"/>
      <c r="E1604" s="60"/>
      <c r="F1604" s="60"/>
      <c r="G1604" s="61"/>
      <c r="H1604" s="71">
        <v>0</v>
      </c>
      <c r="I1604" s="62" t="s">
        <v>35</v>
      </c>
      <c r="J1604" s="62">
        <v>0</v>
      </c>
      <c r="K1604" s="44"/>
      <c r="L1604" s="63">
        <v>0</v>
      </c>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v>385</v>
      </c>
      <c r="C1605" s="59">
        <v>0</v>
      </c>
      <c r="D1605" s="60"/>
      <c r="E1605" s="60"/>
      <c r="F1605" s="60"/>
      <c r="G1605" s="61"/>
      <c r="H1605" s="71">
        <v>0</v>
      </c>
      <c r="I1605" s="62" t="s">
        <v>35</v>
      </c>
      <c r="J1605" s="62">
        <v>0</v>
      </c>
      <c r="K1605" s="44"/>
      <c r="L1605" s="63">
        <v>0</v>
      </c>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v>386</v>
      </c>
      <c r="C1606" s="59">
        <v>0</v>
      </c>
      <c r="D1606" s="60"/>
      <c r="E1606" s="60"/>
      <c r="F1606" s="60"/>
      <c r="G1606" s="61"/>
      <c r="H1606" s="71">
        <v>0</v>
      </c>
      <c r="I1606" s="62" t="s">
        <v>35</v>
      </c>
      <c r="J1606" s="62">
        <v>0</v>
      </c>
      <c r="K1606" s="44"/>
      <c r="L1606" s="63">
        <v>0</v>
      </c>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v>387</v>
      </c>
      <c r="C1607" s="59">
        <v>0</v>
      </c>
      <c r="D1607" s="60"/>
      <c r="E1607" s="60"/>
      <c r="F1607" s="60"/>
      <c r="G1607" s="61"/>
      <c r="H1607" s="71">
        <v>0</v>
      </c>
      <c r="I1607" s="62" t="s">
        <v>35</v>
      </c>
      <c r="J1607" s="62">
        <v>0</v>
      </c>
      <c r="K1607" s="44"/>
      <c r="L1607" s="63">
        <v>0</v>
      </c>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v>388</v>
      </c>
      <c r="C1608" s="59">
        <v>0</v>
      </c>
      <c r="D1608" s="60"/>
      <c r="E1608" s="60"/>
      <c r="F1608" s="60"/>
      <c r="G1608" s="61"/>
      <c r="H1608" s="71">
        <v>0</v>
      </c>
      <c r="I1608" s="62" t="s">
        <v>35</v>
      </c>
      <c r="J1608" s="62">
        <v>0</v>
      </c>
      <c r="K1608" s="44"/>
      <c r="L1608" s="63">
        <v>0</v>
      </c>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v>389</v>
      </c>
      <c r="C1609" s="59">
        <v>0</v>
      </c>
      <c r="D1609" s="60"/>
      <c r="E1609" s="60"/>
      <c r="F1609" s="60"/>
      <c r="G1609" s="61"/>
      <c r="H1609" s="71">
        <v>0</v>
      </c>
      <c r="I1609" s="62" t="s">
        <v>35</v>
      </c>
      <c r="J1609" s="62">
        <v>0</v>
      </c>
      <c r="K1609" s="44"/>
      <c r="L1609" s="63">
        <v>0</v>
      </c>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v>390</v>
      </c>
      <c r="C1610" s="59">
        <v>0</v>
      </c>
      <c r="D1610" s="60"/>
      <c r="E1610" s="60"/>
      <c r="F1610" s="60"/>
      <c r="G1610" s="61"/>
      <c r="H1610" s="71">
        <v>0</v>
      </c>
      <c r="I1610" s="62" t="s">
        <v>35</v>
      </c>
      <c r="J1610" s="62">
        <v>0</v>
      </c>
      <c r="K1610" s="44"/>
      <c r="L1610" s="63">
        <v>0</v>
      </c>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v>391</v>
      </c>
      <c r="C1611" s="59">
        <v>0</v>
      </c>
      <c r="D1611" s="60"/>
      <c r="E1611" s="60"/>
      <c r="F1611" s="60"/>
      <c r="G1611" s="61"/>
      <c r="H1611" s="71">
        <v>0</v>
      </c>
      <c r="I1611" s="62" t="s">
        <v>35</v>
      </c>
      <c r="J1611" s="62">
        <v>0</v>
      </c>
      <c r="K1611" s="44"/>
      <c r="L1611" s="63">
        <v>0</v>
      </c>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v>392</v>
      </c>
      <c r="C1612" s="59">
        <v>0</v>
      </c>
      <c r="D1612" s="60"/>
      <c r="E1612" s="60"/>
      <c r="F1612" s="60"/>
      <c r="G1612" s="61"/>
      <c r="H1612" s="71">
        <v>0</v>
      </c>
      <c r="I1612" s="62" t="s">
        <v>35</v>
      </c>
      <c r="J1612" s="62">
        <v>0</v>
      </c>
      <c r="K1612" s="44"/>
      <c r="L1612" s="63">
        <v>0</v>
      </c>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v>393</v>
      </c>
      <c r="C1613" s="59">
        <v>0</v>
      </c>
      <c r="D1613" s="60"/>
      <c r="E1613" s="60"/>
      <c r="F1613" s="60"/>
      <c r="G1613" s="61"/>
      <c r="H1613" s="71">
        <v>0</v>
      </c>
      <c r="I1613" s="62" t="s">
        <v>35</v>
      </c>
      <c r="J1613" s="62">
        <v>0</v>
      </c>
      <c r="K1613" s="44"/>
      <c r="L1613" s="63">
        <v>0</v>
      </c>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v>394</v>
      </c>
      <c r="C1614" s="59">
        <v>0</v>
      </c>
      <c r="D1614" s="60"/>
      <c r="E1614" s="60"/>
      <c r="F1614" s="60"/>
      <c r="G1614" s="61"/>
      <c r="H1614" s="71">
        <v>0</v>
      </c>
      <c r="I1614" s="62" t="s">
        <v>35</v>
      </c>
      <c r="J1614" s="62">
        <v>0</v>
      </c>
      <c r="K1614" s="44"/>
      <c r="L1614" s="63">
        <v>0</v>
      </c>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v>395</v>
      </c>
      <c r="C1615" s="59">
        <v>0</v>
      </c>
      <c r="D1615" s="60"/>
      <c r="E1615" s="60"/>
      <c r="F1615" s="60"/>
      <c r="G1615" s="61"/>
      <c r="H1615" s="71">
        <v>0</v>
      </c>
      <c r="I1615" s="62" t="s">
        <v>35</v>
      </c>
      <c r="J1615" s="62">
        <v>0</v>
      </c>
      <c r="K1615" s="44"/>
      <c r="L1615" s="63">
        <v>0</v>
      </c>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v>396</v>
      </c>
      <c r="C1616" s="59">
        <v>0</v>
      </c>
      <c r="D1616" s="60"/>
      <c r="E1616" s="60"/>
      <c r="F1616" s="60"/>
      <c r="G1616" s="61"/>
      <c r="H1616" s="71">
        <v>0</v>
      </c>
      <c r="I1616" s="62" t="s">
        <v>35</v>
      </c>
      <c r="J1616" s="62">
        <v>0</v>
      </c>
      <c r="K1616" s="44"/>
      <c r="L1616" s="63">
        <v>0</v>
      </c>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v>397</v>
      </c>
      <c r="C1617" s="59">
        <v>0</v>
      </c>
      <c r="D1617" s="60"/>
      <c r="E1617" s="60"/>
      <c r="F1617" s="60"/>
      <c r="G1617" s="61"/>
      <c r="H1617" s="71">
        <v>0</v>
      </c>
      <c r="I1617" s="62" t="s">
        <v>35</v>
      </c>
      <c r="J1617" s="62">
        <v>0</v>
      </c>
      <c r="K1617" s="44"/>
      <c r="L1617" s="63">
        <v>0</v>
      </c>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v>398</v>
      </c>
      <c r="C1618" s="59">
        <v>0</v>
      </c>
      <c r="D1618" s="60"/>
      <c r="E1618" s="60"/>
      <c r="F1618" s="60"/>
      <c r="G1618" s="61"/>
      <c r="H1618" s="71">
        <v>0</v>
      </c>
      <c r="I1618" s="62" t="s">
        <v>35</v>
      </c>
      <c r="J1618" s="62">
        <v>0</v>
      </c>
      <c r="K1618" s="44"/>
      <c r="L1618" s="63">
        <v>0</v>
      </c>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v>399</v>
      </c>
      <c r="C1619" s="59">
        <v>0</v>
      </c>
      <c r="D1619" s="60"/>
      <c r="E1619" s="60"/>
      <c r="F1619" s="60"/>
      <c r="G1619" s="61"/>
      <c r="H1619" s="71">
        <v>0</v>
      </c>
      <c r="I1619" s="62" t="s">
        <v>35</v>
      </c>
      <c r="J1619" s="62">
        <v>0</v>
      </c>
      <c r="K1619" s="44"/>
      <c r="L1619" s="63">
        <v>0</v>
      </c>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x14ac:dyDescent="0.2">
      <c r="A1620" s="15"/>
      <c r="B1620" s="15"/>
      <c r="C1620" s="58"/>
      <c r="D1620" s="58"/>
      <c r="E1620" s="58"/>
      <c r="F1620" s="58"/>
      <c r="G1620" s="58"/>
      <c r="H1620" s="72"/>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x14ac:dyDescent="0.2">
      <c r="A1621" s="11"/>
      <c r="B1621" s="12" t="str">
        <f>"Energex "&amp;LEFT($H$3,7)&amp;" Public lighting prices"</f>
        <v>Energex 2026–27 Public lighting prices</v>
      </c>
      <c r="C1621" s="11"/>
      <c r="D1621" s="11"/>
      <c r="E1621" s="11"/>
      <c r="F1621" s="11"/>
      <c r="G1621" s="11"/>
      <c r="H1621" s="19" t="s">
        <v>20</v>
      </c>
      <c r="I1621" s="19" t="s">
        <v>21</v>
      </c>
      <c r="J1621" s="19" t="s">
        <v>22</v>
      </c>
      <c r="K1621" s="19"/>
      <c r="L1621" s="42" t="s">
        <v>25</v>
      </c>
      <c r="M1621" s="66" t="s">
        <v>30</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x14ac:dyDescent="0.2">
      <c r="A1622" s="15"/>
      <c r="B1622" s="15"/>
      <c r="C1622" s="57"/>
      <c r="D1622" s="57"/>
      <c r="E1622" s="57"/>
      <c r="F1622" s="57"/>
      <c r="G1622" s="57"/>
      <c r="H1622" s="70"/>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x14ac:dyDescent="0.2">
      <c r="A1623" s="15"/>
      <c r="B1623" s="15">
        <v>1</v>
      </c>
      <c r="C1623" s="59" t="s">
        <v>1716</v>
      </c>
      <c r="D1623" s="60"/>
      <c r="E1623" s="60"/>
      <c r="F1623" s="60"/>
      <c r="G1623" s="61"/>
      <c r="H1623" s="71">
        <v>0</v>
      </c>
      <c r="I1623" s="62">
        <v>0</v>
      </c>
      <c r="J1623" s="62">
        <v>0</v>
      </c>
      <c r="K1623" s="44"/>
      <c r="L1623" s="63"/>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x14ac:dyDescent="0.2">
      <c r="A1624" s="15"/>
      <c r="B1624" s="15">
        <v>2</v>
      </c>
      <c r="C1624" s="59" t="s">
        <v>1717</v>
      </c>
      <c r="D1624" s="60"/>
      <c r="E1624" s="60"/>
      <c r="F1624" s="60"/>
      <c r="G1624" s="61"/>
      <c r="H1624" s="71">
        <v>0</v>
      </c>
      <c r="I1624" s="62" t="s">
        <v>35</v>
      </c>
      <c r="J1624" s="62" t="s">
        <v>34</v>
      </c>
      <c r="K1624" s="44"/>
      <c r="L1624" s="63">
        <v>501.55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x14ac:dyDescent="0.2">
      <c r="A1625" s="15"/>
      <c r="B1625" s="15">
        <v>3</v>
      </c>
      <c r="C1625" s="59" t="s">
        <v>1718</v>
      </c>
      <c r="D1625" s="60"/>
      <c r="E1625" s="60"/>
      <c r="F1625" s="60"/>
      <c r="G1625" s="61"/>
      <c r="H1625" s="71">
        <v>0</v>
      </c>
      <c r="I1625" s="62" t="s">
        <v>35</v>
      </c>
      <c r="J1625" s="62" t="s">
        <v>34</v>
      </c>
      <c r="K1625" s="44"/>
      <c r="L1625" s="63">
        <v>230.5</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x14ac:dyDescent="0.2">
      <c r="A1626" s="15"/>
      <c r="B1626" s="15">
        <v>4</v>
      </c>
      <c r="C1626" s="59" t="s">
        <v>1719</v>
      </c>
      <c r="D1626" s="60"/>
      <c r="E1626" s="60"/>
      <c r="F1626" s="60"/>
      <c r="G1626" s="61"/>
      <c r="H1626" s="71">
        <v>0</v>
      </c>
      <c r="I1626" s="62" t="s">
        <v>35</v>
      </c>
      <c r="J1626" s="62" t="s">
        <v>34</v>
      </c>
      <c r="K1626" s="44"/>
      <c r="L1626" s="63">
        <v>183.98</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x14ac:dyDescent="0.2">
      <c r="A1627" s="15"/>
      <c r="B1627" s="15">
        <v>5</v>
      </c>
      <c r="C1627" s="59" t="s">
        <v>1720</v>
      </c>
      <c r="D1627" s="60"/>
      <c r="E1627" s="60"/>
      <c r="F1627" s="60"/>
      <c r="G1627" s="61"/>
      <c r="H1627" s="71">
        <v>0</v>
      </c>
      <c r="I1627" s="62" t="s">
        <v>35</v>
      </c>
      <c r="J1627" s="62" t="s">
        <v>34</v>
      </c>
      <c r="K1627" s="44"/>
      <c r="L1627" s="63">
        <v>112.25</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x14ac:dyDescent="0.2">
      <c r="A1628" s="15"/>
      <c r="B1628" s="15">
        <v>6</v>
      </c>
      <c r="C1628" s="59">
        <v>0</v>
      </c>
      <c r="D1628" s="60"/>
      <c r="E1628" s="60"/>
      <c r="F1628" s="60"/>
      <c r="G1628" s="61"/>
      <c r="H1628" s="71">
        <v>0</v>
      </c>
      <c r="I1628" s="62" t="s">
        <v>35</v>
      </c>
      <c r="J1628" s="62" t="s">
        <v>34</v>
      </c>
      <c r="K1628" s="44"/>
      <c r="L1628" s="63"/>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x14ac:dyDescent="0.2">
      <c r="A1629" s="15"/>
      <c r="B1629" s="15">
        <v>7</v>
      </c>
      <c r="C1629" s="59" t="s">
        <v>1721</v>
      </c>
      <c r="D1629" s="60"/>
      <c r="E1629" s="60"/>
      <c r="F1629" s="60"/>
      <c r="G1629" s="61"/>
      <c r="H1629" s="71">
        <v>0</v>
      </c>
      <c r="I1629" s="62">
        <v>0</v>
      </c>
      <c r="J1629" s="62">
        <v>0</v>
      </c>
      <c r="K1629" s="44"/>
      <c r="L1629" s="63"/>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x14ac:dyDescent="0.2">
      <c r="A1630" s="15"/>
      <c r="B1630" s="15">
        <v>8</v>
      </c>
      <c r="C1630" s="59" t="s">
        <v>1717</v>
      </c>
      <c r="D1630" s="60"/>
      <c r="E1630" s="60"/>
      <c r="F1630" s="60"/>
      <c r="G1630" s="61"/>
      <c r="H1630" s="71">
        <v>0</v>
      </c>
      <c r="I1630" s="62" t="s">
        <v>35</v>
      </c>
      <c r="J1630" s="62" t="s">
        <v>34</v>
      </c>
      <c r="K1630" s="44"/>
      <c r="L1630" s="63">
        <v>174.33</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x14ac:dyDescent="0.2">
      <c r="A1631" s="15"/>
      <c r="B1631" s="15">
        <v>9</v>
      </c>
      <c r="C1631" s="59" t="s">
        <v>1718</v>
      </c>
      <c r="D1631" s="60"/>
      <c r="E1631" s="60"/>
      <c r="F1631" s="60"/>
      <c r="G1631" s="61"/>
      <c r="H1631" s="71">
        <v>0</v>
      </c>
      <c r="I1631" s="62" t="s">
        <v>35</v>
      </c>
      <c r="J1631" s="62" t="s">
        <v>34</v>
      </c>
      <c r="K1631" s="44"/>
      <c r="L1631" s="63">
        <v>84.55</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x14ac:dyDescent="0.2">
      <c r="A1632" s="15"/>
      <c r="B1632" s="15">
        <v>10</v>
      </c>
      <c r="C1632" s="59" t="s">
        <v>1719</v>
      </c>
      <c r="D1632" s="60"/>
      <c r="E1632" s="60"/>
      <c r="F1632" s="60"/>
      <c r="G1632" s="61"/>
      <c r="H1632" s="71">
        <v>0</v>
      </c>
      <c r="I1632" s="62" t="s">
        <v>35</v>
      </c>
      <c r="J1632" s="62" t="s">
        <v>34</v>
      </c>
      <c r="K1632" s="44"/>
      <c r="L1632" s="63">
        <v>94.2</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x14ac:dyDescent="0.2">
      <c r="A1633" s="15"/>
      <c r="B1633" s="15">
        <v>11</v>
      </c>
      <c r="C1633" s="59" t="s">
        <v>1720</v>
      </c>
      <c r="D1633" s="60"/>
      <c r="E1633" s="60"/>
      <c r="F1633" s="60"/>
      <c r="G1633" s="61"/>
      <c r="H1633" s="71">
        <v>0</v>
      </c>
      <c r="I1633" s="62" t="s">
        <v>35</v>
      </c>
      <c r="J1633" s="62" t="s">
        <v>34</v>
      </c>
      <c r="K1633" s="44"/>
      <c r="L1633" s="63">
        <v>62.36</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x14ac:dyDescent="0.2">
      <c r="A1634" s="15"/>
      <c r="B1634" s="15">
        <v>12</v>
      </c>
      <c r="C1634" s="59">
        <v>0</v>
      </c>
      <c r="D1634" s="60"/>
      <c r="E1634" s="60"/>
      <c r="F1634" s="60"/>
      <c r="G1634" s="61"/>
      <c r="H1634" s="71">
        <v>0</v>
      </c>
      <c r="I1634" s="62" t="s">
        <v>35</v>
      </c>
      <c r="J1634" s="62" t="s">
        <v>34</v>
      </c>
      <c r="K1634" s="44"/>
      <c r="L1634" s="63"/>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x14ac:dyDescent="0.2">
      <c r="A1635" s="15"/>
      <c r="B1635" s="15">
        <v>13</v>
      </c>
      <c r="C1635" s="59" t="s">
        <v>1722</v>
      </c>
      <c r="D1635" s="60"/>
      <c r="E1635" s="60"/>
      <c r="F1635" s="60"/>
      <c r="G1635" s="61"/>
      <c r="H1635" s="71">
        <v>0</v>
      </c>
      <c r="I1635" s="62">
        <v>0</v>
      </c>
      <c r="J1635" s="62">
        <v>0</v>
      </c>
      <c r="K1635" s="44"/>
      <c r="L1635" s="63"/>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x14ac:dyDescent="0.2">
      <c r="A1636" s="15"/>
      <c r="B1636" s="15">
        <v>14</v>
      </c>
      <c r="C1636" s="59" t="s">
        <v>1719</v>
      </c>
      <c r="D1636" s="60"/>
      <c r="E1636" s="60"/>
      <c r="F1636" s="60"/>
      <c r="G1636" s="61"/>
      <c r="H1636" s="71">
        <v>0</v>
      </c>
      <c r="I1636" s="62" t="s">
        <v>35</v>
      </c>
      <c r="J1636" s="62" t="s">
        <v>34</v>
      </c>
      <c r="K1636" s="44"/>
      <c r="L1636" s="63">
        <v>183.27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x14ac:dyDescent="0.2">
      <c r="A1637" s="15"/>
      <c r="B1637" s="15">
        <v>15</v>
      </c>
      <c r="C1637" s="59" t="s">
        <v>1720</v>
      </c>
      <c r="D1637" s="60"/>
      <c r="E1637" s="60"/>
      <c r="F1637" s="60"/>
      <c r="G1637" s="61"/>
      <c r="H1637" s="71">
        <v>0</v>
      </c>
      <c r="I1637" s="62" t="s">
        <v>35</v>
      </c>
      <c r="J1637" s="62" t="s">
        <v>34</v>
      </c>
      <c r="K1637" s="44"/>
      <c r="L1637" s="63">
        <v>111.83</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x14ac:dyDescent="0.2">
      <c r="A1638" s="15"/>
      <c r="B1638" s="15">
        <v>16</v>
      </c>
      <c r="C1638" s="59">
        <v>0</v>
      </c>
      <c r="D1638" s="60"/>
      <c r="E1638" s="60"/>
      <c r="F1638" s="60"/>
      <c r="G1638" s="61"/>
      <c r="H1638" s="71">
        <v>0</v>
      </c>
      <c r="I1638" s="62">
        <v>0</v>
      </c>
      <c r="J1638" s="62">
        <v>0</v>
      </c>
      <c r="K1638" s="44"/>
      <c r="L1638" s="63"/>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x14ac:dyDescent="0.2">
      <c r="A1639" s="15"/>
      <c r="B1639" s="15">
        <v>17</v>
      </c>
      <c r="C1639" s="59" t="s">
        <v>1723</v>
      </c>
      <c r="D1639" s="60"/>
      <c r="E1639" s="60"/>
      <c r="F1639" s="60"/>
      <c r="G1639" s="61"/>
      <c r="H1639" s="71">
        <v>0</v>
      </c>
      <c r="I1639" s="62" t="s">
        <v>35</v>
      </c>
      <c r="J1639" s="62" t="s">
        <v>34</v>
      </c>
      <c r="K1639" s="44"/>
      <c r="L1639" s="63">
        <v>32.450000000000003</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x14ac:dyDescent="0.2">
      <c r="A1640" s="15"/>
      <c r="B1640" s="15">
        <v>18</v>
      </c>
      <c r="C1640" s="59">
        <v>0</v>
      </c>
      <c r="D1640" s="60"/>
      <c r="E1640" s="60"/>
      <c r="F1640" s="60"/>
      <c r="G1640" s="61"/>
      <c r="H1640" s="71">
        <v>0</v>
      </c>
      <c r="I1640" s="62">
        <v>0</v>
      </c>
      <c r="J1640" s="62">
        <v>0</v>
      </c>
      <c r="K1640" s="44"/>
      <c r="L1640" s="63"/>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v>19</v>
      </c>
      <c r="C1641" s="59">
        <v>0</v>
      </c>
      <c r="D1641" s="60"/>
      <c r="E1641" s="60"/>
      <c r="F1641" s="60"/>
      <c r="G1641" s="61"/>
      <c r="H1641" s="71">
        <v>0</v>
      </c>
      <c r="I1641" s="62">
        <v>0</v>
      </c>
      <c r="J1641" s="62">
        <v>0</v>
      </c>
      <c r="K1641" s="44"/>
      <c r="L1641" s="63">
        <v>0</v>
      </c>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v>20</v>
      </c>
      <c r="C1642" s="59">
        <v>0</v>
      </c>
      <c r="D1642" s="60"/>
      <c r="E1642" s="60"/>
      <c r="F1642" s="60"/>
      <c r="G1642" s="61"/>
      <c r="H1642" s="71">
        <v>0</v>
      </c>
      <c r="I1642" s="62">
        <v>0</v>
      </c>
      <c r="J1642" s="62">
        <v>0</v>
      </c>
      <c r="K1642" s="44"/>
      <c r="L1642" s="63">
        <v>0</v>
      </c>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v>21</v>
      </c>
      <c r="C1643" s="59">
        <v>0</v>
      </c>
      <c r="D1643" s="60"/>
      <c r="E1643" s="60"/>
      <c r="F1643" s="60"/>
      <c r="G1643" s="61"/>
      <c r="H1643" s="71">
        <v>0</v>
      </c>
      <c r="I1643" s="62">
        <v>0</v>
      </c>
      <c r="J1643" s="62">
        <v>0</v>
      </c>
      <c r="K1643" s="44"/>
      <c r="L1643" s="63">
        <v>0</v>
      </c>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v>22</v>
      </c>
      <c r="C1644" s="59">
        <v>0</v>
      </c>
      <c r="D1644" s="60"/>
      <c r="E1644" s="60"/>
      <c r="F1644" s="60"/>
      <c r="G1644" s="61"/>
      <c r="H1644" s="71">
        <v>0</v>
      </c>
      <c r="I1644" s="62" t="s">
        <v>35</v>
      </c>
      <c r="J1644" s="62">
        <v>0</v>
      </c>
      <c r="K1644" s="44"/>
      <c r="L1644" s="63">
        <v>0</v>
      </c>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v>23</v>
      </c>
      <c r="C1645" s="59">
        <v>0</v>
      </c>
      <c r="D1645" s="60"/>
      <c r="E1645" s="60"/>
      <c r="F1645" s="60"/>
      <c r="G1645" s="61"/>
      <c r="H1645" s="71">
        <v>0</v>
      </c>
      <c r="I1645" s="62" t="s">
        <v>35</v>
      </c>
      <c r="J1645" s="62">
        <v>0</v>
      </c>
      <c r="K1645" s="44"/>
      <c r="L1645" s="63">
        <v>0</v>
      </c>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v>24</v>
      </c>
      <c r="C1646" s="59">
        <v>0</v>
      </c>
      <c r="D1646" s="60"/>
      <c r="E1646" s="60"/>
      <c r="F1646" s="60"/>
      <c r="G1646" s="61"/>
      <c r="H1646" s="71">
        <v>0</v>
      </c>
      <c r="I1646" s="62" t="s">
        <v>35</v>
      </c>
      <c r="J1646" s="62">
        <v>0</v>
      </c>
      <c r="K1646" s="44"/>
      <c r="L1646" s="63">
        <v>0</v>
      </c>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v>25</v>
      </c>
      <c r="C1647" s="59">
        <v>0</v>
      </c>
      <c r="D1647" s="60"/>
      <c r="E1647" s="60"/>
      <c r="F1647" s="60"/>
      <c r="G1647" s="61"/>
      <c r="H1647" s="71">
        <v>0</v>
      </c>
      <c r="I1647" s="62" t="s">
        <v>35</v>
      </c>
      <c r="J1647" s="62">
        <v>0</v>
      </c>
      <c r="K1647" s="44"/>
      <c r="L1647" s="63">
        <v>0</v>
      </c>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v>26</v>
      </c>
      <c r="C1648" s="59">
        <v>0</v>
      </c>
      <c r="D1648" s="60"/>
      <c r="E1648" s="60"/>
      <c r="F1648" s="60"/>
      <c r="G1648" s="61"/>
      <c r="H1648" s="71">
        <v>0</v>
      </c>
      <c r="I1648" s="62" t="s">
        <v>35</v>
      </c>
      <c r="J1648" s="62">
        <v>0</v>
      </c>
      <c r="K1648" s="44"/>
      <c r="L1648" s="63">
        <v>0</v>
      </c>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v>27</v>
      </c>
      <c r="C1649" s="59">
        <v>0</v>
      </c>
      <c r="D1649" s="60"/>
      <c r="E1649" s="60"/>
      <c r="F1649" s="60"/>
      <c r="G1649" s="61"/>
      <c r="H1649" s="71">
        <v>0</v>
      </c>
      <c r="I1649" s="62" t="s">
        <v>35</v>
      </c>
      <c r="J1649" s="62">
        <v>0</v>
      </c>
      <c r="K1649" s="44"/>
      <c r="L1649" s="63">
        <v>0</v>
      </c>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v>28</v>
      </c>
      <c r="C1650" s="59">
        <v>0</v>
      </c>
      <c r="D1650" s="60"/>
      <c r="E1650" s="60"/>
      <c r="F1650" s="60"/>
      <c r="G1650" s="61"/>
      <c r="H1650" s="71">
        <v>0</v>
      </c>
      <c r="I1650" s="62" t="s">
        <v>35</v>
      </c>
      <c r="J1650" s="62">
        <v>0</v>
      </c>
      <c r="K1650" s="44"/>
      <c r="L1650" s="63">
        <v>0</v>
      </c>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v>29</v>
      </c>
      <c r="C1651" s="59">
        <v>0</v>
      </c>
      <c r="D1651" s="60"/>
      <c r="E1651" s="60"/>
      <c r="F1651" s="60"/>
      <c r="G1651" s="61"/>
      <c r="H1651" s="71">
        <v>0</v>
      </c>
      <c r="I1651" s="62" t="s">
        <v>35</v>
      </c>
      <c r="J1651" s="62">
        <v>0</v>
      </c>
      <c r="K1651" s="44"/>
      <c r="L1651" s="63">
        <v>0</v>
      </c>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v>30</v>
      </c>
      <c r="C1652" s="59">
        <v>0</v>
      </c>
      <c r="D1652" s="60"/>
      <c r="E1652" s="60"/>
      <c r="F1652" s="60"/>
      <c r="G1652" s="61"/>
      <c r="H1652" s="71">
        <v>0</v>
      </c>
      <c r="I1652" s="62" t="s">
        <v>35</v>
      </c>
      <c r="J1652" s="62">
        <v>0</v>
      </c>
      <c r="K1652" s="44"/>
      <c r="L1652" s="63">
        <v>0</v>
      </c>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v>31</v>
      </c>
      <c r="C1653" s="59">
        <v>0</v>
      </c>
      <c r="D1653" s="60"/>
      <c r="E1653" s="60"/>
      <c r="F1653" s="60"/>
      <c r="G1653" s="61"/>
      <c r="H1653" s="71">
        <v>0</v>
      </c>
      <c r="I1653" s="62" t="s">
        <v>35</v>
      </c>
      <c r="J1653" s="62">
        <v>0</v>
      </c>
      <c r="K1653" s="44"/>
      <c r="L1653" s="63">
        <v>0</v>
      </c>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v>32</v>
      </c>
      <c r="C1654" s="59">
        <v>0</v>
      </c>
      <c r="D1654" s="60"/>
      <c r="E1654" s="60"/>
      <c r="F1654" s="60"/>
      <c r="G1654" s="61"/>
      <c r="H1654" s="71">
        <v>0</v>
      </c>
      <c r="I1654" s="62" t="s">
        <v>35</v>
      </c>
      <c r="J1654" s="62">
        <v>0</v>
      </c>
      <c r="K1654" s="44"/>
      <c r="L1654" s="63">
        <v>0</v>
      </c>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v>33</v>
      </c>
      <c r="C1655" s="59">
        <v>0</v>
      </c>
      <c r="D1655" s="60"/>
      <c r="E1655" s="60"/>
      <c r="F1655" s="60"/>
      <c r="G1655" s="61"/>
      <c r="H1655" s="71">
        <v>0</v>
      </c>
      <c r="I1655" s="62" t="s">
        <v>35</v>
      </c>
      <c r="J1655" s="62">
        <v>0</v>
      </c>
      <c r="K1655" s="44"/>
      <c r="L1655" s="63">
        <v>0</v>
      </c>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v>34</v>
      </c>
      <c r="C1656" s="59">
        <v>0</v>
      </c>
      <c r="D1656" s="60"/>
      <c r="E1656" s="60"/>
      <c r="F1656" s="60"/>
      <c r="G1656" s="61"/>
      <c r="H1656" s="71">
        <v>0</v>
      </c>
      <c r="I1656" s="62" t="s">
        <v>35</v>
      </c>
      <c r="J1656" s="62">
        <v>0</v>
      </c>
      <c r="K1656" s="44"/>
      <c r="L1656" s="63">
        <v>0</v>
      </c>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v>35</v>
      </c>
      <c r="C1657" s="59">
        <v>0</v>
      </c>
      <c r="D1657" s="60"/>
      <c r="E1657" s="60"/>
      <c r="F1657" s="60"/>
      <c r="G1657" s="61"/>
      <c r="H1657" s="71">
        <v>0</v>
      </c>
      <c r="I1657" s="62" t="s">
        <v>35</v>
      </c>
      <c r="J1657" s="62">
        <v>0</v>
      </c>
      <c r="K1657" s="44"/>
      <c r="L1657" s="63">
        <v>0</v>
      </c>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v>36</v>
      </c>
      <c r="C1658" s="59">
        <v>0</v>
      </c>
      <c r="D1658" s="60"/>
      <c r="E1658" s="60"/>
      <c r="F1658" s="60"/>
      <c r="G1658" s="61"/>
      <c r="H1658" s="71">
        <v>0</v>
      </c>
      <c r="I1658" s="62" t="s">
        <v>35</v>
      </c>
      <c r="J1658" s="62">
        <v>0</v>
      </c>
      <c r="K1658" s="44"/>
      <c r="L1658" s="63">
        <v>0</v>
      </c>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v>37</v>
      </c>
      <c r="C1659" s="59">
        <v>0</v>
      </c>
      <c r="D1659" s="60"/>
      <c r="E1659" s="60"/>
      <c r="F1659" s="60"/>
      <c r="G1659" s="61"/>
      <c r="H1659" s="71">
        <v>0</v>
      </c>
      <c r="I1659" s="62" t="s">
        <v>35</v>
      </c>
      <c r="J1659" s="62">
        <v>0</v>
      </c>
      <c r="K1659" s="44"/>
      <c r="L1659" s="63">
        <v>0</v>
      </c>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v>38</v>
      </c>
      <c r="C1660" s="59">
        <v>0</v>
      </c>
      <c r="D1660" s="60"/>
      <c r="E1660" s="60"/>
      <c r="F1660" s="60"/>
      <c r="G1660" s="61"/>
      <c r="H1660" s="71">
        <v>0</v>
      </c>
      <c r="I1660" s="62" t="s">
        <v>35</v>
      </c>
      <c r="J1660" s="62">
        <v>0</v>
      </c>
      <c r="K1660" s="44"/>
      <c r="L1660" s="63">
        <v>0</v>
      </c>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v>39</v>
      </c>
      <c r="C1661" s="59">
        <v>0</v>
      </c>
      <c r="D1661" s="60"/>
      <c r="E1661" s="60"/>
      <c r="F1661" s="60"/>
      <c r="G1661" s="61"/>
      <c r="H1661" s="71">
        <v>0</v>
      </c>
      <c r="I1661" s="62" t="s">
        <v>35</v>
      </c>
      <c r="J1661" s="62">
        <v>0</v>
      </c>
      <c r="K1661" s="44"/>
      <c r="L1661" s="63">
        <v>0</v>
      </c>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v>40</v>
      </c>
      <c r="C1662" s="59">
        <v>0</v>
      </c>
      <c r="D1662" s="60"/>
      <c r="E1662" s="60"/>
      <c r="F1662" s="60"/>
      <c r="G1662" s="61"/>
      <c r="H1662" s="71">
        <v>0</v>
      </c>
      <c r="I1662" s="62" t="s">
        <v>35</v>
      </c>
      <c r="J1662" s="62">
        <v>0</v>
      </c>
      <c r="K1662" s="44"/>
      <c r="L1662" s="63">
        <v>0</v>
      </c>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v>41</v>
      </c>
      <c r="C1663" s="59">
        <v>0</v>
      </c>
      <c r="D1663" s="60"/>
      <c r="E1663" s="60"/>
      <c r="F1663" s="60"/>
      <c r="G1663" s="61"/>
      <c r="H1663" s="71">
        <v>0</v>
      </c>
      <c r="I1663" s="62" t="s">
        <v>35</v>
      </c>
      <c r="J1663" s="62">
        <v>0</v>
      </c>
      <c r="K1663" s="44"/>
      <c r="L1663" s="63">
        <v>0</v>
      </c>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v>42</v>
      </c>
      <c r="C1664" s="59">
        <v>0</v>
      </c>
      <c r="D1664" s="60"/>
      <c r="E1664" s="60"/>
      <c r="F1664" s="60"/>
      <c r="G1664" s="61"/>
      <c r="H1664" s="71">
        <v>0</v>
      </c>
      <c r="I1664" s="62" t="s">
        <v>35</v>
      </c>
      <c r="J1664" s="62">
        <v>0</v>
      </c>
      <c r="K1664" s="44"/>
      <c r="L1664" s="63">
        <v>0</v>
      </c>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v>43</v>
      </c>
      <c r="C1665" s="59">
        <v>0</v>
      </c>
      <c r="D1665" s="60"/>
      <c r="E1665" s="60"/>
      <c r="F1665" s="60"/>
      <c r="G1665" s="61"/>
      <c r="H1665" s="71">
        <v>0</v>
      </c>
      <c r="I1665" s="62" t="s">
        <v>35</v>
      </c>
      <c r="J1665" s="62">
        <v>0</v>
      </c>
      <c r="K1665" s="44"/>
      <c r="L1665" s="63">
        <v>0</v>
      </c>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v>44</v>
      </c>
      <c r="C1666" s="59">
        <v>0</v>
      </c>
      <c r="D1666" s="60"/>
      <c r="E1666" s="60"/>
      <c r="F1666" s="60"/>
      <c r="G1666" s="61"/>
      <c r="H1666" s="71">
        <v>0</v>
      </c>
      <c r="I1666" s="62" t="s">
        <v>35</v>
      </c>
      <c r="J1666" s="62">
        <v>0</v>
      </c>
      <c r="K1666" s="44"/>
      <c r="L1666" s="63">
        <v>0</v>
      </c>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v>45</v>
      </c>
      <c r="C1667" s="59">
        <v>0</v>
      </c>
      <c r="D1667" s="60"/>
      <c r="E1667" s="60"/>
      <c r="F1667" s="60"/>
      <c r="G1667" s="61"/>
      <c r="H1667" s="71">
        <v>0</v>
      </c>
      <c r="I1667" s="62" t="s">
        <v>35</v>
      </c>
      <c r="J1667" s="62">
        <v>0</v>
      </c>
      <c r="K1667" s="44"/>
      <c r="L1667" s="63">
        <v>0</v>
      </c>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v>46</v>
      </c>
      <c r="C1668" s="59">
        <v>0</v>
      </c>
      <c r="D1668" s="60"/>
      <c r="E1668" s="60"/>
      <c r="F1668" s="60"/>
      <c r="G1668" s="61"/>
      <c r="H1668" s="71">
        <v>0</v>
      </c>
      <c r="I1668" s="62" t="s">
        <v>35</v>
      </c>
      <c r="J1668" s="62">
        <v>0</v>
      </c>
      <c r="K1668" s="44"/>
      <c r="L1668" s="63">
        <v>0</v>
      </c>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v>47</v>
      </c>
      <c r="C1669" s="59">
        <v>0</v>
      </c>
      <c r="D1669" s="60"/>
      <c r="E1669" s="60"/>
      <c r="F1669" s="60"/>
      <c r="G1669" s="61"/>
      <c r="H1669" s="71">
        <v>0</v>
      </c>
      <c r="I1669" s="62" t="s">
        <v>35</v>
      </c>
      <c r="J1669" s="62">
        <v>0</v>
      </c>
      <c r="K1669" s="44"/>
      <c r="L1669" s="63">
        <v>0</v>
      </c>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v>48</v>
      </c>
      <c r="C1670" s="59">
        <v>0</v>
      </c>
      <c r="D1670" s="60"/>
      <c r="E1670" s="60"/>
      <c r="F1670" s="60"/>
      <c r="G1670" s="61"/>
      <c r="H1670" s="71">
        <v>0</v>
      </c>
      <c r="I1670" s="62" t="s">
        <v>35</v>
      </c>
      <c r="J1670" s="62">
        <v>0</v>
      </c>
      <c r="K1670" s="44"/>
      <c r="L1670" s="63">
        <v>0</v>
      </c>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v>49</v>
      </c>
      <c r="C1671" s="59">
        <v>0</v>
      </c>
      <c r="D1671" s="60"/>
      <c r="E1671" s="60"/>
      <c r="F1671" s="60"/>
      <c r="G1671" s="61"/>
      <c r="H1671" s="71">
        <v>0</v>
      </c>
      <c r="I1671" s="62" t="s">
        <v>35</v>
      </c>
      <c r="J1671" s="62">
        <v>0</v>
      </c>
      <c r="K1671" s="44"/>
      <c r="L1671" s="63">
        <v>0</v>
      </c>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v>50</v>
      </c>
      <c r="C1672" s="59">
        <v>0</v>
      </c>
      <c r="D1672" s="60"/>
      <c r="E1672" s="60"/>
      <c r="F1672" s="60"/>
      <c r="G1672" s="61"/>
      <c r="H1672" s="71">
        <v>0</v>
      </c>
      <c r="I1672" s="62" t="s">
        <v>35</v>
      </c>
      <c r="J1672" s="62">
        <v>0</v>
      </c>
      <c r="K1672" s="44"/>
      <c r="L1672" s="63">
        <v>0</v>
      </c>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v>51</v>
      </c>
      <c r="C1673" s="59">
        <v>0</v>
      </c>
      <c r="D1673" s="60"/>
      <c r="E1673" s="60"/>
      <c r="F1673" s="60"/>
      <c r="G1673" s="61"/>
      <c r="H1673" s="71">
        <v>0</v>
      </c>
      <c r="I1673" s="62" t="s">
        <v>35</v>
      </c>
      <c r="J1673" s="62">
        <v>0</v>
      </c>
      <c r="K1673" s="44"/>
      <c r="L1673" s="63">
        <v>0</v>
      </c>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v>52</v>
      </c>
      <c r="C1674" s="59">
        <v>0</v>
      </c>
      <c r="D1674" s="60"/>
      <c r="E1674" s="60"/>
      <c r="F1674" s="60"/>
      <c r="G1674" s="61"/>
      <c r="H1674" s="71">
        <v>0</v>
      </c>
      <c r="I1674" s="62" t="s">
        <v>35</v>
      </c>
      <c r="J1674" s="62">
        <v>0</v>
      </c>
      <c r="K1674" s="44"/>
      <c r="L1674" s="63">
        <v>0</v>
      </c>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v>53</v>
      </c>
      <c r="C1675" s="59">
        <v>0</v>
      </c>
      <c r="D1675" s="60"/>
      <c r="E1675" s="60"/>
      <c r="F1675" s="60"/>
      <c r="G1675" s="61"/>
      <c r="H1675" s="71">
        <v>0</v>
      </c>
      <c r="I1675" s="62" t="s">
        <v>35</v>
      </c>
      <c r="J1675" s="62">
        <v>0</v>
      </c>
      <c r="K1675" s="44"/>
      <c r="L1675" s="63">
        <v>0</v>
      </c>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v>54</v>
      </c>
      <c r="C1676" s="59">
        <v>0</v>
      </c>
      <c r="D1676" s="60"/>
      <c r="E1676" s="60"/>
      <c r="F1676" s="60"/>
      <c r="G1676" s="61"/>
      <c r="H1676" s="71">
        <v>0</v>
      </c>
      <c r="I1676" s="62" t="s">
        <v>35</v>
      </c>
      <c r="J1676" s="62">
        <v>0</v>
      </c>
      <c r="K1676" s="44"/>
      <c r="L1676" s="63">
        <v>0</v>
      </c>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v>55</v>
      </c>
      <c r="C1677" s="59">
        <v>0</v>
      </c>
      <c r="D1677" s="60"/>
      <c r="E1677" s="60"/>
      <c r="F1677" s="60"/>
      <c r="G1677" s="61"/>
      <c r="H1677" s="71">
        <v>0</v>
      </c>
      <c r="I1677" s="62" t="s">
        <v>35</v>
      </c>
      <c r="J1677" s="62">
        <v>0</v>
      </c>
      <c r="K1677" s="44"/>
      <c r="L1677" s="63">
        <v>0</v>
      </c>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v>56</v>
      </c>
      <c r="C1678" s="59">
        <v>0</v>
      </c>
      <c r="D1678" s="60"/>
      <c r="E1678" s="60"/>
      <c r="F1678" s="60"/>
      <c r="G1678" s="61"/>
      <c r="H1678" s="71">
        <v>0</v>
      </c>
      <c r="I1678" s="62" t="s">
        <v>35</v>
      </c>
      <c r="J1678" s="62">
        <v>0</v>
      </c>
      <c r="K1678" s="44"/>
      <c r="L1678" s="63">
        <v>0</v>
      </c>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v>57</v>
      </c>
      <c r="C1679" s="59">
        <v>0</v>
      </c>
      <c r="D1679" s="60"/>
      <c r="E1679" s="60"/>
      <c r="F1679" s="60"/>
      <c r="G1679" s="61"/>
      <c r="H1679" s="71">
        <v>0</v>
      </c>
      <c r="I1679" s="62" t="s">
        <v>35</v>
      </c>
      <c r="J1679" s="62">
        <v>0</v>
      </c>
      <c r="K1679" s="44"/>
      <c r="L1679" s="63">
        <v>0</v>
      </c>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v>58</v>
      </c>
      <c r="C1680" s="59">
        <v>0</v>
      </c>
      <c r="D1680" s="60"/>
      <c r="E1680" s="60"/>
      <c r="F1680" s="60"/>
      <c r="G1680" s="61"/>
      <c r="H1680" s="71">
        <v>0</v>
      </c>
      <c r="I1680" s="62" t="s">
        <v>35</v>
      </c>
      <c r="J1680" s="62">
        <v>0</v>
      </c>
      <c r="K1680" s="44"/>
      <c r="L1680" s="63">
        <v>0</v>
      </c>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v>59</v>
      </c>
      <c r="C1681" s="59">
        <v>0</v>
      </c>
      <c r="D1681" s="60"/>
      <c r="E1681" s="60"/>
      <c r="F1681" s="60"/>
      <c r="G1681" s="61"/>
      <c r="H1681" s="71">
        <v>0</v>
      </c>
      <c r="I1681" s="62" t="s">
        <v>35</v>
      </c>
      <c r="J1681" s="62">
        <v>0</v>
      </c>
      <c r="K1681" s="44"/>
      <c r="L1681" s="63">
        <v>0</v>
      </c>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v>60</v>
      </c>
      <c r="C1682" s="59">
        <v>0</v>
      </c>
      <c r="D1682" s="60"/>
      <c r="E1682" s="60"/>
      <c r="F1682" s="60"/>
      <c r="G1682" s="61"/>
      <c r="H1682" s="71">
        <v>0</v>
      </c>
      <c r="I1682" s="62" t="s">
        <v>35</v>
      </c>
      <c r="J1682" s="62">
        <v>0</v>
      </c>
      <c r="K1682" s="44"/>
      <c r="L1682" s="63">
        <v>0</v>
      </c>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v>61</v>
      </c>
      <c r="C1683" s="59">
        <v>0</v>
      </c>
      <c r="D1683" s="60"/>
      <c r="E1683" s="60"/>
      <c r="F1683" s="60"/>
      <c r="G1683" s="61"/>
      <c r="H1683" s="71">
        <v>0</v>
      </c>
      <c r="I1683" s="62" t="s">
        <v>35</v>
      </c>
      <c r="J1683" s="62">
        <v>0</v>
      </c>
      <c r="K1683" s="44"/>
      <c r="L1683" s="63">
        <v>0</v>
      </c>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v>62</v>
      </c>
      <c r="C1684" s="59">
        <v>0</v>
      </c>
      <c r="D1684" s="60"/>
      <c r="E1684" s="60"/>
      <c r="F1684" s="60"/>
      <c r="G1684" s="61"/>
      <c r="H1684" s="71">
        <v>0</v>
      </c>
      <c r="I1684" s="62" t="s">
        <v>35</v>
      </c>
      <c r="J1684" s="62">
        <v>0</v>
      </c>
      <c r="K1684" s="44"/>
      <c r="L1684" s="63">
        <v>0</v>
      </c>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v>63</v>
      </c>
      <c r="C1685" s="59">
        <v>0</v>
      </c>
      <c r="D1685" s="60"/>
      <c r="E1685" s="60"/>
      <c r="F1685" s="60"/>
      <c r="G1685" s="61"/>
      <c r="H1685" s="71">
        <v>0</v>
      </c>
      <c r="I1685" s="62" t="s">
        <v>35</v>
      </c>
      <c r="J1685" s="62">
        <v>0</v>
      </c>
      <c r="K1685" s="44"/>
      <c r="L1685" s="63">
        <v>0</v>
      </c>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v>64</v>
      </c>
      <c r="C1686" s="59">
        <v>0</v>
      </c>
      <c r="D1686" s="60"/>
      <c r="E1686" s="60"/>
      <c r="F1686" s="60"/>
      <c r="G1686" s="61"/>
      <c r="H1686" s="71">
        <v>0</v>
      </c>
      <c r="I1686" s="62" t="s">
        <v>35</v>
      </c>
      <c r="J1686" s="62">
        <v>0</v>
      </c>
      <c r="K1686" s="44"/>
      <c r="L1686" s="63">
        <v>0</v>
      </c>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v>65</v>
      </c>
      <c r="C1687" s="59">
        <v>0</v>
      </c>
      <c r="D1687" s="60"/>
      <c r="E1687" s="60"/>
      <c r="F1687" s="60"/>
      <c r="G1687" s="61"/>
      <c r="H1687" s="71">
        <v>0</v>
      </c>
      <c r="I1687" s="62" t="s">
        <v>35</v>
      </c>
      <c r="J1687" s="62">
        <v>0</v>
      </c>
      <c r="K1687" s="44"/>
      <c r="L1687" s="63">
        <v>0</v>
      </c>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v>66</v>
      </c>
      <c r="C1688" s="59">
        <v>0</v>
      </c>
      <c r="D1688" s="60"/>
      <c r="E1688" s="60"/>
      <c r="F1688" s="60"/>
      <c r="G1688" s="61"/>
      <c r="H1688" s="71">
        <v>0</v>
      </c>
      <c r="I1688" s="62" t="s">
        <v>35</v>
      </c>
      <c r="J1688" s="62">
        <v>0</v>
      </c>
      <c r="K1688" s="44"/>
      <c r="L1688" s="63">
        <v>0</v>
      </c>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v>67</v>
      </c>
      <c r="C1689" s="59">
        <v>0</v>
      </c>
      <c r="D1689" s="60"/>
      <c r="E1689" s="60"/>
      <c r="F1689" s="60"/>
      <c r="G1689" s="61"/>
      <c r="H1689" s="71">
        <v>0</v>
      </c>
      <c r="I1689" s="62" t="s">
        <v>35</v>
      </c>
      <c r="J1689" s="62">
        <v>0</v>
      </c>
      <c r="K1689" s="44"/>
      <c r="L1689" s="63">
        <v>0</v>
      </c>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v>68</v>
      </c>
      <c r="C1690" s="59">
        <v>0</v>
      </c>
      <c r="D1690" s="60"/>
      <c r="E1690" s="60"/>
      <c r="F1690" s="60"/>
      <c r="G1690" s="61"/>
      <c r="H1690" s="71">
        <v>0</v>
      </c>
      <c r="I1690" s="62" t="s">
        <v>35</v>
      </c>
      <c r="J1690" s="62">
        <v>0</v>
      </c>
      <c r="K1690" s="44"/>
      <c r="L1690" s="63">
        <v>0</v>
      </c>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v>69</v>
      </c>
      <c r="C1691" s="59">
        <v>0</v>
      </c>
      <c r="D1691" s="60"/>
      <c r="E1691" s="60"/>
      <c r="F1691" s="60"/>
      <c r="G1691" s="61"/>
      <c r="H1691" s="71">
        <v>0</v>
      </c>
      <c r="I1691" s="62" t="s">
        <v>35</v>
      </c>
      <c r="J1691" s="62">
        <v>0</v>
      </c>
      <c r="K1691" s="44"/>
      <c r="L1691" s="63">
        <v>0</v>
      </c>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x14ac:dyDescent="0.2">
      <c r="A1692" s="15"/>
      <c r="B1692" s="15">
        <v>70</v>
      </c>
      <c r="C1692" s="59">
        <v>0</v>
      </c>
      <c r="D1692" s="60"/>
      <c r="E1692" s="60"/>
      <c r="F1692" s="60"/>
      <c r="G1692" s="61"/>
      <c r="H1692" s="71">
        <v>0</v>
      </c>
      <c r="I1692" s="62" t="s">
        <v>35</v>
      </c>
      <c r="J1692" s="62">
        <v>0</v>
      </c>
      <c r="K1692" s="44"/>
      <c r="L1692" s="63">
        <v>0</v>
      </c>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x14ac:dyDescent="0.2">
      <c r="A1693" s="15"/>
      <c r="B1693" s="15">
        <v>71</v>
      </c>
      <c r="C1693" s="59">
        <v>0</v>
      </c>
      <c r="D1693" s="60"/>
      <c r="E1693" s="60"/>
      <c r="F1693" s="60"/>
      <c r="G1693" s="61"/>
      <c r="H1693" s="71">
        <v>0</v>
      </c>
      <c r="I1693" s="62" t="s">
        <v>35</v>
      </c>
      <c r="J1693" s="62">
        <v>0</v>
      </c>
      <c r="K1693" s="44"/>
      <c r="L1693" s="63">
        <v>0</v>
      </c>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x14ac:dyDescent="0.2">
      <c r="A1694" s="15"/>
      <c r="B1694" s="15">
        <v>72</v>
      </c>
      <c r="C1694" s="59">
        <v>0</v>
      </c>
      <c r="D1694" s="60"/>
      <c r="E1694" s="60"/>
      <c r="F1694" s="60"/>
      <c r="G1694" s="61"/>
      <c r="H1694" s="71">
        <v>0</v>
      </c>
      <c r="I1694" s="62" t="s">
        <v>35</v>
      </c>
      <c r="J1694" s="62">
        <v>0</v>
      </c>
      <c r="K1694" s="44"/>
      <c r="L1694" s="63">
        <v>0</v>
      </c>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x14ac:dyDescent="0.2">
      <c r="A1695" s="15"/>
      <c r="B1695" s="15">
        <v>73</v>
      </c>
      <c r="C1695" s="59">
        <v>0</v>
      </c>
      <c r="D1695" s="60"/>
      <c r="E1695" s="60"/>
      <c r="F1695" s="60"/>
      <c r="G1695" s="61"/>
      <c r="H1695" s="71">
        <v>0</v>
      </c>
      <c r="I1695" s="62" t="s">
        <v>35</v>
      </c>
      <c r="J1695" s="62">
        <v>0</v>
      </c>
      <c r="K1695" s="44"/>
      <c r="L1695" s="63">
        <v>0</v>
      </c>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x14ac:dyDescent="0.2">
      <c r="A1696" s="15"/>
      <c r="B1696" s="15">
        <v>74</v>
      </c>
      <c r="C1696" s="59">
        <v>0</v>
      </c>
      <c r="D1696" s="60"/>
      <c r="E1696" s="60"/>
      <c r="F1696" s="60"/>
      <c r="G1696" s="61"/>
      <c r="H1696" s="71">
        <v>0</v>
      </c>
      <c r="I1696" s="62" t="s">
        <v>35</v>
      </c>
      <c r="J1696" s="62">
        <v>0</v>
      </c>
      <c r="K1696" s="44"/>
      <c r="L1696" s="63">
        <v>0</v>
      </c>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x14ac:dyDescent="0.2">
      <c r="A1697" s="15"/>
      <c r="B1697" s="15">
        <v>75</v>
      </c>
      <c r="C1697" s="59">
        <v>0</v>
      </c>
      <c r="D1697" s="60"/>
      <c r="E1697" s="60"/>
      <c r="F1697" s="60"/>
      <c r="G1697" s="61"/>
      <c r="H1697" s="71">
        <v>0</v>
      </c>
      <c r="I1697" s="62" t="s">
        <v>35</v>
      </c>
      <c r="J1697" s="62">
        <v>0</v>
      </c>
      <c r="K1697" s="44"/>
      <c r="L1697" s="63">
        <v>0</v>
      </c>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x14ac:dyDescent="0.2">
      <c r="A1698" s="15"/>
      <c r="B1698" s="15">
        <v>76</v>
      </c>
      <c r="C1698" s="59">
        <v>0</v>
      </c>
      <c r="D1698" s="60"/>
      <c r="E1698" s="60"/>
      <c r="F1698" s="60"/>
      <c r="G1698" s="61"/>
      <c r="H1698" s="71">
        <v>0</v>
      </c>
      <c r="I1698" s="62" t="s">
        <v>35</v>
      </c>
      <c r="J1698" s="62">
        <v>0</v>
      </c>
      <c r="K1698" s="44"/>
      <c r="L1698" s="63">
        <v>0</v>
      </c>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x14ac:dyDescent="0.2">
      <c r="A1699" s="15"/>
      <c r="B1699" s="15">
        <v>77</v>
      </c>
      <c r="C1699" s="59">
        <v>0</v>
      </c>
      <c r="D1699" s="60"/>
      <c r="E1699" s="60"/>
      <c r="F1699" s="60"/>
      <c r="G1699" s="61"/>
      <c r="H1699" s="71">
        <v>0</v>
      </c>
      <c r="I1699" s="62" t="s">
        <v>35</v>
      </c>
      <c r="J1699" s="62">
        <v>0</v>
      </c>
      <c r="K1699" s="44"/>
      <c r="L1699" s="63">
        <v>0</v>
      </c>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x14ac:dyDescent="0.2">
      <c r="A1700" s="15"/>
      <c r="B1700" s="15">
        <v>78</v>
      </c>
      <c r="C1700" s="59">
        <v>0</v>
      </c>
      <c r="D1700" s="60"/>
      <c r="E1700" s="60"/>
      <c r="F1700" s="60"/>
      <c r="G1700" s="61"/>
      <c r="H1700" s="71">
        <v>0</v>
      </c>
      <c r="I1700" s="62" t="s">
        <v>35</v>
      </c>
      <c r="J1700" s="62">
        <v>0</v>
      </c>
      <c r="K1700" s="44"/>
      <c r="L1700" s="63">
        <v>0</v>
      </c>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x14ac:dyDescent="0.2">
      <c r="A1701" s="15"/>
      <c r="B1701" s="15">
        <v>79</v>
      </c>
      <c r="C1701" s="59">
        <v>0</v>
      </c>
      <c r="D1701" s="60"/>
      <c r="E1701" s="60"/>
      <c r="F1701" s="60"/>
      <c r="G1701" s="61"/>
      <c r="H1701" s="71">
        <v>0</v>
      </c>
      <c r="I1701" s="62" t="s">
        <v>35</v>
      </c>
      <c r="J1701" s="62">
        <v>0</v>
      </c>
      <c r="K1701" s="44"/>
      <c r="L1701" s="63">
        <v>0</v>
      </c>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x14ac:dyDescent="0.2">
      <c r="A1702" s="15"/>
      <c r="B1702" s="15">
        <v>80</v>
      </c>
      <c r="C1702" s="59">
        <v>0</v>
      </c>
      <c r="D1702" s="60"/>
      <c r="E1702" s="60"/>
      <c r="F1702" s="60"/>
      <c r="G1702" s="61"/>
      <c r="H1702" s="71">
        <v>0</v>
      </c>
      <c r="I1702" s="62" t="s">
        <v>35</v>
      </c>
      <c r="J1702" s="62">
        <v>0</v>
      </c>
      <c r="K1702" s="44"/>
      <c r="L1702" s="63">
        <v>0</v>
      </c>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x14ac:dyDescent="0.2">
      <c r="A1703" s="15"/>
      <c r="B1703" s="15">
        <v>81</v>
      </c>
      <c r="C1703" s="59">
        <v>0</v>
      </c>
      <c r="D1703" s="60"/>
      <c r="E1703" s="60"/>
      <c r="F1703" s="60"/>
      <c r="G1703" s="61"/>
      <c r="H1703" s="71">
        <v>0</v>
      </c>
      <c r="I1703" s="62" t="s">
        <v>35</v>
      </c>
      <c r="J1703" s="62">
        <v>0</v>
      </c>
      <c r="K1703" s="44"/>
      <c r="L1703" s="63">
        <v>0</v>
      </c>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x14ac:dyDescent="0.2">
      <c r="A1704" s="15"/>
      <c r="B1704" s="15">
        <v>82</v>
      </c>
      <c r="C1704" s="59">
        <v>0</v>
      </c>
      <c r="D1704" s="60"/>
      <c r="E1704" s="60"/>
      <c r="F1704" s="60"/>
      <c r="G1704" s="61"/>
      <c r="H1704" s="71">
        <v>0</v>
      </c>
      <c r="I1704" s="62" t="s">
        <v>35</v>
      </c>
      <c r="J1704" s="62">
        <v>0</v>
      </c>
      <c r="K1704" s="44"/>
      <c r="L1704" s="63">
        <v>0</v>
      </c>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x14ac:dyDescent="0.2">
      <c r="A1705" s="15"/>
      <c r="B1705" s="15">
        <v>83</v>
      </c>
      <c r="C1705" s="59">
        <v>0</v>
      </c>
      <c r="D1705" s="60"/>
      <c r="E1705" s="60"/>
      <c r="F1705" s="60"/>
      <c r="G1705" s="61"/>
      <c r="H1705" s="71">
        <v>0</v>
      </c>
      <c r="I1705" s="62" t="s">
        <v>35</v>
      </c>
      <c r="J1705" s="62">
        <v>0</v>
      </c>
      <c r="K1705" s="44"/>
      <c r="L1705" s="63">
        <v>0</v>
      </c>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x14ac:dyDescent="0.2">
      <c r="A1706" s="15"/>
      <c r="B1706" s="15">
        <v>84</v>
      </c>
      <c r="C1706" s="59">
        <v>0</v>
      </c>
      <c r="D1706" s="60"/>
      <c r="E1706" s="60"/>
      <c r="F1706" s="60"/>
      <c r="G1706" s="61"/>
      <c r="H1706" s="71">
        <v>0</v>
      </c>
      <c r="I1706" s="62" t="s">
        <v>35</v>
      </c>
      <c r="J1706" s="62">
        <v>0</v>
      </c>
      <c r="K1706" s="44"/>
      <c r="L1706" s="63">
        <v>0</v>
      </c>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x14ac:dyDescent="0.2">
      <c r="A1707" s="15"/>
      <c r="B1707" s="15">
        <v>85</v>
      </c>
      <c r="C1707" s="59">
        <v>0</v>
      </c>
      <c r="D1707" s="60"/>
      <c r="E1707" s="60"/>
      <c r="F1707" s="60"/>
      <c r="G1707" s="61"/>
      <c r="H1707" s="71">
        <v>0</v>
      </c>
      <c r="I1707" s="62" t="s">
        <v>35</v>
      </c>
      <c r="J1707" s="62">
        <v>0</v>
      </c>
      <c r="K1707" s="44"/>
      <c r="L1707" s="63">
        <v>0</v>
      </c>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x14ac:dyDescent="0.2">
      <c r="A1708" s="15"/>
      <c r="B1708" s="15">
        <v>86</v>
      </c>
      <c r="C1708" s="59">
        <v>0</v>
      </c>
      <c r="D1708" s="60"/>
      <c r="E1708" s="60"/>
      <c r="F1708" s="60"/>
      <c r="G1708" s="61"/>
      <c r="H1708" s="71">
        <v>0</v>
      </c>
      <c r="I1708" s="62" t="s">
        <v>35</v>
      </c>
      <c r="J1708" s="62">
        <v>0</v>
      </c>
      <c r="K1708" s="44"/>
      <c r="L1708" s="63">
        <v>0</v>
      </c>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x14ac:dyDescent="0.2">
      <c r="A1709" s="15"/>
      <c r="B1709" s="15">
        <v>87</v>
      </c>
      <c r="C1709" s="59">
        <v>0</v>
      </c>
      <c r="D1709" s="60"/>
      <c r="E1709" s="60"/>
      <c r="F1709" s="60"/>
      <c r="G1709" s="61"/>
      <c r="H1709" s="71">
        <v>0</v>
      </c>
      <c r="I1709" s="62" t="s">
        <v>35</v>
      </c>
      <c r="J1709" s="62">
        <v>0</v>
      </c>
      <c r="K1709" s="44"/>
      <c r="L1709" s="63">
        <v>0</v>
      </c>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x14ac:dyDescent="0.2">
      <c r="A1710" s="15"/>
      <c r="B1710" s="15">
        <v>88</v>
      </c>
      <c r="C1710" s="59">
        <v>0</v>
      </c>
      <c r="D1710" s="60"/>
      <c r="E1710" s="60"/>
      <c r="F1710" s="60"/>
      <c r="G1710" s="61"/>
      <c r="H1710" s="71">
        <v>0</v>
      </c>
      <c r="I1710" s="62" t="s">
        <v>35</v>
      </c>
      <c r="J1710" s="62">
        <v>0</v>
      </c>
      <c r="K1710" s="44"/>
      <c r="L1710" s="63">
        <v>0</v>
      </c>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x14ac:dyDescent="0.2">
      <c r="A1711" s="15"/>
      <c r="B1711" s="15">
        <v>89</v>
      </c>
      <c r="C1711" s="59">
        <v>0</v>
      </c>
      <c r="D1711" s="60"/>
      <c r="E1711" s="60"/>
      <c r="F1711" s="60"/>
      <c r="G1711" s="61"/>
      <c r="H1711" s="71">
        <v>0</v>
      </c>
      <c r="I1711" s="62" t="s">
        <v>35</v>
      </c>
      <c r="J1711" s="62">
        <v>0</v>
      </c>
      <c r="K1711" s="44"/>
      <c r="L1711" s="63">
        <v>0</v>
      </c>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x14ac:dyDescent="0.2">
      <c r="A1712" s="15"/>
      <c r="B1712" s="15">
        <v>90</v>
      </c>
      <c r="C1712" s="59">
        <v>0</v>
      </c>
      <c r="D1712" s="60"/>
      <c r="E1712" s="60"/>
      <c r="F1712" s="60"/>
      <c r="G1712" s="61"/>
      <c r="H1712" s="71">
        <v>0</v>
      </c>
      <c r="I1712" s="62" t="s">
        <v>35</v>
      </c>
      <c r="J1712" s="62">
        <v>0</v>
      </c>
      <c r="K1712" s="44"/>
      <c r="L1712" s="63">
        <v>0</v>
      </c>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x14ac:dyDescent="0.2">
      <c r="A1713" s="15"/>
      <c r="B1713" s="15">
        <v>91</v>
      </c>
      <c r="C1713" s="59">
        <v>0</v>
      </c>
      <c r="D1713" s="60"/>
      <c r="E1713" s="60"/>
      <c r="F1713" s="60"/>
      <c r="G1713" s="61"/>
      <c r="H1713" s="71">
        <v>0</v>
      </c>
      <c r="I1713" s="62" t="s">
        <v>35</v>
      </c>
      <c r="J1713" s="62">
        <v>0</v>
      </c>
      <c r="K1713" s="44"/>
      <c r="L1713" s="63">
        <v>0</v>
      </c>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x14ac:dyDescent="0.2">
      <c r="A1714" s="15"/>
      <c r="B1714" s="15">
        <v>92</v>
      </c>
      <c r="C1714" s="59">
        <v>0</v>
      </c>
      <c r="D1714" s="60"/>
      <c r="E1714" s="60"/>
      <c r="F1714" s="60"/>
      <c r="G1714" s="61"/>
      <c r="H1714" s="71">
        <v>0</v>
      </c>
      <c r="I1714" s="62" t="s">
        <v>35</v>
      </c>
      <c r="J1714" s="62">
        <v>0</v>
      </c>
      <c r="K1714" s="44"/>
      <c r="L1714" s="63">
        <v>0</v>
      </c>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x14ac:dyDescent="0.2">
      <c r="A1715" s="15"/>
      <c r="B1715" s="15">
        <v>93</v>
      </c>
      <c r="C1715" s="59">
        <v>0</v>
      </c>
      <c r="D1715" s="60"/>
      <c r="E1715" s="60"/>
      <c r="F1715" s="60"/>
      <c r="G1715" s="61"/>
      <c r="H1715" s="71">
        <v>0</v>
      </c>
      <c r="I1715" s="62" t="s">
        <v>35</v>
      </c>
      <c r="J1715" s="62">
        <v>0</v>
      </c>
      <c r="K1715" s="44"/>
      <c r="L1715" s="63">
        <v>0</v>
      </c>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x14ac:dyDescent="0.2">
      <c r="A1716" s="15"/>
      <c r="B1716" s="15">
        <v>94</v>
      </c>
      <c r="C1716" s="59">
        <v>0</v>
      </c>
      <c r="D1716" s="60"/>
      <c r="E1716" s="60"/>
      <c r="F1716" s="60"/>
      <c r="G1716" s="61"/>
      <c r="H1716" s="71">
        <v>0</v>
      </c>
      <c r="I1716" s="62" t="s">
        <v>35</v>
      </c>
      <c r="J1716" s="62">
        <v>0</v>
      </c>
      <c r="K1716" s="44"/>
      <c r="L1716" s="63">
        <v>0</v>
      </c>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x14ac:dyDescent="0.2">
      <c r="A1717" s="15"/>
      <c r="B1717" s="15">
        <v>95</v>
      </c>
      <c r="C1717" s="59">
        <v>0</v>
      </c>
      <c r="D1717" s="60"/>
      <c r="E1717" s="60"/>
      <c r="F1717" s="60"/>
      <c r="G1717" s="61"/>
      <c r="H1717" s="71">
        <v>0</v>
      </c>
      <c r="I1717" s="62" t="s">
        <v>35</v>
      </c>
      <c r="J1717" s="62">
        <v>0</v>
      </c>
      <c r="K1717" s="44"/>
      <c r="L1717" s="63">
        <v>0</v>
      </c>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x14ac:dyDescent="0.2">
      <c r="A1718" s="15"/>
      <c r="B1718" s="15">
        <v>96</v>
      </c>
      <c r="C1718" s="59">
        <v>0</v>
      </c>
      <c r="D1718" s="60"/>
      <c r="E1718" s="60"/>
      <c r="F1718" s="60"/>
      <c r="G1718" s="61"/>
      <c r="H1718" s="71">
        <v>0</v>
      </c>
      <c r="I1718" s="62" t="s">
        <v>35</v>
      </c>
      <c r="J1718" s="62">
        <v>0</v>
      </c>
      <c r="K1718" s="44"/>
      <c r="L1718" s="63">
        <v>0</v>
      </c>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x14ac:dyDescent="0.2">
      <c r="A1719" s="15"/>
      <c r="B1719" s="15">
        <v>97</v>
      </c>
      <c r="C1719" s="59">
        <v>0</v>
      </c>
      <c r="D1719" s="60"/>
      <c r="E1719" s="60"/>
      <c r="F1719" s="60"/>
      <c r="G1719" s="61"/>
      <c r="H1719" s="71">
        <v>0</v>
      </c>
      <c r="I1719" s="62" t="s">
        <v>35</v>
      </c>
      <c r="J1719" s="62">
        <v>0</v>
      </c>
      <c r="K1719" s="44"/>
      <c r="L1719" s="63">
        <v>0</v>
      </c>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x14ac:dyDescent="0.2">
      <c r="A1720" s="15"/>
      <c r="B1720" s="15">
        <v>98</v>
      </c>
      <c r="C1720" s="59">
        <v>0</v>
      </c>
      <c r="D1720" s="60"/>
      <c r="E1720" s="60"/>
      <c r="F1720" s="60"/>
      <c r="G1720" s="61"/>
      <c r="H1720" s="71">
        <v>0</v>
      </c>
      <c r="I1720" s="62" t="s">
        <v>35</v>
      </c>
      <c r="J1720" s="62">
        <v>0</v>
      </c>
      <c r="K1720" s="44"/>
      <c r="L1720" s="63">
        <v>0</v>
      </c>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x14ac:dyDescent="0.2">
      <c r="A1721" s="15"/>
      <c r="B1721" s="15">
        <v>99</v>
      </c>
      <c r="C1721" s="59">
        <v>0</v>
      </c>
      <c r="D1721" s="60"/>
      <c r="E1721" s="60"/>
      <c r="F1721" s="60"/>
      <c r="G1721" s="61"/>
      <c r="H1721" s="71">
        <v>0</v>
      </c>
      <c r="I1721" s="62" t="s">
        <v>35</v>
      </c>
      <c r="J1721" s="62">
        <v>0</v>
      </c>
      <c r="K1721" s="44"/>
      <c r="L1721" s="63">
        <v>0</v>
      </c>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x14ac:dyDescent="0.2">
      <c r="A1722" s="15"/>
      <c r="B1722" s="15">
        <v>100</v>
      </c>
      <c r="C1722" s="59">
        <v>0</v>
      </c>
      <c r="D1722" s="60"/>
      <c r="E1722" s="60"/>
      <c r="F1722" s="60"/>
      <c r="G1722" s="61"/>
      <c r="H1722" s="71">
        <v>0</v>
      </c>
      <c r="I1722" s="62" t="s">
        <v>35</v>
      </c>
      <c r="J1722" s="62">
        <v>0</v>
      </c>
      <c r="K1722" s="44"/>
      <c r="L1722" s="63">
        <v>0</v>
      </c>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x14ac:dyDescent="0.2">
      <c r="A1723" s="15"/>
      <c r="B1723" s="15">
        <v>101</v>
      </c>
      <c r="C1723" s="59">
        <v>0</v>
      </c>
      <c r="D1723" s="60"/>
      <c r="E1723" s="60"/>
      <c r="F1723" s="60"/>
      <c r="G1723" s="61"/>
      <c r="H1723" s="71">
        <v>0</v>
      </c>
      <c r="I1723" s="62" t="s">
        <v>35</v>
      </c>
      <c r="J1723" s="62">
        <v>0</v>
      </c>
      <c r="K1723" s="44"/>
      <c r="L1723" s="63">
        <v>0</v>
      </c>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x14ac:dyDescent="0.2">
      <c r="A1724" s="15"/>
      <c r="B1724" s="15">
        <v>102</v>
      </c>
      <c r="C1724" s="59">
        <v>0</v>
      </c>
      <c r="D1724" s="60"/>
      <c r="E1724" s="60"/>
      <c r="F1724" s="60"/>
      <c r="G1724" s="61"/>
      <c r="H1724" s="71">
        <v>0</v>
      </c>
      <c r="I1724" s="62" t="s">
        <v>35</v>
      </c>
      <c r="J1724" s="62">
        <v>0</v>
      </c>
      <c r="K1724" s="44"/>
      <c r="L1724" s="63">
        <v>0</v>
      </c>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x14ac:dyDescent="0.2">
      <c r="A1725" s="15"/>
      <c r="B1725" s="15">
        <v>103</v>
      </c>
      <c r="C1725" s="59">
        <v>0</v>
      </c>
      <c r="D1725" s="60"/>
      <c r="E1725" s="60"/>
      <c r="F1725" s="60"/>
      <c r="G1725" s="61"/>
      <c r="H1725" s="71">
        <v>0</v>
      </c>
      <c r="I1725" s="62" t="s">
        <v>35</v>
      </c>
      <c r="J1725" s="62">
        <v>0</v>
      </c>
      <c r="K1725" s="44"/>
      <c r="L1725" s="63">
        <v>0</v>
      </c>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x14ac:dyDescent="0.2">
      <c r="A1726" s="15"/>
      <c r="B1726" s="15">
        <v>104</v>
      </c>
      <c r="C1726" s="59">
        <v>0</v>
      </c>
      <c r="D1726" s="60"/>
      <c r="E1726" s="60"/>
      <c r="F1726" s="60"/>
      <c r="G1726" s="61"/>
      <c r="H1726" s="71">
        <v>0</v>
      </c>
      <c r="I1726" s="62" t="s">
        <v>35</v>
      </c>
      <c r="J1726" s="62">
        <v>0</v>
      </c>
      <c r="K1726" s="44"/>
      <c r="L1726" s="63">
        <v>0</v>
      </c>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x14ac:dyDescent="0.2">
      <c r="A1727" s="15"/>
      <c r="B1727" s="15">
        <v>105</v>
      </c>
      <c r="C1727" s="59">
        <v>0</v>
      </c>
      <c r="D1727" s="60"/>
      <c r="E1727" s="60"/>
      <c r="F1727" s="60"/>
      <c r="G1727" s="61"/>
      <c r="H1727" s="71">
        <v>0</v>
      </c>
      <c r="I1727" s="62" t="s">
        <v>35</v>
      </c>
      <c r="J1727" s="62">
        <v>0</v>
      </c>
      <c r="K1727" s="44"/>
      <c r="L1727" s="63">
        <v>0</v>
      </c>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x14ac:dyDescent="0.2">
      <c r="A1728" s="15"/>
      <c r="B1728" s="15">
        <v>106</v>
      </c>
      <c r="C1728" s="59">
        <v>0</v>
      </c>
      <c r="D1728" s="60"/>
      <c r="E1728" s="60"/>
      <c r="F1728" s="60"/>
      <c r="G1728" s="61"/>
      <c r="H1728" s="71">
        <v>0</v>
      </c>
      <c r="I1728" s="62" t="s">
        <v>35</v>
      </c>
      <c r="J1728" s="62">
        <v>0</v>
      </c>
      <c r="K1728" s="44"/>
      <c r="L1728" s="63">
        <v>0</v>
      </c>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x14ac:dyDescent="0.2">
      <c r="A1729" s="15"/>
      <c r="B1729" s="15">
        <v>107</v>
      </c>
      <c r="C1729" s="59">
        <v>0</v>
      </c>
      <c r="D1729" s="60"/>
      <c r="E1729" s="60"/>
      <c r="F1729" s="60"/>
      <c r="G1729" s="61"/>
      <c r="H1729" s="71">
        <v>0</v>
      </c>
      <c r="I1729" s="62" t="s">
        <v>35</v>
      </c>
      <c r="J1729" s="62">
        <v>0</v>
      </c>
      <c r="K1729" s="44"/>
      <c r="L1729" s="63">
        <v>0</v>
      </c>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x14ac:dyDescent="0.2">
      <c r="A1730" s="15"/>
      <c r="B1730" s="15">
        <v>108</v>
      </c>
      <c r="C1730" s="59">
        <v>0</v>
      </c>
      <c r="D1730" s="60"/>
      <c r="E1730" s="60"/>
      <c r="F1730" s="60"/>
      <c r="G1730" s="61"/>
      <c r="H1730" s="71">
        <v>0</v>
      </c>
      <c r="I1730" s="62" t="s">
        <v>35</v>
      </c>
      <c r="J1730" s="62">
        <v>0</v>
      </c>
      <c r="K1730" s="44"/>
      <c r="L1730" s="63">
        <v>0</v>
      </c>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x14ac:dyDescent="0.2">
      <c r="A1731" s="15"/>
      <c r="B1731" s="15">
        <v>109</v>
      </c>
      <c r="C1731" s="59">
        <v>0</v>
      </c>
      <c r="D1731" s="60"/>
      <c r="E1731" s="60"/>
      <c r="F1731" s="60"/>
      <c r="G1731" s="61"/>
      <c r="H1731" s="71">
        <v>0</v>
      </c>
      <c r="I1731" s="62" t="s">
        <v>35</v>
      </c>
      <c r="J1731" s="62">
        <v>0</v>
      </c>
      <c r="K1731" s="44"/>
      <c r="L1731" s="63">
        <v>0</v>
      </c>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x14ac:dyDescent="0.2">
      <c r="A1732" s="15"/>
      <c r="B1732" s="15">
        <v>110</v>
      </c>
      <c r="C1732" s="59">
        <v>0</v>
      </c>
      <c r="D1732" s="60"/>
      <c r="E1732" s="60"/>
      <c r="F1732" s="60"/>
      <c r="G1732" s="61"/>
      <c r="H1732" s="71">
        <v>0</v>
      </c>
      <c r="I1732" s="62" t="s">
        <v>35</v>
      </c>
      <c r="J1732" s="62">
        <v>0</v>
      </c>
      <c r="K1732" s="44"/>
      <c r="L1732" s="63">
        <v>0</v>
      </c>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x14ac:dyDescent="0.2">
      <c r="A1733" s="15"/>
      <c r="B1733" s="15">
        <v>111</v>
      </c>
      <c r="C1733" s="59">
        <v>0</v>
      </c>
      <c r="D1733" s="60"/>
      <c r="E1733" s="60"/>
      <c r="F1733" s="60"/>
      <c r="G1733" s="61"/>
      <c r="H1733" s="71">
        <v>0</v>
      </c>
      <c r="I1733" s="62" t="s">
        <v>35</v>
      </c>
      <c r="J1733" s="62">
        <v>0</v>
      </c>
      <c r="K1733" s="44"/>
      <c r="L1733" s="63">
        <v>0</v>
      </c>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x14ac:dyDescent="0.2">
      <c r="A1734" s="15"/>
      <c r="B1734" s="15">
        <v>112</v>
      </c>
      <c r="C1734" s="59">
        <v>0</v>
      </c>
      <c r="D1734" s="60"/>
      <c r="E1734" s="60"/>
      <c r="F1734" s="60"/>
      <c r="G1734" s="61"/>
      <c r="H1734" s="71">
        <v>0</v>
      </c>
      <c r="I1734" s="62" t="s">
        <v>35</v>
      </c>
      <c r="J1734" s="62">
        <v>0</v>
      </c>
      <c r="K1734" s="44"/>
      <c r="L1734" s="63">
        <v>0</v>
      </c>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x14ac:dyDescent="0.2">
      <c r="A1735" s="15"/>
      <c r="B1735" s="15">
        <v>113</v>
      </c>
      <c r="C1735" s="59">
        <v>0</v>
      </c>
      <c r="D1735" s="60"/>
      <c r="E1735" s="60"/>
      <c r="F1735" s="60"/>
      <c r="G1735" s="61"/>
      <c r="H1735" s="71">
        <v>0</v>
      </c>
      <c r="I1735" s="62" t="s">
        <v>35</v>
      </c>
      <c r="J1735" s="62">
        <v>0</v>
      </c>
      <c r="K1735" s="44"/>
      <c r="L1735" s="63">
        <v>0</v>
      </c>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x14ac:dyDescent="0.2">
      <c r="A1736" s="15"/>
      <c r="B1736" s="15">
        <v>114</v>
      </c>
      <c r="C1736" s="59">
        <v>0</v>
      </c>
      <c r="D1736" s="60"/>
      <c r="E1736" s="60"/>
      <c r="F1736" s="60"/>
      <c r="G1736" s="61"/>
      <c r="H1736" s="71">
        <v>0</v>
      </c>
      <c r="I1736" s="62" t="s">
        <v>35</v>
      </c>
      <c r="J1736" s="62">
        <v>0</v>
      </c>
      <c r="K1736" s="44"/>
      <c r="L1736" s="63">
        <v>0</v>
      </c>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x14ac:dyDescent="0.2">
      <c r="A1737" s="15"/>
      <c r="B1737" s="15">
        <v>115</v>
      </c>
      <c r="C1737" s="59">
        <v>0</v>
      </c>
      <c r="D1737" s="60"/>
      <c r="E1737" s="60"/>
      <c r="F1737" s="60"/>
      <c r="G1737" s="61"/>
      <c r="H1737" s="71">
        <v>0</v>
      </c>
      <c r="I1737" s="62" t="s">
        <v>35</v>
      </c>
      <c r="J1737" s="62">
        <v>0</v>
      </c>
      <c r="K1737" s="44"/>
      <c r="L1737" s="63">
        <v>0</v>
      </c>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x14ac:dyDescent="0.2">
      <c r="A1738" s="15"/>
      <c r="B1738" s="15">
        <v>116</v>
      </c>
      <c r="C1738" s="59">
        <v>0</v>
      </c>
      <c r="D1738" s="60"/>
      <c r="E1738" s="60"/>
      <c r="F1738" s="60"/>
      <c r="G1738" s="61"/>
      <c r="H1738" s="71">
        <v>0</v>
      </c>
      <c r="I1738" s="62" t="s">
        <v>35</v>
      </c>
      <c r="J1738" s="62">
        <v>0</v>
      </c>
      <c r="K1738" s="44"/>
      <c r="L1738" s="63">
        <v>0</v>
      </c>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x14ac:dyDescent="0.2">
      <c r="A1739" s="15"/>
      <c r="B1739" s="15">
        <v>117</v>
      </c>
      <c r="C1739" s="59">
        <v>0</v>
      </c>
      <c r="D1739" s="60"/>
      <c r="E1739" s="60"/>
      <c r="F1739" s="60"/>
      <c r="G1739" s="61"/>
      <c r="H1739" s="71">
        <v>0</v>
      </c>
      <c r="I1739" s="62" t="s">
        <v>35</v>
      </c>
      <c r="J1739" s="62">
        <v>0</v>
      </c>
      <c r="K1739" s="44"/>
      <c r="L1739" s="63">
        <v>0</v>
      </c>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x14ac:dyDescent="0.2">
      <c r="A1740" s="15"/>
      <c r="B1740" s="15">
        <v>118</v>
      </c>
      <c r="C1740" s="59">
        <v>0</v>
      </c>
      <c r="D1740" s="60"/>
      <c r="E1740" s="60"/>
      <c r="F1740" s="60"/>
      <c r="G1740" s="61"/>
      <c r="H1740" s="71">
        <v>0</v>
      </c>
      <c r="I1740" s="62" t="s">
        <v>35</v>
      </c>
      <c r="J1740" s="62">
        <v>0</v>
      </c>
      <c r="K1740" s="44"/>
      <c r="L1740" s="63">
        <v>0</v>
      </c>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x14ac:dyDescent="0.2">
      <c r="A1741" s="15"/>
      <c r="B1741" s="15">
        <v>119</v>
      </c>
      <c r="C1741" s="59">
        <v>0</v>
      </c>
      <c r="D1741" s="60"/>
      <c r="E1741" s="60"/>
      <c r="F1741" s="60"/>
      <c r="G1741" s="61"/>
      <c r="H1741" s="71">
        <v>0</v>
      </c>
      <c r="I1741" s="62" t="s">
        <v>35</v>
      </c>
      <c r="J1741" s="62">
        <v>0</v>
      </c>
      <c r="K1741" s="44"/>
      <c r="L1741" s="63">
        <v>0</v>
      </c>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x14ac:dyDescent="0.2">
      <c r="A1742" s="15"/>
      <c r="B1742" s="15">
        <v>120</v>
      </c>
      <c r="C1742" s="59">
        <v>0</v>
      </c>
      <c r="D1742" s="60"/>
      <c r="E1742" s="60"/>
      <c r="F1742" s="60"/>
      <c r="G1742" s="61"/>
      <c r="H1742" s="71">
        <v>0</v>
      </c>
      <c r="I1742" s="62" t="s">
        <v>35</v>
      </c>
      <c r="J1742" s="62">
        <v>0</v>
      </c>
      <c r="K1742" s="44"/>
      <c r="L1742" s="63">
        <v>0</v>
      </c>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x14ac:dyDescent="0.2">
      <c r="A1743" s="15"/>
      <c r="B1743" s="15">
        <v>121</v>
      </c>
      <c r="C1743" s="59">
        <v>0</v>
      </c>
      <c r="D1743" s="60"/>
      <c r="E1743" s="60"/>
      <c r="F1743" s="60"/>
      <c r="G1743" s="61"/>
      <c r="H1743" s="71">
        <v>0</v>
      </c>
      <c r="I1743" s="62" t="s">
        <v>35</v>
      </c>
      <c r="J1743" s="62">
        <v>0</v>
      </c>
      <c r="K1743" s="44"/>
      <c r="L1743" s="63">
        <v>0</v>
      </c>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x14ac:dyDescent="0.2">
      <c r="A1744" s="15"/>
      <c r="B1744" s="15">
        <v>122</v>
      </c>
      <c r="C1744" s="59">
        <v>0</v>
      </c>
      <c r="D1744" s="60"/>
      <c r="E1744" s="60"/>
      <c r="F1744" s="60"/>
      <c r="G1744" s="61"/>
      <c r="H1744" s="71">
        <v>0</v>
      </c>
      <c r="I1744" s="62" t="s">
        <v>35</v>
      </c>
      <c r="J1744" s="62">
        <v>0</v>
      </c>
      <c r="K1744" s="44"/>
      <c r="L1744" s="63">
        <v>0</v>
      </c>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x14ac:dyDescent="0.2">
      <c r="A1745" s="15"/>
      <c r="B1745" s="15">
        <v>123</v>
      </c>
      <c r="C1745" s="59">
        <v>0</v>
      </c>
      <c r="D1745" s="60"/>
      <c r="E1745" s="60"/>
      <c r="F1745" s="60"/>
      <c r="G1745" s="61"/>
      <c r="H1745" s="71">
        <v>0</v>
      </c>
      <c r="I1745" s="62" t="s">
        <v>35</v>
      </c>
      <c r="J1745" s="62">
        <v>0</v>
      </c>
      <c r="K1745" s="44"/>
      <c r="L1745" s="63">
        <v>0</v>
      </c>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x14ac:dyDescent="0.2">
      <c r="A1746" s="15"/>
      <c r="B1746" s="15">
        <v>124</v>
      </c>
      <c r="C1746" s="59">
        <v>0</v>
      </c>
      <c r="D1746" s="60"/>
      <c r="E1746" s="60"/>
      <c r="F1746" s="60"/>
      <c r="G1746" s="61"/>
      <c r="H1746" s="71">
        <v>0</v>
      </c>
      <c r="I1746" s="62" t="s">
        <v>35</v>
      </c>
      <c r="J1746" s="62">
        <v>0</v>
      </c>
      <c r="K1746" s="44"/>
      <c r="L1746" s="63">
        <v>0</v>
      </c>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x14ac:dyDescent="0.2">
      <c r="A1747" s="15"/>
      <c r="B1747" s="15">
        <v>125</v>
      </c>
      <c r="C1747" s="59">
        <v>0</v>
      </c>
      <c r="D1747" s="60"/>
      <c r="E1747" s="60"/>
      <c r="F1747" s="60"/>
      <c r="G1747" s="61"/>
      <c r="H1747" s="71">
        <v>0</v>
      </c>
      <c r="I1747" s="62" t="s">
        <v>35</v>
      </c>
      <c r="J1747" s="62">
        <v>0</v>
      </c>
      <c r="K1747" s="44"/>
      <c r="L1747" s="63">
        <v>0</v>
      </c>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x14ac:dyDescent="0.2">
      <c r="A1748" s="15"/>
      <c r="B1748" s="15">
        <v>126</v>
      </c>
      <c r="C1748" s="59">
        <v>0</v>
      </c>
      <c r="D1748" s="60"/>
      <c r="E1748" s="60"/>
      <c r="F1748" s="60"/>
      <c r="G1748" s="61"/>
      <c r="H1748" s="71">
        <v>0</v>
      </c>
      <c r="I1748" s="62" t="s">
        <v>35</v>
      </c>
      <c r="J1748" s="62">
        <v>0</v>
      </c>
      <c r="K1748" s="44"/>
      <c r="L1748" s="63">
        <v>0</v>
      </c>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x14ac:dyDescent="0.2">
      <c r="A1749" s="15"/>
      <c r="B1749" s="15">
        <v>127</v>
      </c>
      <c r="C1749" s="59">
        <v>0</v>
      </c>
      <c r="D1749" s="60"/>
      <c r="E1749" s="60"/>
      <c r="F1749" s="60"/>
      <c r="G1749" s="61"/>
      <c r="H1749" s="71">
        <v>0</v>
      </c>
      <c r="I1749" s="62" t="s">
        <v>35</v>
      </c>
      <c r="J1749" s="62">
        <v>0</v>
      </c>
      <c r="K1749" s="44"/>
      <c r="L1749" s="63">
        <v>0</v>
      </c>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x14ac:dyDescent="0.2">
      <c r="A1750" s="15"/>
      <c r="B1750" s="15">
        <v>128</v>
      </c>
      <c r="C1750" s="59">
        <v>0</v>
      </c>
      <c r="D1750" s="60"/>
      <c r="E1750" s="60"/>
      <c r="F1750" s="60"/>
      <c r="G1750" s="61"/>
      <c r="H1750" s="71">
        <v>0</v>
      </c>
      <c r="I1750" s="62" t="s">
        <v>35</v>
      </c>
      <c r="J1750" s="62">
        <v>0</v>
      </c>
      <c r="K1750" s="44"/>
      <c r="L1750" s="63">
        <v>0</v>
      </c>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x14ac:dyDescent="0.2">
      <c r="A1751" s="15"/>
      <c r="B1751" s="15">
        <v>129</v>
      </c>
      <c r="C1751" s="59">
        <v>0</v>
      </c>
      <c r="D1751" s="60"/>
      <c r="E1751" s="60"/>
      <c r="F1751" s="60"/>
      <c r="G1751" s="61"/>
      <c r="H1751" s="71">
        <v>0</v>
      </c>
      <c r="I1751" s="62" t="s">
        <v>35</v>
      </c>
      <c r="J1751" s="62">
        <v>0</v>
      </c>
      <c r="K1751" s="44"/>
      <c r="L1751" s="63">
        <v>0</v>
      </c>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x14ac:dyDescent="0.2">
      <c r="A1752" s="15"/>
      <c r="B1752" s="15">
        <v>130</v>
      </c>
      <c r="C1752" s="59">
        <v>0</v>
      </c>
      <c r="D1752" s="60"/>
      <c r="E1752" s="60"/>
      <c r="F1752" s="60"/>
      <c r="G1752" s="61"/>
      <c r="H1752" s="71">
        <v>0</v>
      </c>
      <c r="I1752" s="62" t="s">
        <v>35</v>
      </c>
      <c r="J1752" s="62">
        <v>0</v>
      </c>
      <c r="K1752" s="44"/>
      <c r="L1752" s="63">
        <v>0</v>
      </c>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x14ac:dyDescent="0.2">
      <c r="A1753" s="15"/>
      <c r="B1753" s="15">
        <v>131</v>
      </c>
      <c r="C1753" s="59">
        <v>0</v>
      </c>
      <c r="D1753" s="60"/>
      <c r="E1753" s="60"/>
      <c r="F1753" s="60"/>
      <c r="G1753" s="61"/>
      <c r="H1753" s="71">
        <v>0</v>
      </c>
      <c r="I1753" s="62" t="s">
        <v>35</v>
      </c>
      <c r="J1753" s="62">
        <v>0</v>
      </c>
      <c r="K1753" s="44"/>
      <c r="L1753" s="63">
        <v>0</v>
      </c>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x14ac:dyDescent="0.2">
      <c r="A1754" s="15"/>
      <c r="B1754" s="15">
        <v>132</v>
      </c>
      <c r="C1754" s="59">
        <v>0</v>
      </c>
      <c r="D1754" s="60"/>
      <c r="E1754" s="60"/>
      <c r="F1754" s="60"/>
      <c r="G1754" s="61"/>
      <c r="H1754" s="71">
        <v>0</v>
      </c>
      <c r="I1754" s="62" t="s">
        <v>35</v>
      </c>
      <c r="J1754" s="62">
        <v>0</v>
      </c>
      <c r="K1754" s="44"/>
      <c r="L1754" s="63">
        <v>0</v>
      </c>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x14ac:dyDescent="0.2">
      <c r="A1755" s="15"/>
      <c r="B1755" s="15">
        <v>133</v>
      </c>
      <c r="C1755" s="59">
        <v>0</v>
      </c>
      <c r="D1755" s="60"/>
      <c r="E1755" s="60"/>
      <c r="F1755" s="60"/>
      <c r="G1755" s="61"/>
      <c r="H1755" s="71">
        <v>0</v>
      </c>
      <c r="I1755" s="62" t="s">
        <v>35</v>
      </c>
      <c r="J1755" s="62">
        <v>0</v>
      </c>
      <c r="K1755" s="44"/>
      <c r="L1755" s="63">
        <v>0</v>
      </c>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x14ac:dyDescent="0.2">
      <c r="A1756" s="15"/>
      <c r="B1756" s="15">
        <v>134</v>
      </c>
      <c r="C1756" s="59">
        <v>0</v>
      </c>
      <c r="D1756" s="60"/>
      <c r="E1756" s="60"/>
      <c r="F1756" s="60"/>
      <c r="G1756" s="61"/>
      <c r="H1756" s="71">
        <v>0</v>
      </c>
      <c r="I1756" s="62" t="s">
        <v>35</v>
      </c>
      <c r="J1756" s="62">
        <v>0</v>
      </c>
      <c r="K1756" s="44"/>
      <c r="L1756" s="63">
        <v>0</v>
      </c>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x14ac:dyDescent="0.2">
      <c r="A1757" s="15"/>
      <c r="B1757" s="15">
        <v>135</v>
      </c>
      <c r="C1757" s="59">
        <v>0</v>
      </c>
      <c r="D1757" s="60"/>
      <c r="E1757" s="60"/>
      <c r="F1757" s="60"/>
      <c r="G1757" s="61"/>
      <c r="H1757" s="71">
        <v>0</v>
      </c>
      <c r="I1757" s="62" t="s">
        <v>35</v>
      </c>
      <c r="J1757" s="62">
        <v>0</v>
      </c>
      <c r="K1757" s="44"/>
      <c r="L1757" s="63">
        <v>0</v>
      </c>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x14ac:dyDescent="0.2">
      <c r="A1758" s="15"/>
      <c r="B1758" s="15">
        <v>136</v>
      </c>
      <c r="C1758" s="59">
        <v>0</v>
      </c>
      <c r="D1758" s="60"/>
      <c r="E1758" s="60"/>
      <c r="F1758" s="60"/>
      <c r="G1758" s="61"/>
      <c r="H1758" s="71">
        <v>0</v>
      </c>
      <c r="I1758" s="62" t="s">
        <v>35</v>
      </c>
      <c r="J1758" s="62">
        <v>0</v>
      </c>
      <c r="K1758" s="44"/>
      <c r="L1758" s="63">
        <v>0</v>
      </c>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x14ac:dyDescent="0.2">
      <c r="A1759" s="15"/>
      <c r="B1759" s="15">
        <v>137</v>
      </c>
      <c r="C1759" s="59">
        <v>0</v>
      </c>
      <c r="D1759" s="60"/>
      <c r="E1759" s="60"/>
      <c r="F1759" s="60"/>
      <c r="G1759" s="61"/>
      <c r="H1759" s="71">
        <v>0</v>
      </c>
      <c r="I1759" s="62" t="s">
        <v>35</v>
      </c>
      <c r="J1759" s="62">
        <v>0</v>
      </c>
      <c r="K1759" s="44"/>
      <c r="L1759" s="63">
        <v>0</v>
      </c>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x14ac:dyDescent="0.2">
      <c r="A1760" s="15"/>
      <c r="B1760" s="15">
        <v>138</v>
      </c>
      <c r="C1760" s="59">
        <v>0</v>
      </c>
      <c r="D1760" s="60"/>
      <c r="E1760" s="60"/>
      <c r="F1760" s="60"/>
      <c r="G1760" s="61"/>
      <c r="H1760" s="71">
        <v>0</v>
      </c>
      <c r="I1760" s="62" t="s">
        <v>35</v>
      </c>
      <c r="J1760" s="62">
        <v>0</v>
      </c>
      <c r="K1760" s="44"/>
      <c r="L1760" s="63">
        <v>0</v>
      </c>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x14ac:dyDescent="0.2">
      <c r="A1761" s="15"/>
      <c r="B1761" s="15">
        <v>139</v>
      </c>
      <c r="C1761" s="59">
        <v>0</v>
      </c>
      <c r="D1761" s="60"/>
      <c r="E1761" s="60"/>
      <c r="F1761" s="60"/>
      <c r="G1761" s="61"/>
      <c r="H1761" s="71">
        <v>0</v>
      </c>
      <c r="I1761" s="62" t="s">
        <v>35</v>
      </c>
      <c r="J1761" s="62">
        <v>0</v>
      </c>
      <c r="K1761" s="44"/>
      <c r="L1761" s="63">
        <v>0</v>
      </c>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x14ac:dyDescent="0.2">
      <c r="A1762" s="15"/>
      <c r="B1762" s="15">
        <v>140</v>
      </c>
      <c r="C1762" s="59">
        <v>0</v>
      </c>
      <c r="D1762" s="60"/>
      <c r="E1762" s="60"/>
      <c r="F1762" s="60"/>
      <c r="G1762" s="61"/>
      <c r="H1762" s="71">
        <v>0</v>
      </c>
      <c r="I1762" s="62" t="s">
        <v>35</v>
      </c>
      <c r="J1762" s="62">
        <v>0</v>
      </c>
      <c r="K1762" s="44"/>
      <c r="L1762" s="63">
        <v>0</v>
      </c>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x14ac:dyDescent="0.2">
      <c r="A1763" s="15"/>
      <c r="B1763" s="15">
        <v>141</v>
      </c>
      <c r="C1763" s="59">
        <v>0</v>
      </c>
      <c r="D1763" s="60"/>
      <c r="E1763" s="60"/>
      <c r="F1763" s="60"/>
      <c r="G1763" s="61"/>
      <c r="H1763" s="71">
        <v>0</v>
      </c>
      <c r="I1763" s="62" t="s">
        <v>35</v>
      </c>
      <c r="J1763" s="62">
        <v>0</v>
      </c>
      <c r="K1763" s="44"/>
      <c r="L1763" s="63">
        <v>0</v>
      </c>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x14ac:dyDescent="0.2">
      <c r="A1764" s="15"/>
      <c r="B1764" s="15">
        <v>142</v>
      </c>
      <c r="C1764" s="59">
        <v>0</v>
      </c>
      <c r="D1764" s="60"/>
      <c r="E1764" s="60"/>
      <c r="F1764" s="60"/>
      <c r="G1764" s="61"/>
      <c r="H1764" s="71">
        <v>0</v>
      </c>
      <c r="I1764" s="62" t="s">
        <v>35</v>
      </c>
      <c r="J1764" s="62">
        <v>0</v>
      </c>
      <c r="K1764" s="44"/>
      <c r="L1764" s="63">
        <v>0</v>
      </c>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x14ac:dyDescent="0.2">
      <c r="A1765" s="15"/>
      <c r="B1765" s="15">
        <v>143</v>
      </c>
      <c r="C1765" s="59">
        <v>0</v>
      </c>
      <c r="D1765" s="60"/>
      <c r="E1765" s="60"/>
      <c r="F1765" s="60"/>
      <c r="G1765" s="61"/>
      <c r="H1765" s="71">
        <v>0</v>
      </c>
      <c r="I1765" s="62" t="s">
        <v>35</v>
      </c>
      <c r="J1765" s="62">
        <v>0</v>
      </c>
      <c r="K1765" s="44"/>
      <c r="L1765" s="63">
        <v>0</v>
      </c>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x14ac:dyDescent="0.2">
      <c r="A1766" s="15"/>
      <c r="B1766" s="15">
        <v>144</v>
      </c>
      <c r="C1766" s="59">
        <v>0</v>
      </c>
      <c r="D1766" s="60"/>
      <c r="E1766" s="60"/>
      <c r="F1766" s="60"/>
      <c r="G1766" s="61"/>
      <c r="H1766" s="71">
        <v>0</v>
      </c>
      <c r="I1766" s="62" t="s">
        <v>35</v>
      </c>
      <c r="J1766" s="62">
        <v>0</v>
      </c>
      <c r="K1766" s="44"/>
      <c r="L1766" s="63">
        <v>0</v>
      </c>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x14ac:dyDescent="0.2">
      <c r="A1767" s="15"/>
      <c r="B1767" s="15">
        <v>145</v>
      </c>
      <c r="C1767" s="59">
        <v>0</v>
      </c>
      <c r="D1767" s="60"/>
      <c r="E1767" s="60"/>
      <c r="F1767" s="60"/>
      <c r="G1767" s="61"/>
      <c r="H1767" s="71">
        <v>0</v>
      </c>
      <c r="I1767" s="62" t="s">
        <v>35</v>
      </c>
      <c r="J1767" s="62">
        <v>0</v>
      </c>
      <c r="K1767" s="44"/>
      <c r="L1767" s="63">
        <v>0</v>
      </c>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x14ac:dyDescent="0.2">
      <c r="A1768" s="15"/>
      <c r="B1768" s="15">
        <v>146</v>
      </c>
      <c r="C1768" s="59">
        <v>0</v>
      </c>
      <c r="D1768" s="60"/>
      <c r="E1768" s="60"/>
      <c r="F1768" s="60"/>
      <c r="G1768" s="61"/>
      <c r="H1768" s="71">
        <v>0</v>
      </c>
      <c r="I1768" s="62" t="s">
        <v>35</v>
      </c>
      <c r="J1768" s="62">
        <v>0</v>
      </c>
      <c r="K1768" s="44"/>
      <c r="L1768" s="63">
        <v>0</v>
      </c>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x14ac:dyDescent="0.2">
      <c r="A1769" s="15"/>
      <c r="B1769" s="15">
        <v>147</v>
      </c>
      <c r="C1769" s="59">
        <v>0</v>
      </c>
      <c r="D1769" s="60"/>
      <c r="E1769" s="60"/>
      <c r="F1769" s="60"/>
      <c r="G1769" s="61"/>
      <c r="H1769" s="71">
        <v>0</v>
      </c>
      <c r="I1769" s="62" t="s">
        <v>35</v>
      </c>
      <c r="J1769" s="62">
        <v>0</v>
      </c>
      <c r="K1769" s="44"/>
      <c r="L1769" s="63">
        <v>0</v>
      </c>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x14ac:dyDescent="0.2">
      <c r="A1770" s="15"/>
      <c r="B1770" s="15">
        <v>148</v>
      </c>
      <c r="C1770" s="59">
        <v>0</v>
      </c>
      <c r="D1770" s="60"/>
      <c r="E1770" s="60"/>
      <c r="F1770" s="60"/>
      <c r="G1770" s="61"/>
      <c r="H1770" s="71">
        <v>0</v>
      </c>
      <c r="I1770" s="62" t="s">
        <v>35</v>
      </c>
      <c r="J1770" s="62">
        <v>0</v>
      </c>
      <c r="K1770" s="44"/>
      <c r="L1770" s="63">
        <v>0</v>
      </c>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x14ac:dyDescent="0.2">
      <c r="A1771" s="15"/>
      <c r="B1771" s="15">
        <v>149</v>
      </c>
      <c r="C1771" s="59">
        <v>0</v>
      </c>
      <c r="D1771" s="60"/>
      <c r="E1771" s="60"/>
      <c r="F1771" s="60"/>
      <c r="G1771" s="61"/>
      <c r="H1771" s="71">
        <v>0</v>
      </c>
      <c r="I1771" s="62" t="s">
        <v>35</v>
      </c>
      <c r="J1771" s="62">
        <v>0</v>
      </c>
      <c r="K1771" s="44"/>
      <c r="L1771" s="63">
        <v>0</v>
      </c>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x14ac:dyDescent="0.2">
      <c r="A1772" s="15"/>
      <c r="B1772" s="15">
        <v>150</v>
      </c>
      <c r="C1772" s="59">
        <v>0</v>
      </c>
      <c r="D1772" s="60"/>
      <c r="E1772" s="60"/>
      <c r="F1772" s="60"/>
      <c r="G1772" s="61"/>
      <c r="H1772" s="71">
        <v>0</v>
      </c>
      <c r="I1772" s="62" t="s">
        <v>35</v>
      </c>
      <c r="J1772" s="62">
        <v>0</v>
      </c>
      <c r="K1772" s="44"/>
      <c r="L1772" s="63">
        <v>0</v>
      </c>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x14ac:dyDescent="0.2">
      <c r="A1773" s="15"/>
      <c r="B1773" s="15">
        <v>151</v>
      </c>
      <c r="C1773" s="59">
        <v>0</v>
      </c>
      <c r="D1773" s="60"/>
      <c r="E1773" s="60"/>
      <c r="F1773" s="60"/>
      <c r="G1773" s="61"/>
      <c r="H1773" s="71">
        <v>0</v>
      </c>
      <c r="I1773" s="62" t="s">
        <v>35</v>
      </c>
      <c r="J1773" s="62">
        <v>0</v>
      </c>
      <c r="K1773" s="44"/>
      <c r="L1773" s="63">
        <v>0</v>
      </c>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x14ac:dyDescent="0.2">
      <c r="A1774" s="15"/>
      <c r="B1774" s="15">
        <v>152</v>
      </c>
      <c r="C1774" s="59">
        <v>0</v>
      </c>
      <c r="D1774" s="60"/>
      <c r="E1774" s="60"/>
      <c r="F1774" s="60"/>
      <c r="G1774" s="61"/>
      <c r="H1774" s="71">
        <v>0</v>
      </c>
      <c r="I1774" s="62" t="s">
        <v>35</v>
      </c>
      <c r="J1774" s="62">
        <v>0</v>
      </c>
      <c r="K1774" s="44"/>
      <c r="L1774" s="63">
        <v>0</v>
      </c>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x14ac:dyDescent="0.2">
      <c r="A1775" s="15"/>
      <c r="B1775" s="15">
        <v>153</v>
      </c>
      <c r="C1775" s="59">
        <v>0</v>
      </c>
      <c r="D1775" s="60"/>
      <c r="E1775" s="60"/>
      <c r="F1775" s="60"/>
      <c r="G1775" s="61"/>
      <c r="H1775" s="71">
        <v>0</v>
      </c>
      <c r="I1775" s="62" t="s">
        <v>35</v>
      </c>
      <c r="J1775" s="62">
        <v>0</v>
      </c>
      <c r="K1775" s="44"/>
      <c r="L1775" s="63">
        <v>0</v>
      </c>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x14ac:dyDescent="0.2">
      <c r="A1776" s="15"/>
      <c r="B1776" s="15">
        <v>154</v>
      </c>
      <c r="C1776" s="59">
        <v>0</v>
      </c>
      <c r="D1776" s="60"/>
      <c r="E1776" s="60"/>
      <c r="F1776" s="60"/>
      <c r="G1776" s="61"/>
      <c r="H1776" s="71">
        <v>0</v>
      </c>
      <c r="I1776" s="62" t="s">
        <v>35</v>
      </c>
      <c r="J1776" s="62">
        <v>0</v>
      </c>
      <c r="K1776" s="44"/>
      <c r="L1776" s="63">
        <v>0</v>
      </c>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x14ac:dyDescent="0.2">
      <c r="A1777" s="15"/>
      <c r="B1777" s="15">
        <v>155</v>
      </c>
      <c r="C1777" s="59">
        <v>0</v>
      </c>
      <c r="D1777" s="60"/>
      <c r="E1777" s="60"/>
      <c r="F1777" s="60"/>
      <c r="G1777" s="61"/>
      <c r="H1777" s="71">
        <v>0</v>
      </c>
      <c r="I1777" s="62" t="s">
        <v>35</v>
      </c>
      <c r="J1777" s="62">
        <v>0</v>
      </c>
      <c r="K1777" s="44"/>
      <c r="L1777" s="63">
        <v>0</v>
      </c>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x14ac:dyDescent="0.2">
      <c r="A1778" s="15"/>
      <c r="B1778" s="15">
        <v>156</v>
      </c>
      <c r="C1778" s="59">
        <v>0</v>
      </c>
      <c r="D1778" s="60"/>
      <c r="E1778" s="60"/>
      <c r="F1778" s="60"/>
      <c r="G1778" s="61"/>
      <c r="H1778" s="71">
        <v>0</v>
      </c>
      <c r="I1778" s="62" t="s">
        <v>35</v>
      </c>
      <c r="J1778" s="62">
        <v>0</v>
      </c>
      <c r="K1778" s="44"/>
      <c r="L1778" s="63">
        <v>0</v>
      </c>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x14ac:dyDescent="0.2">
      <c r="A1779" s="15"/>
      <c r="B1779" s="15">
        <v>157</v>
      </c>
      <c r="C1779" s="59">
        <v>0</v>
      </c>
      <c r="D1779" s="60"/>
      <c r="E1779" s="60"/>
      <c r="F1779" s="60"/>
      <c r="G1779" s="61"/>
      <c r="H1779" s="71">
        <v>0</v>
      </c>
      <c r="I1779" s="62" t="s">
        <v>35</v>
      </c>
      <c r="J1779" s="62">
        <v>0</v>
      </c>
      <c r="K1779" s="44"/>
      <c r="L1779" s="63">
        <v>0</v>
      </c>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x14ac:dyDescent="0.2">
      <c r="A1780" s="15"/>
      <c r="B1780" s="15">
        <v>158</v>
      </c>
      <c r="C1780" s="59">
        <v>0</v>
      </c>
      <c r="D1780" s="60"/>
      <c r="E1780" s="60"/>
      <c r="F1780" s="60"/>
      <c r="G1780" s="61"/>
      <c r="H1780" s="71">
        <v>0</v>
      </c>
      <c r="I1780" s="62" t="s">
        <v>35</v>
      </c>
      <c r="J1780" s="62">
        <v>0</v>
      </c>
      <c r="K1780" s="44"/>
      <c r="L1780" s="63">
        <v>0</v>
      </c>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x14ac:dyDescent="0.2">
      <c r="A1781" s="15"/>
      <c r="B1781" s="15">
        <v>159</v>
      </c>
      <c r="C1781" s="59">
        <v>0</v>
      </c>
      <c r="D1781" s="60"/>
      <c r="E1781" s="60"/>
      <c r="F1781" s="60"/>
      <c r="G1781" s="61"/>
      <c r="H1781" s="71">
        <v>0</v>
      </c>
      <c r="I1781" s="62" t="s">
        <v>35</v>
      </c>
      <c r="J1781" s="62">
        <v>0</v>
      </c>
      <c r="K1781" s="44"/>
      <c r="L1781" s="63">
        <v>0</v>
      </c>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x14ac:dyDescent="0.2">
      <c r="A1782" s="15"/>
      <c r="B1782" s="15">
        <v>160</v>
      </c>
      <c r="C1782" s="59">
        <v>0</v>
      </c>
      <c r="D1782" s="60"/>
      <c r="E1782" s="60"/>
      <c r="F1782" s="60"/>
      <c r="G1782" s="61"/>
      <c r="H1782" s="71">
        <v>0</v>
      </c>
      <c r="I1782" s="62" t="s">
        <v>35</v>
      </c>
      <c r="J1782" s="62">
        <v>0</v>
      </c>
      <c r="K1782" s="44"/>
      <c r="L1782" s="63">
        <v>0</v>
      </c>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x14ac:dyDescent="0.2">
      <c r="A1783" s="15"/>
      <c r="B1783" s="15">
        <v>161</v>
      </c>
      <c r="C1783" s="59">
        <v>0</v>
      </c>
      <c r="D1783" s="60"/>
      <c r="E1783" s="60"/>
      <c r="F1783" s="60"/>
      <c r="G1783" s="61"/>
      <c r="H1783" s="71">
        <v>0</v>
      </c>
      <c r="I1783" s="62" t="s">
        <v>35</v>
      </c>
      <c r="J1783" s="62">
        <v>0</v>
      </c>
      <c r="K1783" s="44"/>
      <c r="L1783" s="63">
        <v>0</v>
      </c>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x14ac:dyDescent="0.2">
      <c r="A1784" s="15"/>
      <c r="B1784" s="15">
        <v>162</v>
      </c>
      <c r="C1784" s="59">
        <v>0</v>
      </c>
      <c r="D1784" s="60"/>
      <c r="E1784" s="60"/>
      <c r="F1784" s="60"/>
      <c r="G1784" s="61"/>
      <c r="H1784" s="71">
        <v>0</v>
      </c>
      <c r="I1784" s="62" t="s">
        <v>35</v>
      </c>
      <c r="J1784" s="62">
        <v>0</v>
      </c>
      <c r="K1784" s="44"/>
      <c r="L1784" s="63">
        <v>0</v>
      </c>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x14ac:dyDescent="0.2">
      <c r="A1785" s="15"/>
      <c r="B1785" s="15">
        <v>163</v>
      </c>
      <c r="C1785" s="59">
        <v>0</v>
      </c>
      <c r="D1785" s="60"/>
      <c r="E1785" s="60"/>
      <c r="F1785" s="60"/>
      <c r="G1785" s="61"/>
      <c r="H1785" s="71">
        <v>0</v>
      </c>
      <c r="I1785" s="62" t="s">
        <v>35</v>
      </c>
      <c r="J1785" s="62">
        <v>0</v>
      </c>
      <c r="K1785" s="44"/>
      <c r="L1785" s="63">
        <v>0</v>
      </c>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x14ac:dyDescent="0.2">
      <c r="A1786" s="15"/>
      <c r="B1786" s="15">
        <v>164</v>
      </c>
      <c r="C1786" s="59">
        <v>0</v>
      </c>
      <c r="D1786" s="60"/>
      <c r="E1786" s="60"/>
      <c r="F1786" s="60"/>
      <c r="G1786" s="61"/>
      <c r="H1786" s="71">
        <v>0</v>
      </c>
      <c r="I1786" s="62" t="s">
        <v>35</v>
      </c>
      <c r="J1786" s="62">
        <v>0</v>
      </c>
      <c r="K1786" s="44"/>
      <c r="L1786" s="63">
        <v>0</v>
      </c>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x14ac:dyDescent="0.2">
      <c r="A1787" s="15"/>
      <c r="B1787" s="15">
        <v>165</v>
      </c>
      <c r="C1787" s="59">
        <v>0</v>
      </c>
      <c r="D1787" s="60"/>
      <c r="E1787" s="60"/>
      <c r="F1787" s="60"/>
      <c r="G1787" s="61"/>
      <c r="H1787" s="71">
        <v>0</v>
      </c>
      <c r="I1787" s="62" t="s">
        <v>35</v>
      </c>
      <c r="J1787" s="62">
        <v>0</v>
      </c>
      <c r="K1787" s="44"/>
      <c r="L1787" s="63">
        <v>0</v>
      </c>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x14ac:dyDescent="0.2">
      <c r="A1788" s="15"/>
      <c r="B1788" s="15">
        <v>166</v>
      </c>
      <c r="C1788" s="59">
        <v>0</v>
      </c>
      <c r="D1788" s="60"/>
      <c r="E1788" s="60"/>
      <c r="F1788" s="60"/>
      <c r="G1788" s="61"/>
      <c r="H1788" s="71">
        <v>0</v>
      </c>
      <c r="I1788" s="62" t="s">
        <v>35</v>
      </c>
      <c r="J1788" s="62">
        <v>0</v>
      </c>
      <c r="K1788" s="44"/>
      <c r="L1788" s="63">
        <v>0</v>
      </c>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x14ac:dyDescent="0.2">
      <c r="A1789" s="15"/>
      <c r="B1789" s="15">
        <v>167</v>
      </c>
      <c r="C1789" s="59">
        <v>0</v>
      </c>
      <c r="D1789" s="60"/>
      <c r="E1789" s="60"/>
      <c r="F1789" s="60"/>
      <c r="G1789" s="61"/>
      <c r="H1789" s="71">
        <v>0</v>
      </c>
      <c r="I1789" s="62" t="s">
        <v>35</v>
      </c>
      <c r="J1789" s="62">
        <v>0</v>
      </c>
      <c r="K1789" s="44"/>
      <c r="L1789" s="63">
        <v>0</v>
      </c>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x14ac:dyDescent="0.2">
      <c r="A1790" s="15"/>
      <c r="B1790" s="15">
        <v>168</v>
      </c>
      <c r="C1790" s="59">
        <v>0</v>
      </c>
      <c r="D1790" s="60"/>
      <c r="E1790" s="60"/>
      <c r="F1790" s="60"/>
      <c r="G1790" s="61"/>
      <c r="H1790" s="71">
        <v>0</v>
      </c>
      <c r="I1790" s="62" t="s">
        <v>35</v>
      </c>
      <c r="J1790" s="62">
        <v>0</v>
      </c>
      <c r="K1790" s="44"/>
      <c r="L1790" s="63">
        <v>0</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x14ac:dyDescent="0.2">
      <c r="A1791" s="15"/>
      <c r="B1791" s="15">
        <v>169</v>
      </c>
      <c r="C1791" s="59">
        <v>0</v>
      </c>
      <c r="D1791" s="60"/>
      <c r="E1791" s="60"/>
      <c r="F1791" s="60"/>
      <c r="G1791" s="61"/>
      <c r="H1791" s="71">
        <v>0</v>
      </c>
      <c r="I1791" s="62" t="s">
        <v>35</v>
      </c>
      <c r="J1791" s="62">
        <v>0</v>
      </c>
      <c r="K1791" s="44"/>
      <c r="L1791" s="63">
        <v>0</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x14ac:dyDescent="0.2">
      <c r="A1792" s="15"/>
      <c r="B1792" s="15">
        <v>170</v>
      </c>
      <c r="C1792" s="59">
        <v>0</v>
      </c>
      <c r="D1792" s="60"/>
      <c r="E1792" s="60"/>
      <c r="F1792" s="60"/>
      <c r="G1792" s="61"/>
      <c r="H1792" s="71">
        <v>0</v>
      </c>
      <c r="I1792" s="62" t="s">
        <v>35</v>
      </c>
      <c r="J1792" s="62">
        <v>0</v>
      </c>
      <c r="K1792" s="44"/>
      <c r="L1792" s="63">
        <v>0</v>
      </c>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x14ac:dyDescent="0.2">
      <c r="A1793" s="15"/>
      <c r="B1793" s="15">
        <v>171</v>
      </c>
      <c r="C1793" s="59">
        <v>0</v>
      </c>
      <c r="D1793" s="60"/>
      <c r="E1793" s="60"/>
      <c r="F1793" s="60"/>
      <c r="G1793" s="61"/>
      <c r="H1793" s="71">
        <v>0</v>
      </c>
      <c r="I1793" s="62" t="s">
        <v>35</v>
      </c>
      <c r="J1793" s="62">
        <v>0</v>
      </c>
      <c r="K1793" s="44"/>
      <c r="L1793" s="63">
        <v>0</v>
      </c>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x14ac:dyDescent="0.2">
      <c r="A1794" s="15"/>
      <c r="B1794" s="15">
        <v>172</v>
      </c>
      <c r="C1794" s="59">
        <v>0</v>
      </c>
      <c r="D1794" s="60"/>
      <c r="E1794" s="60"/>
      <c r="F1794" s="60"/>
      <c r="G1794" s="61"/>
      <c r="H1794" s="71">
        <v>0</v>
      </c>
      <c r="I1794" s="62" t="s">
        <v>35</v>
      </c>
      <c r="J1794" s="62">
        <v>0</v>
      </c>
      <c r="K1794" s="44"/>
      <c r="L1794" s="63">
        <v>0</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x14ac:dyDescent="0.2">
      <c r="A1795" s="15"/>
      <c r="B1795" s="15">
        <v>173</v>
      </c>
      <c r="C1795" s="59">
        <v>0</v>
      </c>
      <c r="D1795" s="60"/>
      <c r="E1795" s="60"/>
      <c r="F1795" s="60"/>
      <c r="G1795" s="61"/>
      <c r="H1795" s="71">
        <v>0</v>
      </c>
      <c r="I1795" s="62" t="s">
        <v>35</v>
      </c>
      <c r="J1795" s="62">
        <v>0</v>
      </c>
      <c r="K1795" s="44"/>
      <c r="L1795" s="63">
        <v>0</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x14ac:dyDescent="0.2">
      <c r="A1796" s="15"/>
      <c r="B1796" s="15">
        <v>174</v>
      </c>
      <c r="C1796" s="59">
        <v>0</v>
      </c>
      <c r="D1796" s="60"/>
      <c r="E1796" s="60"/>
      <c r="F1796" s="60"/>
      <c r="G1796" s="61"/>
      <c r="H1796" s="71">
        <v>0</v>
      </c>
      <c r="I1796" s="62" t="s">
        <v>35</v>
      </c>
      <c r="J1796" s="62">
        <v>0</v>
      </c>
      <c r="K1796" s="44"/>
      <c r="L1796" s="63">
        <v>0</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x14ac:dyDescent="0.2">
      <c r="A1797" s="15"/>
      <c r="B1797" s="15">
        <v>175</v>
      </c>
      <c r="C1797" s="59">
        <v>0</v>
      </c>
      <c r="D1797" s="60"/>
      <c r="E1797" s="60"/>
      <c r="F1797" s="60"/>
      <c r="G1797" s="61"/>
      <c r="H1797" s="71">
        <v>0</v>
      </c>
      <c r="I1797" s="62" t="s">
        <v>35</v>
      </c>
      <c r="J1797" s="62">
        <v>0</v>
      </c>
      <c r="K1797" s="44"/>
      <c r="L1797" s="63">
        <v>0</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x14ac:dyDescent="0.2">
      <c r="A1798" s="15"/>
      <c r="B1798" s="15">
        <v>176</v>
      </c>
      <c r="C1798" s="59">
        <v>0</v>
      </c>
      <c r="D1798" s="60"/>
      <c r="E1798" s="60"/>
      <c r="F1798" s="60"/>
      <c r="G1798" s="61"/>
      <c r="H1798" s="71">
        <v>0</v>
      </c>
      <c r="I1798" s="62" t="s">
        <v>35</v>
      </c>
      <c r="J1798" s="62">
        <v>0</v>
      </c>
      <c r="K1798" s="44"/>
      <c r="L1798" s="63">
        <v>0</v>
      </c>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x14ac:dyDescent="0.2">
      <c r="A1799" s="15"/>
      <c r="B1799" s="15">
        <v>177</v>
      </c>
      <c r="C1799" s="59">
        <v>0</v>
      </c>
      <c r="D1799" s="60"/>
      <c r="E1799" s="60"/>
      <c r="F1799" s="60"/>
      <c r="G1799" s="61"/>
      <c r="H1799" s="71">
        <v>0</v>
      </c>
      <c r="I1799" s="62" t="s">
        <v>35</v>
      </c>
      <c r="J1799" s="62">
        <v>0</v>
      </c>
      <c r="K1799" s="44"/>
      <c r="L1799" s="63">
        <v>0</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x14ac:dyDescent="0.2">
      <c r="A1800" s="15"/>
      <c r="B1800" s="15">
        <v>178</v>
      </c>
      <c r="C1800" s="59">
        <v>0</v>
      </c>
      <c r="D1800" s="60"/>
      <c r="E1800" s="60"/>
      <c r="F1800" s="60"/>
      <c r="G1800" s="61"/>
      <c r="H1800" s="71">
        <v>0</v>
      </c>
      <c r="I1800" s="62" t="s">
        <v>35</v>
      </c>
      <c r="J1800" s="62">
        <v>0</v>
      </c>
      <c r="K1800" s="44"/>
      <c r="L1800" s="63">
        <v>0</v>
      </c>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x14ac:dyDescent="0.2">
      <c r="A1801" s="15"/>
      <c r="B1801" s="15">
        <v>179</v>
      </c>
      <c r="C1801" s="59">
        <v>0</v>
      </c>
      <c r="D1801" s="60"/>
      <c r="E1801" s="60"/>
      <c r="F1801" s="60"/>
      <c r="G1801" s="61"/>
      <c r="H1801" s="71">
        <v>0</v>
      </c>
      <c r="I1801" s="62" t="s">
        <v>35</v>
      </c>
      <c r="J1801" s="62">
        <v>0</v>
      </c>
      <c r="K1801" s="44"/>
      <c r="L1801" s="63">
        <v>0</v>
      </c>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x14ac:dyDescent="0.2">
      <c r="A1802" s="15"/>
      <c r="B1802" s="15">
        <v>180</v>
      </c>
      <c r="C1802" s="59">
        <v>0</v>
      </c>
      <c r="D1802" s="60"/>
      <c r="E1802" s="60"/>
      <c r="F1802" s="60"/>
      <c r="G1802" s="61"/>
      <c r="H1802" s="71">
        <v>0</v>
      </c>
      <c r="I1802" s="62" t="s">
        <v>35</v>
      </c>
      <c r="J1802" s="62">
        <v>0</v>
      </c>
      <c r="K1802" s="44"/>
      <c r="L1802" s="63">
        <v>0</v>
      </c>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x14ac:dyDescent="0.2">
      <c r="A1803" s="15"/>
      <c r="B1803" s="15">
        <v>181</v>
      </c>
      <c r="C1803" s="59">
        <v>0</v>
      </c>
      <c r="D1803" s="60"/>
      <c r="E1803" s="60"/>
      <c r="F1803" s="60"/>
      <c r="G1803" s="61"/>
      <c r="H1803" s="71">
        <v>0</v>
      </c>
      <c r="I1803" s="62" t="s">
        <v>35</v>
      </c>
      <c r="J1803" s="62">
        <v>0</v>
      </c>
      <c r="K1803" s="44"/>
      <c r="L1803" s="63">
        <v>0</v>
      </c>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x14ac:dyDescent="0.2">
      <c r="A1804" s="15"/>
      <c r="B1804" s="15">
        <v>182</v>
      </c>
      <c r="C1804" s="59">
        <v>0</v>
      </c>
      <c r="D1804" s="60"/>
      <c r="E1804" s="60"/>
      <c r="F1804" s="60"/>
      <c r="G1804" s="61"/>
      <c r="H1804" s="71">
        <v>0</v>
      </c>
      <c r="I1804" s="62" t="s">
        <v>35</v>
      </c>
      <c r="J1804" s="62">
        <v>0</v>
      </c>
      <c r="K1804" s="44"/>
      <c r="L1804" s="63">
        <v>0</v>
      </c>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x14ac:dyDescent="0.2">
      <c r="A1805" s="15"/>
      <c r="B1805" s="15">
        <v>183</v>
      </c>
      <c r="C1805" s="59">
        <v>0</v>
      </c>
      <c r="D1805" s="60"/>
      <c r="E1805" s="60"/>
      <c r="F1805" s="60"/>
      <c r="G1805" s="61"/>
      <c r="H1805" s="71">
        <v>0</v>
      </c>
      <c r="I1805" s="62" t="s">
        <v>35</v>
      </c>
      <c r="J1805" s="62">
        <v>0</v>
      </c>
      <c r="K1805" s="44"/>
      <c r="L1805" s="63">
        <v>0</v>
      </c>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x14ac:dyDescent="0.2">
      <c r="A1806" s="15"/>
      <c r="B1806" s="15">
        <v>184</v>
      </c>
      <c r="C1806" s="59">
        <v>0</v>
      </c>
      <c r="D1806" s="60"/>
      <c r="E1806" s="60"/>
      <c r="F1806" s="60"/>
      <c r="G1806" s="61"/>
      <c r="H1806" s="71">
        <v>0</v>
      </c>
      <c r="I1806" s="62" t="s">
        <v>35</v>
      </c>
      <c r="J1806" s="62">
        <v>0</v>
      </c>
      <c r="K1806" s="44"/>
      <c r="L1806" s="63">
        <v>0</v>
      </c>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x14ac:dyDescent="0.2">
      <c r="A1807" s="15"/>
      <c r="B1807" s="15">
        <v>185</v>
      </c>
      <c r="C1807" s="59">
        <v>0</v>
      </c>
      <c r="D1807" s="60"/>
      <c r="E1807" s="60"/>
      <c r="F1807" s="60"/>
      <c r="G1807" s="61"/>
      <c r="H1807" s="71">
        <v>0</v>
      </c>
      <c r="I1807" s="62" t="s">
        <v>35</v>
      </c>
      <c r="J1807" s="62">
        <v>0</v>
      </c>
      <c r="K1807" s="44"/>
      <c r="L1807" s="63">
        <v>0</v>
      </c>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x14ac:dyDescent="0.2">
      <c r="A1808" s="15"/>
      <c r="B1808" s="15">
        <v>186</v>
      </c>
      <c r="C1808" s="59">
        <v>0</v>
      </c>
      <c r="D1808" s="60"/>
      <c r="E1808" s="60"/>
      <c r="F1808" s="60"/>
      <c r="G1808" s="61"/>
      <c r="H1808" s="71">
        <v>0</v>
      </c>
      <c r="I1808" s="62" t="s">
        <v>35</v>
      </c>
      <c r="J1808" s="62">
        <v>0</v>
      </c>
      <c r="K1808" s="44"/>
      <c r="L1808" s="63">
        <v>0</v>
      </c>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x14ac:dyDescent="0.2">
      <c r="A1809" s="15"/>
      <c r="B1809" s="15">
        <v>187</v>
      </c>
      <c r="C1809" s="59">
        <v>0</v>
      </c>
      <c r="D1809" s="60"/>
      <c r="E1809" s="60"/>
      <c r="F1809" s="60"/>
      <c r="G1809" s="61"/>
      <c r="H1809" s="71">
        <v>0</v>
      </c>
      <c r="I1809" s="62" t="s">
        <v>35</v>
      </c>
      <c r="J1809" s="62">
        <v>0</v>
      </c>
      <c r="K1809" s="44"/>
      <c r="L1809" s="63">
        <v>0</v>
      </c>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x14ac:dyDescent="0.2">
      <c r="A1810" s="15"/>
      <c r="B1810" s="15">
        <v>188</v>
      </c>
      <c r="C1810" s="59">
        <v>0</v>
      </c>
      <c r="D1810" s="60"/>
      <c r="E1810" s="60"/>
      <c r="F1810" s="60"/>
      <c r="G1810" s="61"/>
      <c r="H1810" s="71">
        <v>0</v>
      </c>
      <c r="I1810" s="62" t="s">
        <v>35</v>
      </c>
      <c r="J1810" s="62">
        <v>0</v>
      </c>
      <c r="K1810" s="44"/>
      <c r="L1810" s="63">
        <v>0</v>
      </c>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x14ac:dyDescent="0.2">
      <c r="A1811" s="15"/>
      <c r="B1811" s="15">
        <v>189</v>
      </c>
      <c r="C1811" s="59">
        <v>0</v>
      </c>
      <c r="D1811" s="60"/>
      <c r="E1811" s="60"/>
      <c r="F1811" s="60"/>
      <c r="G1811" s="61"/>
      <c r="H1811" s="71">
        <v>0</v>
      </c>
      <c r="I1811" s="62" t="s">
        <v>35</v>
      </c>
      <c r="J1811" s="62">
        <v>0</v>
      </c>
      <c r="K1811" s="44"/>
      <c r="L1811" s="63">
        <v>0</v>
      </c>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x14ac:dyDescent="0.2">
      <c r="A1812" s="15"/>
      <c r="B1812" s="15">
        <v>190</v>
      </c>
      <c r="C1812" s="59">
        <v>0</v>
      </c>
      <c r="D1812" s="60"/>
      <c r="E1812" s="60"/>
      <c r="F1812" s="60"/>
      <c r="G1812" s="61"/>
      <c r="H1812" s="71">
        <v>0</v>
      </c>
      <c r="I1812" s="62" t="s">
        <v>35</v>
      </c>
      <c r="J1812" s="62">
        <v>0</v>
      </c>
      <c r="K1812" s="44"/>
      <c r="L1812" s="63">
        <v>0</v>
      </c>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x14ac:dyDescent="0.2">
      <c r="A1813" s="15"/>
      <c r="B1813" s="15">
        <v>191</v>
      </c>
      <c r="C1813" s="59">
        <v>0</v>
      </c>
      <c r="D1813" s="60"/>
      <c r="E1813" s="60"/>
      <c r="F1813" s="60"/>
      <c r="G1813" s="61"/>
      <c r="H1813" s="71">
        <v>0</v>
      </c>
      <c r="I1813" s="62" t="s">
        <v>35</v>
      </c>
      <c r="J1813" s="62">
        <v>0</v>
      </c>
      <c r="K1813" s="44"/>
      <c r="L1813" s="63">
        <v>0</v>
      </c>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x14ac:dyDescent="0.2">
      <c r="A1814" s="15"/>
      <c r="B1814" s="15">
        <v>192</v>
      </c>
      <c r="C1814" s="59">
        <v>0</v>
      </c>
      <c r="D1814" s="60"/>
      <c r="E1814" s="60"/>
      <c r="F1814" s="60"/>
      <c r="G1814" s="61"/>
      <c r="H1814" s="71">
        <v>0</v>
      </c>
      <c r="I1814" s="62" t="s">
        <v>35</v>
      </c>
      <c r="J1814" s="62">
        <v>0</v>
      </c>
      <c r="K1814" s="44"/>
      <c r="L1814" s="63">
        <v>0</v>
      </c>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x14ac:dyDescent="0.2">
      <c r="A1815" s="15"/>
      <c r="B1815" s="15">
        <v>193</v>
      </c>
      <c r="C1815" s="59">
        <v>0</v>
      </c>
      <c r="D1815" s="60"/>
      <c r="E1815" s="60"/>
      <c r="F1815" s="60"/>
      <c r="G1815" s="61"/>
      <c r="H1815" s="71">
        <v>0</v>
      </c>
      <c r="I1815" s="62" t="s">
        <v>35</v>
      </c>
      <c r="J1815" s="62">
        <v>0</v>
      </c>
      <c r="K1815" s="44"/>
      <c r="L1815" s="63">
        <v>0</v>
      </c>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x14ac:dyDescent="0.2">
      <c r="A1816" s="15"/>
      <c r="B1816" s="15">
        <v>194</v>
      </c>
      <c r="C1816" s="59">
        <v>0</v>
      </c>
      <c r="D1816" s="60"/>
      <c r="E1816" s="60"/>
      <c r="F1816" s="60"/>
      <c r="G1816" s="61"/>
      <c r="H1816" s="71">
        <v>0</v>
      </c>
      <c r="I1816" s="62" t="s">
        <v>35</v>
      </c>
      <c r="J1816" s="62">
        <v>0</v>
      </c>
      <c r="K1816" s="44"/>
      <c r="L1816" s="63">
        <v>0</v>
      </c>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v>195</v>
      </c>
      <c r="C1817" s="59">
        <v>0</v>
      </c>
      <c r="D1817" s="60"/>
      <c r="E1817" s="60"/>
      <c r="F1817" s="60"/>
      <c r="G1817" s="61"/>
      <c r="H1817" s="71">
        <v>0</v>
      </c>
      <c r="I1817" s="62" t="s">
        <v>35</v>
      </c>
      <c r="J1817" s="62">
        <v>0</v>
      </c>
      <c r="K1817" s="44"/>
      <c r="L1817" s="63">
        <v>0</v>
      </c>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v>196</v>
      </c>
      <c r="C1818" s="59">
        <v>0</v>
      </c>
      <c r="D1818" s="60"/>
      <c r="E1818" s="60"/>
      <c r="F1818" s="60"/>
      <c r="G1818" s="61"/>
      <c r="H1818" s="71">
        <v>0</v>
      </c>
      <c r="I1818" s="62" t="s">
        <v>35</v>
      </c>
      <c r="J1818" s="62">
        <v>0</v>
      </c>
      <c r="K1818" s="44"/>
      <c r="L1818" s="63">
        <v>0</v>
      </c>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v>197</v>
      </c>
      <c r="C1819" s="59">
        <v>0</v>
      </c>
      <c r="D1819" s="60"/>
      <c r="E1819" s="60"/>
      <c r="F1819" s="60"/>
      <c r="G1819" s="61"/>
      <c r="H1819" s="71">
        <v>0</v>
      </c>
      <c r="I1819" s="62" t="s">
        <v>35</v>
      </c>
      <c r="J1819" s="62">
        <v>0</v>
      </c>
      <c r="K1819" s="44"/>
      <c r="L1819" s="63">
        <v>0</v>
      </c>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v>198</v>
      </c>
      <c r="C1820" s="59">
        <v>0</v>
      </c>
      <c r="D1820" s="60"/>
      <c r="E1820" s="60"/>
      <c r="F1820" s="60"/>
      <c r="G1820" s="61"/>
      <c r="H1820" s="71">
        <v>0</v>
      </c>
      <c r="I1820" s="62" t="s">
        <v>35</v>
      </c>
      <c r="J1820" s="62">
        <v>0</v>
      </c>
      <c r="K1820" s="44"/>
      <c r="L1820" s="63">
        <v>0</v>
      </c>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v>199</v>
      </c>
      <c r="C1821" s="59">
        <v>0</v>
      </c>
      <c r="D1821" s="60"/>
      <c r="E1821" s="60"/>
      <c r="F1821" s="60"/>
      <c r="G1821" s="61"/>
      <c r="H1821" s="71">
        <v>0</v>
      </c>
      <c r="I1821" s="62" t="s">
        <v>35</v>
      </c>
      <c r="J1821" s="62">
        <v>0</v>
      </c>
      <c r="K1821" s="44"/>
      <c r="L1821" s="63">
        <v>0</v>
      </c>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v>200</v>
      </c>
      <c r="C1822" s="59">
        <v>0</v>
      </c>
      <c r="D1822" s="60"/>
      <c r="E1822" s="60"/>
      <c r="F1822" s="60"/>
      <c r="G1822" s="61"/>
      <c r="H1822" s="71">
        <v>0</v>
      </c>
      <c r="I1822" s="62" t="s">
        <v>35</v>
      </c>
      <c r="J1822" s="62">
        <v>0</v>
      </c>
      <c r="K1822" s="44"/>
      <c r="L1822" s="63">
        <v>0</v>
      </c>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v>201</v>
      </c>
      <c r="C1823" s="59">
        <v>0</v>
      </c>
      <c r="D1823" s="60"/>
      <c r="E1823" s="60"/>
      <c r="F1823" s="60"/>
      <c r="G1823" s="61"/>
      <c r="H1823" s="71">
        <v>0</v>
      </c>
      <c r="I1823" s="62" t="s">
        <v>35</v>
      </c>
      <c r="J1823" s="62">
        <v>0</v>
      </c>
      <c r="K1823" s="44"/>
      <c r="L1823" s="63">
        <v>0</v>
      </c>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v>202</v>
      </c>
      <c r="C1824" s="59">
        <v>0</v>
      </c>
      <c r="D1824" s="60"/>
      <c r="E1824" s="60"/>
      <c r="F1824" s="60"/>
      <c r="G1824" s="61"/>
      <c r="H1824" s="71">
        <v>0</v>
      </c>
      <c r="I1824" s="62" t="s">
        <v>35</v>
      </c>
      <c r="J1824" s="62">
        <v>0</v>
      </c>
      <c r="K1824" s="44"/>
      <c r="L1824" s="63">
        <v>0</v>
      </c>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v>203</v>
      </c>
      <c r="C1825" s="59">
        <v>0</v>
      </c>
      <c r="D1825" s="60"/>
      <c r="E1825" s="60"/>
      <c r="F1825" s="60"/>
      <c r="G1825" s="61"/>
      <c r="H1825" s="71">
        <v>0</v>
      </c>
      <c r="I1825" s="62" t="s">
        <v>35</v>
      </c>
      <c r="J1825" s="62">
        <v>0</v>
      </c>
      <c r="K1825" s="44"/>
      <c r="L1825" s="63">
        <v>0</v>
      </c>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v>204</v>
      </c>
      <c r="C1826" s="59">
        <v>0</v>
      </c>
      <c r="D1826" s="60"/>
      <c r="E1826" s="60"/>
      <c r="F1826" s="60"/>
      <c r="G1826" s="61"/>
      <c r="H1826" s="71">
        <v>0</v>
      </c>
      <c r="I1826" s="62" t="s">
        <v>35</v>
      </c>
      <c r="J1826" s="62">
        <v>0</v>
      </c>
      <c r="K1826" s="44"/>
      <c r="L1826" s="63">
        <v>0</v>
      </c>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v>205</v>
      </c>
      <c r="C1827" s="59">
        <v>0</v>
      </c>
      <c r="D1827" s="60"/>
      <c r="E1827" s="60"/>
      <c r="F1827" s="60"/>
      <c r="G1827" s="61"/>
      <c r="H1827" s="71">
        <v>0</v>
      </c>
      <c r="I1827" s="62" t="s">
        <v>35</v>
      </c>
      <c r="J1827" s="62">
        <v>0</v>
      </c>
      <c r="K1827" s="44"/>
      <c r="L1827" s="63">
        <v>0</v>
      </c>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v>206</v>
      </c>
      <c r="C1828" s="59">
        <v>0</v>
      </c>
      <c r="D1828" s="60"/>
      <c r="E1828" s="60"/>
      <c r="F1828" s="60"/>
      <c r="G1828" s="61"/>
      <c r="H1828" s="71">
        <v>0</v>
      </c>
      <c r="I1828" s="62" t="s">
        <v>35</v>
      </c>
      <c r="J1828" s="62">
        <v>0</v>
      </c>
      <c r="K1828" s="44"/>
      <c r="L1828" s="63">
        <v>0</v>
      </c>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v>207</v>
      </c>
      <c r="C1829" s="59">
        <v>0</v>
      </c>
      <c r="D1829" s="60"/>
      <c r="E1829" s="60"/>
      <c r="F1829" s="60"/>
      <c r="G1829" s="61"/>
      <c r="H1829" s="71">
        <v>0</v>
      </c>
      <c r="I1829" s="62" t="s">
        <v>35</v>
      </c>
      <c r="J1829" s="62">
        <v>0</v>
      </c>
      <c r="K1829" s="44"/>
      <c r="L1829" s="63">
        <v>0</v>
      </c>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v>208</v>
      </c>
      <c r="C1830" s="59">
        <v>0</v>
      </c>
      <c r="D1830" s="60"/>
      <c r="E1830" s="60"/>
      <c r="F1830" s="60"/>
      <c r="G1830" s="61"/>
      <c r="H1830" s="71">
        <v>0</v>
      </c>
      <c r="I1830" s="62" t="s">
        <v>35</v>
      </c>
      <c r="J1830" s="62">
        <v>0</v>
      </c>
      <c r="K1830" s="44"/>
      <c r="L1830" s="63">
        <v>0</v>
      </c>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v>209</v>
      </c>
      <c r="C1831" s="59">
        <v>0</v>
      </c>
      <c r="D1831" s="60"/>
      <c r="E1831" s="60"/>
      <c r="F1831" s="60"/>
      <c r="G1831" s="61"/>
      <c r="H1831" s="71">
        <v>0</v>
      </c>
      <c r="I1831" s="62" t="s">
        <v>35</v>
      </c>
      <c r="J1831" s="62">
        <v>0</v>
      </c>
      <c r="K1831" s="44"/>
      <c r="L1831" s="63">
        <v>0</v>
      </c>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v>210</v>
      </c>
      <c r="C1832" s="59">
        <v>0</v>
      </c>
      <c r="D1832" s="60"/>
      <c r="E1832" s="60"/>
      <c r="F1832" s="60"/>
      <c r="G1832" s="61"/>
      <c r="H1832" s="71">
        <v>0</v>
      </c>
      <c r="I1832" s="62" t="s">
        <v>35</v>
      </c>
      <c r="J1832" s="62">
        <v>0</v>
      </c>
      <c r="K1832" s="44"/>
      <c r="L1832" s="63">
        <v>0</v>
      </c>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v>211</v>
      </c>
      <c r="C1833" s="59">
        <v>0</v>
      </c>
      <c r="D1833" s="60"/>
      <c r="E1833" s="60"/>
      <c r="F1833" s="60"/>
      <c r="G1833" s="61"/>
      <c r="H1833" s="71">
        <v>0</v>
      </c>
      <c r="I1833" s="62" t="s">
        <v>35</v>
      </c>
      <c r="J1833" s="62">
        <v>0</v>
      </c>
      <c r="K1833" s="44"/>
      <c r="L1833" s="63">
        <v>0</v>
      </c>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v>212</v>
      </c>
      <c r="C1834" s="59">
        <v>0</v>
      </c>
      <c r="D1834" s="60"/>
      <c r="E1834" s="60"/>
      <c r="F1834" s="60"/>
      <c r="G1834" s="61"/>
      <c r="H1834" s="71">
        <v>0</v>
      </c>
      <c r="I1834" s="62" t="s">
        <v>35</v>
      </c>
      <c r="J1834" s="62">
        <v>0</v>
      </c>
      <c r="K1834" s="44"/>
      <c r="L1834" s="63">
        <v>0</v>
      </c>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v>213</v>
      </c>
      <c r="C1835" s="59">
        <v>0</v>
      </c>
      <c r="D1835" s="60"/>
      <c r="E1835" s="60"/>
      <c r="F1835" s="60"/>
      <c r="G1835" s="61"/>
      <c r="H1835" s="71">
        <v>0</v>
      </c>
      <c r="I1835" s="62" t="s">
        <v>35</v>
      </c>
      <c r="J1835" s="62">
        <v>0</v>
      </c>
      <c r="K1835" s="44"/>
      <c r="L1835" s="63">
        <v>0</v>
      </c>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v>214</v>
      </c>
      <c r="C1836" s="59">
        <v>0</v>
      </c>
      <c r="D1836" s="60"/>
      <c r="E1836" s="60"/>
      <c r="F1836" s="60"/>
      <c r="G1836" s="61"/>
      <c r="H1836" s="71">
        <v>0</v>
      </c>
      <c r="I1836" s="62" t="s">
        <v>35</v>
      </c>
      <c r="J1836" s="62">
        <v>0</v>
      </c>
      <c r="K1836" s="44"/>
      <c r="L1836" s="63">
        <v>0</v>
      </c>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v>215</v>
      </c>
      <c r="C1837" s="59">
        <v>0</v>
      </c>
      <c r="D1837" s="60"/>
      <c r="E1837" s="60"/>
      <c r="F1837" s="60"/>
      <c r="G1837" s="61"/>
      <c r="H1837" s="71">
        <v>0</v>
      </c>
      <c r="I1837" s="62" t="s">
        <v>35</v>
      </c>
      <c r="J1837" s="62">
        <v>0</v>
      </c>
      <c r="K1837" s="44"/>
      <c r="L1837" s="63">
        <v>0</v>
      </c>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v>216</v>
      </c>
      <c r="C1838" s="59">
        <v>0</v>
      </c>
      <c r="D1838" s="60"/>
      <c r="E1838" s="60"/>
      <c r="F1838" s="60"/>
      <c r="G1838" s="61"/>
      <c r="H1838" s="71">
        <v>0</v>
      </c>
      <c r="I1838" s="62" t="s">
        <v>35</v>
      </c>
      <c r="J1838" s="62">
        <v>0</v>
      </c>
      <c r="K1838" s="44"/>
      <c r="L1838" s="63">
        <v>0</v>
      </c>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v>217</v>
      </c>
      <c r="C1839" s="59">
        <v>0</v>
      </c>
      <c r="D1839" s="60"/>
      <c r="E1839" s="60"/>
      <c r="F1839" s="60"/>
      <c r="G1839" s="61"/>
      <c r="H1839" s="71">
        <v>0</v>
      </c>
      <c r="I1839" s="62" t="s">
        <v>35</v>
      </c>
      <c r="J1839" s="62">
        <v>0</v>
      </c>
      <c r="K1839" s="44"/>
      <c r="L1839" s="63">
        <v>0</v>
      </c>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v>218</v>
      </c>
      <c r="C1840" s="59">
        <v>0</v>
      </c>
      <c r="D1840" s="60"/>
      <c r="E1840" s="60"/>
      <c r="F1840" s="60"/>
      <c r="G1840" s="61"/>
      <c r="H1840" s="71">
        <v>0</v>
      </c>
      <c r="I1840" s="62" t="s">
        <v>35</v>
      </c>
      <c r="J1840" s="62">
        <v>0</v>
      </c>
      <c r="K1840" s="44"/>
      <c r="L1840" s="63">
        <v>0</v>
      </c>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v>219</v>
      </c>
      <c r="C1841" s="59">
        <v>0</v>
      </c>
      <c r="D1841" s="60"/>
      <c r="E1841" s="60"/>
      <c r="F1841" s="60"/>
      <c r="G1841" s="61"/>
      <c r="H1841" s="71">
        <v>0</v>
      </c>
      <c r="I1841" s="62" t="s">
        <v>35</v>
      </c>
      <c r="J1841" s="62">
        <v>0</v>
      </c>
      <c r="K1841" s="44"/>
      <c r="L1841" s="63">
        <v>0</v>
      </c>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v>220</v>
      </c>
      <c r="C1842" s="59">
        <v>0</v>
      </c>
      <c r="D1842" s="60"/>
      <c r="E1842" s="60"/>
      <c r="F1842" s="60"/>
      <c r="G1842" s="61"/>
      <c r="H1842" s="71">
        <v>0</v>
      </c>
      <c r="I1842" s="62" t="s">
        <v>35</v>
      </c>
      <c r="J1842" s="62">
        <v>0</v>
      </c>
      <c r="K1842" s="44"/>
      <c r="L1842" s="63">
        <v>0</v>
      </c>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v>221</v>
      </c>
      <c r="C1843" s="59">
        <v>0</v>
      </c>
      <c r="D1843" s="60"/>
      <c r="E1843" s="60"/>
      <c r="F1843" s="60"/>
      <c r="G1843" s="61"/>
      <c r="H1843" s="71">
        <v>0</v>
      </c>
      <c r="I1843" s="62" t="s">
        <v>35</v>
      </c>
      <c r="J1843" s="62">
        <v>0</v>
      </c>
      <c r="K1843" s="44"/>
      <c r="L1843" s="63">
        <v>0</v>
      </c>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v>222</v>
      </c>
      <c r="C1844" s="59">
        <v>0</v>
      </c>
      <c r="D1844" s="60"/>
      <c r="E1844" s="60"/>
      <c r="F1844" s="60"/>
      <c r="G1844" s="61"/>
      <c r="H1844" s="71">
        <v>0</v>
      </c>
      <c r="I1844" s="62" t="s">
        <v>35</v>
      </c>
      <c r="J1844" s="62">
        <v>0</v>
      </c>
      <c r="K1844" s="44"/>
      <c r="L1844" s="63">
        <v>0</v>
      </c>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v>223</v>
      </c>
      <c r="C1845" s="59">
        <v>0</v>
      </c>
      <c r="D1845" s="60"/>
      <c r="E1845" s="60"/>
      <c r="F1845" s="60"/>
      <c r="G1845" s="61"/>
      <c r="H1845" s="71">
        <v>0</v>
      </c>
      <c r="I1845" s="62" t="s">
        <v>35</v>
      </c>
      <c r="J1845" s="62">
        <v>0</v>
      </c>
      <c r="K1845" s="44"/>
      <c r="L1845" s="63">
        <v>0</v>
      </c>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v>224</v>
      </c>
      <c r="C1846" s="59">
        <v>0</v>
      </c>
      <c r="D1846" s="60"/>
      <c r="E1846" s="60"/>
      <c r="F1846" s="60"/>
      <c r="G1846" s="61"/>
      <c r="H1846" s="71">
        <v>0</v>
      </c>
      <c r="I1846" s="62" t="s">
        <v>35</v>
      </c>
      <c r="J1846" s="62">
        <v>0</v>
      </c>
      <c r="K1846" s="44"/>
      <c r="L1846" s="63">
        <v>0</v>
      </c>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v>225</v>
      </c>
      <c r="C1847" s="59">
        <v>0</v>
      </c>
      <c r="D1847" s="60"/>
      <c r="E1847" s="60"/>
      <c r="F1847" s="60"/>
      <c r="G1847" s="61"/>
      <c r="H1847" s="71">
        <v>0</v>
      </c>
      <c r="I1847" s="62" t="s">
        <v>35</v>
      </c>
      <c r="J1847" s="62">
        <v>0</v>
      </c>
      <c r="K1847" s="44"/>
      <c r="L1847" s="63">
        <v>0</v>
      </c>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v>226</v>
      </c>
      <c r="C1848" s="59">
        <v>0</v>
      </c>
      <c r="D1848" s="60"/>
      <c r="E1848" s="60"/>
      <c r="F1848" s="60"/>
      <c r="G1848" s="61"/>
      <c r="H1848" s="71">
        <v>0</v>
      </c>
      <c r="I1848" s="62" t="s">
        <v>35</v>
      </c>
      <c r="J1848" s="62">
        <v>0</v>
      </c>
      <c r="K1848" s="44"/>
      <c r="L1848" s="63">
        <v>0</v>
      </c>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v>227</v>
      </c>
      <c r="C1849" s="59">
        <v>0</v>
      </c>
      <c r="D1849" s="60"/>
      <c r="E1849" s="60"/>
      <c r="F1849" s="60"/>
      <c r="G1849" s="61"/>
      <c r="H1849" s="71">
        <v>0</v>
      </c>
      <c r="I1849" s="62" t="s">
        <v>35</v>
      </c>
      <c r="J1849" s="62">
        <v>0</v>
      </c>
      <c r="K1849" s="44"/>
      <c r="L1849" s="63">
        <v>0</v>
      </c>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v>228</v>
      </c>
      <c r="C1850" s="59">
        <v>0</v>
      </c>
      <c r="D1850" s="60"/>
      <c r="E1850" s="60"/>
      <c r="F1850" s="60"/>
      <c r="G1850" s="61"/>
      <c r="H1850" s="71">
        <v>0</v>
      </c>
      <c r="I1850" s="62" t="s">
        <v>35</v>
      </c>
      <c r="J1850" s="62">
        <v>0</v>
      </c>
      <c r="K1850" s="44"/>
      <c r="L1850" s="63">
        <v>0</v>
      </c>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v>229</v>
      </c>
      <c r="C1851" s="59">
        <v>0</v>
      </c>
      <c r="D1851" s="60"/>
      <c r="E1851" s="60"/>
      <c r="F1851" s="60"/>
      <c r="G1851" s="61"/>
      <c r="H1851" s="71">
        <v>0</v>
      </c>
      <c r="I1851" s="62" t="s">
        <v>35</v>
      </c>
      <c r="J1851" s="62">
        <v>0</v>
      </c>
      <c r="K1851" s="44"/>
      <c r="L1851" s="63">
        <v>0</v>
      </c>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v>230</v>
      </c>
      <c r="C1852" s="59">
        <v>0</v>
      </c>
      <c r="D1852" s="60"/>
      <c r="E1852" s="60"/>
      <c r="F1852" s="60"/>
      <c r="G1852" s="61"/>
      <c r="H1852" s="71">
        <v>0</v>
      </c>
      <c r="I1852" s="62" t="s">
        <v>35</v>
      </c>
      <c r="J1852" s="62">
        <v>0</v>
      </c>
      <c r="K1852" s="44"/>
      <c r="L1852" s="63">
        <v>0</v>
      </c>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v>231</v>
      </c>
      <c r="C1853" s="59">
        <v>0</v>
      </c>
      <c r="D1853" s="60"/>
      <c r="E1853" s="60"/>
      <c r="F1853" s="60"/>
      <c r="G1853" s="61"/>
      <c r="H1853" s="71">
        <v>0</v>
      </c>
      <c r="I1853" s="62" t="s">
        <v>35</v>
      </c>
      <c r="J1853" s="62">
        <v>0</v>
      </c>
      <c r="K1853" s="44"/>
      <c r="L1853" s="63">
        <v>0</v>
      </c>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v>232</v>
      </c>
      <c r="C1854" s="59">
        <v>0</v>
      </c>
      <c r="D1854" s="60"/>
      <c r="E1854" s="60"/>
      <c r="F1854" s="60"/>
      <c r="G1854" s="61"/>
      <c r="H1854" s="71">
        <v>0</v>
      </c>
      <c r="I1854" s="62" t="s">
        <v>35</v>
      </c>
      <c r="J1854" s="62">
        <v>0</v>
      </c>
      <c r="K1854" s="44"/>
      <c r="L1854" s="63">
        <v>0</v>
      </c>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v>233</v>
      </c>
      <c r="C1855" s="59">
        <v>0</v>
      </c>
      <c r="D1855" s="60"/>
      <c r="E1855" s="60"/>
      <c r="F1855" s="60"/>
      <c r="G1855" s="61"/>
      <c r="H1855" s="71">
        <v>0</v>
      </c>
      <c r="I1855" s="62" t="s">
        <v>35</v>
      </c>
      <c r="J1855" s="62">
        <v>0</v>
      </c>
      <c r="K1855" s="44"/>
      <c r="L1855" s="63">
        <v>0</v>
      </c>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v>234</v>
      </c>
      <c r="C1856" s="59">
        <v>0</v>
      </c>
      <c r="D1856" s="60"/>
      <c r="E1856" s="60"/>
      <c r="F1856" s="60"/>
      <c r="G1856" s="61"/>
      <c r="H1856" s="71">
        <v>0</v>
      </c>
      <c r="I1856" s="62" t="s">
        <v>35</v>
      </c>
      <c r="J1856" s="62">
        <v>0</v>
      </c>
      <c r="K1856" s="44"/>
      <c r="L1856" s="63">
        <v>0</v>
      </c>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v>235</v>
      </c>
      <c r="C1857" s="59">
        <v>0</v>
      </c>
      <c r="D1857" s="60"/>
      <c r="E1857" s="60"/>
      <c r="F1857" s="60"/>
      <c r="G1857" s="61"/>
      <c r="H1857" s="71">
        <v>0</v>
      </c>
      <c r="I1857" s="62" t="s">
        <v>35</v>
      </c>
      <c r="J1857" s="62">
        <v>0</v>
      </c>
      <c r="K1857" s="44"/>
      <c r="L1857" s="63">
        <v>0</v>
      </c>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v>236</v>
      </c>
      <c r="C1858" s="59">
        <v>0</v>
      </c>
      <c r="D1858" s="60"/>
      <c r="E1858" s="60"/>
      <c r="F1858" s="60"/>
      <c r="G1858" s="61"/>
      <c r="H1858" s="71">
        <v>0</v>
      </c>
      <c r="I1858" s="62" t="s">
        <v>35</v>
      </c>
      <c r="J1858" s="62">
        <v>0</v>
      </c>
      <c r="K1858" s="44"/>
      <c r="L1858" s="63">
        <v>0</v>
      </c>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v>237</v>
      </c>
      <c r="C1859" s="59">
        <v>0</v>
      </c>
      <c r="D1859" s="60"/>
      <c r="E1859" s="60"/>
      <c r="F1859" s="60"/>
      <c r="G1859" s="61"/>
      <c r="H1859" s="71">
        <v>0</v>
      </c>
      <c r="I1859" s="62" t="s">
        <v>35</v>
      </c>
      <c r="J1859" s="62">
        <v>0</v>
      </c>
      <c r="K1859" s="44"/>
      <c r="L1859" s="63">
        <v>0</v>
      </c>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v>238</v>
      </c>
      <c r="C1860" s="59">
        <v>0</v>
      </c>
      <c r="D1860" s="60"/>
      <c r="E1860" s="60"/>
      <c r="F1860" s="60"/>
      <c r="G1860" s="61"/>
      <c r="H1860" s="71">
        <v>0</v>
      </c>
      <c r="I1860" s="62" t="s">
        <v>35</v>
      </c>
      <c r="J1860" s="62">
        <v>0</v>
      </c>
      <c r="K1860" s="44"/>
      <c r="L1860" s="63">
        <v>0</v>
      </c>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v>239</v>
      </c>
      <c r="C1861" s="59">
        <v>0</v>
      </c>
      <c r="D1861" s="60"/>
      <c r="E1861" s="60"/>
      <c r="F1861" s="60"/>
      <c r="G1861" s="61"/>
      <c r="H1861" s="71">
        <v>0</v>
      </c>
      <c r="I1861" s="62" t="s">
        <v>35</v>
      </c>
      <c r="J1861" s="62">
        <v>0</v>
      </c>
      <c r="K1861" s="44"/>
      <c r="L1861" s="63">
        <v>0</v>
      </c>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v>240</v>
      </c>
      <c r="C1862" s="59">
        <v>0</v>
      </c>
      <c r="D1862" s="60"/>
      <c r="E1862" s="60"/>
      <c r="F1862" s="60"/>
      <c r="G1862" s="61"/>
      <c r="H1862" s="71">
        <v>0</v>
      </c>
      <c r="I1862" s="62" t="s">
        <v>35</v>
      </c>
      <c r="J1862" s="62">
        <v>0</v>
      </c>
      <c r="K1862" s="44"/>
      <c r="L1862" s="63">
        <v>0</v>
      </c>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v>241</v>
      </c>
      <c r="C1863" s="59">
        <v>0</v>
      </c>
      <c r="D1863" s="60"/>
      <c r="E1863" s="60"/>
      <c r="F1863" s="60"/>
      <c r="G1863" s="61"/>
      <c r="H1863" s="71">
        <v>0</v>
      </c>
      <c r="I1863" s="62" t="s">
        <v>35</v>
      </c>
      <c r="J1863" s="62">
        <v>0</v>
      </c>
      <c r="K1863" s="44"/>
      <c r="L1863" s="63">
        <v>0</v>
      </c>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v>242</v>
      </c>
      <c r="C1864" s="59">
        <v>0</v>
      </c>
      <c r="D1864" s="60"/>
      <c r="E1864" s="60"/>
      <c r="F1864" s="60"/>
      <c r="G1864" s="61"/>
      <c r="H1864" s="71">
        <v>0</v>
      </c>
      <c r="I1864" s="62" t="s">
        <v>35</v>
      </c>
      <c r="J1864" s="62">
        <v>0</v>
      </c>
      <c r="K1864" s="44"/>
      <c r="L1864" s="63">
        <v>0</v>
      </c>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v>243</v>
      </c>
      <c r="C1865" s="59">
        <v>0</v>
      </c>
      <c r="D1865" s="60"/>
      <c r="E1865" s="60"/>
      <c r="F1865" s="60"/>
      <c r="G1865" s="61"/>
      <c r="H1865" s="71">
        <v>0</v>
      </c>
      <c r="I1865" s="62" t="s">
        <v>35</v>
      </c>
      <c r="J1865" s="62">
        <v>0</v>
      </c>
      <c r="K1865" s="44"/>
      <c r="L1865" s="63">
        <v>0</v>
      </c>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v>244</v>
      </c>
      <c r="C1866" s="59">
        <v>0</v>
      </c>
      <c r="D1866" s="60"/>
      <c r="E1866" s="60"/>
      <c r="F1866" s="60"/>
      <c r="G1866" s="61"/>
      <c r="H1866" s="71">
        <v>0</v>
      </c>
      <c r="I1866" s="62" t="s">
        <v>35</v>
      </c>
      <c r="J1866" s="62">
        <v>0</v>
      </c>
      <c r="K1866" s="44"/>
      <c r="L1866" s="63">
        <v>0</v>
      </c>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v>245</v>
      </c>
      <c r="C1867" s="59">
        <v>0</v>
      </c>
      <c r="D1867" s="60"/>
      <c r="E1867" s="60"/>
      <c r="F1867" s="60"/>
      <c r="G1867" s="61"/>
      <c r="H1867" s="71">
        <v>0</v>
      </c>
      <c r="I1867" s="62" t="s">
        <v>35</v>
      </c>
      <c r="J1867" s="62">
        <v>0</v>
      </c>
      <c r="K1867" s="44"/>
      <c r="L1867" s="63">
        <v>0</v>
      </c>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v>246</v>
      </c>
      <c r="C1868" s="59">
        <v>0</v>
      </c>
      <c r="D1868" s="60"/>
      <c r="E1868" s="60"/>
      <c r="F1868" s="60"/>
      <c r="G1868" s="61"/>
      <c r="H1868" s="71">
        <v>0</v>
      </c>
      <c r="I1868" s="62" t="s">
        <v>35</v>
      </c>
      <c r="J1868" s="62">
        <v>0</v>
      </c>
      <c r="K1868" s="44"/>
      <c r="L1868" s="63">
        <v>0</v>
      </c>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v>247</v>
      </c>
      <c r="C1869" s="59">
        <v>0</v>
      </c>
      <c r="D1869" s="60"/>
      <c r="E1869" s="60"/>
      <c r="F1869" s="60"/>
      <c r="G1869" s="61"/>
      <c r="H1869" s="71">
        <v>0</v>
      </c>
      <c r="I1869" s="62" t="s">
        <v>35</v>
      </c>
      <c r="J1869" s="62">
        <v>0</v>
      </c>
      <c r="K1869" s="44"/>
      <c r="L1869" s="63">
        <v>0</v>
      </c>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v>248</v>
      </c>
      <c r="C1870" s="59">
        <v>0</v>
      </c>
      <c r="D1870" s="60"/>
      <c r="E1870" s="60"/>
      <c r="F1870" s="60"/>
      <c r="G1870" s="61"/>
      <c r="H1870" s="71">
        <v>0</v>
      </c>
      <c r="I1870" s="62" t="s">
        <v>35</v>
      </c>
      <c r="J1870" s="62">
        <v>0</v>
      </c>
      <c r="K1870" s="44"/>
      <c r="L1870" s="63">
        <v>0</v>
      </c>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v>249</v>
      </c>
      <c r="C1871" s="59">
        <v>0</v>
      </c>
      <c r="D1871" s="60"/>
      <c r="E1871" s="60"/>
      <c r="F1871" s="60"/>
      <c r="G1871" s="61"/>
      <c r="H1871" s="71">
        <v>0</v>
      </c>
      <c r="I1871" s="62" t="s">
        <v>35</v>
      </c>
      <c r="J1871" s="62">
        <v>0</v>
      </c>
      <c r="K1871" s="44"/>
      <c r="L1871" s="63">
        <v>0</v>
      </c>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v>250</v>
      </c>
      <c r="C1872" s="59">
        <v>0</v>
      </c>
      <c r="D1872" s="60"/>
      <c r="E1872" s="60"/>
      <c r="F1872" s="60"/>
      <c r="G1872" s="61"/>
      <c r="H1872" s="71">
        <v>0</v>
      </c>
      <c r="I1872" s="62" t="s">
        <v>35</v>
      </c>
      <c r="J1872" s="62">
        <v>0</v>
      </c>
      <c r="K1872" s="44"/>
      <c r="L1872" s="63">
        <v>0</v>
      </c>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v>251</v>
      </c>
      <c r="C1873" s="59">
        <v>0</v>
      </c>
      <c r="D1873" s="60"/>
      <c r="E1873" s="60"/>
      <c r="F1873" s="60"/>
      <c r="G1873" s="61"/>
      <c r="H1873" s="71">
        <v>0</v>
      </c>
      <c r="I1873" s="62" t="s">
        <v>35</v>
      </c>
      <c r="J1873" s="62">
        <v>0</v>
      </c>
      <c r="K1873" s="44"/>
      <c r="L1873" s="63">
        <v>0</v>
      </c>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v>252</v>
      </c>
      <c r="C1874" s="59">
        <v>0</v>
      </c>
      <c r="D1874" s="60"/>
      <c r="E1874" s="60"/>
      <c r="F1874" s="60"/>
      <c r="G1874" s="61"/>
      <c r="H1874" s="71">
        <v>0</v>
      </c>
      <c r="I1874" s="62" t="s">
        <v>35</v>
      </c>
      <c r="J1874" s="62">
        <v>0</v>
      </c>
      <c r="K1874" s="44"/>
      <c r="L1874" s="63">
        <v>0</v>
      </c>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v>253</v>
      </c>
      <c r="C1875" s="59">
        <v>0</v>
      </c>
      <c r="D1875" s="60"/>
      <c r="E1875" s="60"/>
      <c r="F1875" s="60"/>
      <c r="G1875" s="61"/>
      <c r="H1875" s="71">
        <v>0</v>
      </c>
      <c r="I1875" s="62" t="s">
        <v>35</v>
      </c>
      <c r="J1875" s="62">
        <v>0</v>
      </c>
      <c r="K1875" s="44"/>
      <c r="L1875" s="63">
        <v>0</v>
      </c>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v>254</v>
      </c>
      <c r="C1876" s="59">
        <v>0</v>
      </c>
      <c r="D1876" s="60"/>
      <c r="E1876" s="60"/>
      <c r="F1876" s="60"/>
      <c r="G1876" s="61"/>
      <c r="H1876" s="71">
        <v>0</v>
      </c>
      <c r="I1876" s="62" t="s">
        <v>35</v>
      </c>
      <c r="J1876" s="62">
        <v>0</v>
      </c>
      <c r="K1876" s="44"/>
      <c r="L1876" s="63">
        <v>0</v>
      </c>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v>255</v>
      </c>
      <c r="C1877" s="59">
        <v>0</v>
      </c>
      <c r="D1877" s="60"/>
      <c r="E1877" s="60"/>
      <c r="F1877" s="60"/>
      <c r="G1877" s="61"/>
      <c r="H1877" s="71">
        <v>0</v>
      </c>
      <c r="I1877" s="62" t="s">
        <v>35</v>
      </c>
      <c r="J1877" s="62">
        <v>0</v>
      </c>
      <c r="K1877" s="44"/>
      <c r="L1877" s="63">
        <v>0</v>
      </c>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v>256</v>
      </c>
      <c r="C1878" s="59">
        <v>0</v>
      </c>
      <c r="D1878" s="60"/>
      <c r="E1878" s="60"/>
      <c r="F1878" s="60"/>
      <c r="G1878" s="61"/>
      <c r="H1878" s="71">
        <v>0</v>
      </c>
      <c r="I1878" s="62" t="s">
        <v>35</v>
      </c>
      <c r="J1878" s="62">
        <v>0</v>
      </c>
      <c r="K1878" s="44"/>
      <c r="L1878" s="63">
        <v>0</v>
      </c>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v>257</v>
      </c>
      <c r="C1879" s="59">
        <v>0</v>
      </c>
      <c r="D1879" s="60"/>
      <c r="E1879" s="60"/>
      <c r="F1879" s="60"/>
      <c r="G1879" s="61"/>
      <c r="H1879" s="71">
        <v>0</v>
      </c>
      <c r="I1879" s="62" t="s">
        <v>35</v>
      </c>
      <c r="J1879" s="62">
        <v>0</v>
      </c>
      <c r="K1879" s="44"/>
      <c r="L1879" s="63">
        <v>0</v>
      </c>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v>258</v>
      </c>
      <c r="C1880" s="59">
        <v>0</v>
      </c>
      <c r="D1880" s="60"/>
      <c r="E1880" s="60"/>
      <c r="F1880" s="60"/>
      <c r="G1880" s="61"/>
      <c r="H1880" s="71">
        <v>0</v>
      </c>
      <c r="I1880" s="62" t="s">
        <v>35</v>
      </c>
      <c r="J1880" s="62">
        <v>0</v>
      </c>
      <c r="K1880" s="44"/>
      <c r="L1880" s="63">
        <v>0</v>
      </c>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v>259</v>
      </c>
      <c r="C1881" s="59">
        <v>0</v>
      </c>
      <c r="D1881" s="60"/>
      <c r="E1881" s="60"/>
      <c r="F1881" s="60"/>
      <c r="G1881" s="61"/>
      <c r="H1881" s="71">
        <v>0</v>
      </c>
      <c r="I1881" s="62" t="s">
        <v>35</v>
      </c>
      <c r="J1881" s="62">
        <v>0</v>
      </c>
      <c r="K1881" s="44"/>
      <c r="L1881" s="63">
        <v>0</v>
      </c>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v>260</v>
      </c>
      <c r="C1882" s="59">
        <v>0</v>
      </c>
      <c r="D1882" s="60"/>
      <c r="E1882" s="60"/>
      <c r="F1882" s="60"/>
      <c r="G1882" s="61"/>
      <c r="H1882" s="71">
        <v>0</v>
      </c>
      <c r="I1882" s="62" t="s">
        <v>35</v>
      </c>
      <c r="J1882" s="62">
        <v>0</v>
      </c>
      <c r="K1882" s="44"/>
      <c r="L1882" s="63">
        <v>0</v>
      </c>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v>261</v>
      </c>
      <c r="C1883" s="59">
        <v>0</v>
      </c>
      <c r="D1883" s="60"/>
      <c r="E1883" s="60"/>
      <c r="F1883" s="60"/>
      <c r="G1883" s="61"/>
      <c r="H1883" s="71">
        <v>0</v>
      </c>
      <c r="I1883" s="62" t="s">
        <v>35</v>
      </c>
      <c r="J1883" s="62">
        <v>0</v>
      </c>
      <c r="K1883" s="44"/>
      <c r="L1883" s="63">
        <v>0</v>
      </c>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v>262</v>
      </c>
      <c r="C1884" s="59">
        <v>0</v>
      </c>
      <c r="D1884" s="60"/>
      <c r="E1884" s="60"/>
      <c r="F1884" s="60"/>
      <c r="G1884" s="61"/>
      <c r="H1884" s="71">
        <v>0</v>
      </c>
      <c r="I1884" s="62" t="s">
        <v>35</v>
      </c>
      <c r="J1884" s="62">
        <v>0</v>
      </c>
      <c r="K1884" s="44"/>
      <c r="L1884" s="63">
        <v>0</v>
      </c>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v>263</v>
      </c>
      <c r="C1885" s="59">
        <v>0</v>
      </c>
      <c r="D1885" s="60"/>
      <c r="E1885" s="60"/>
      <c r="F1885" s="60"/>
      <c r="G1885" s="61"/>
      <c r="H1885" s="71">
        <v>0</v>
      </c>
      <c r="I1885" s="62" t="s">
        <v>35</v>
      </c>
      <c r="J1885" s="62">
        <v>0</v>
      </c>
      <c r="K1885" s="44"/>
      <c r="L1885" s="63">
        <v>0</v>
      </c>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v>264</v>
      </c>
      <c r="C1886" s="59">
        <v>0</v>
      </c>
      <c r="D1886" s="60"/>
      <c r="E1886" s="60"/>
      <c r="F1886" s="60"/>
      <c r="G1886" s="61"/>
      <c r="H1886" s="71">
        <v>0</v>
      </c>
      <c r="I1886" s="62" t="s">
        <v>35</v>
      </c>
      <c r="J1886" s="62">
        <v>0</v>
      </c>
      <c r="K1886" s="44"/>
      <c r="L1886" s="63">
        <v>0</v>
      </c>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v>265</v>
      </c>
      <c r="C1887" s="59">
        <v>0</v>
      </c>
      <c r="D1887" s="60"/>
      <c r="E1887" s="60"/>
      <c r="F1887" s="60"/>
      <c r="G1887" s="61"/>
      <c r="H1887" s="71">
        <v>0</v>
      </c>
      <c r="I1887" s="62" t="s">
        <v>35</v>
      </c>
      <c r="J1887" s="62">
        <v>0</v>
      </c>
      <c r="K1887" s="44"/>
      <c r="L1887" s="63">
        <v>0</v>
      </c>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v>266</v>
      </c>
      <c r="C1888" s="59">
        <v>0</v>
      </c>
      <c r="D1888" s="60"/>
      <c r="E1888" s="60"/>
      <c r="F1888" s="60"/>
      <c r="G1888" s="61"/>
      <c r="H1888" s="71">
        <v>0</v>
      </c>
      <c r="I1888" s="62" t="s">
        <v>35</v>
      </c>
      <c r="J1888" s="62">
        <v>0</v>
      </c>
      <c r="K1888" s="44"/>
      <c r="L1888" s="63">
        <v>0</v>
      </c>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v>267</v>
      </c>
      <c r="C1889" s="59">
        <v>0</v>
      </c>
      <c r="D1889" s="60"/>
      <c r="E1889" s="60"/>
      <c r="F1889" s="60"/>
      <c r="G1889" s="61"/>
      <c r="H1889" s="71">
        <v>0</v>
      </c>
      <c r="I1889" s="62" t="s">
        <v>35</v>
      </c>
      <c r="J1889" s="62">
        <v>0</v>
      </c>
      <c r="K1889" s="44"/>
      <c r="L1889" s="63">
        <v>0</v>
      </c>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v>268</v>
      </c>
      <c r="C1890" s="59">
        <v>0</v>
      </c>
      <c r="D1890" s="60"/>
      <c r="E1890" s="60"/>
      <c r="F1890" s="60"/>
      <c r="G1890" s="61"/>
      <c r="H1890" s="71">
        <v>0</v>
      </c>
      <c r="I1890" s="62" t="s">
        <v>35</v>
      </c>
      <c r="J1890" s="62">
        <v>0</v>
      </c>
      <c r="K1890" s="44"/>
      <c r="L1890" s="63">
        <v>0</v>
      </c>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v>269</v>
      </c>
      <c r="C1891" s="59">
        <v>0</v>
      </c>
      <c r="D1891" s="60"/>
      <c r="E1891" s="60"/>
      <c r="F1891" s="60"/>
      <c r="G1891" s="61"/>
      <c r="H1891" s="71">
        <v>0</v>
      </c>
      <c r="I1891" s="62" t="s">
        <v>35</v>
      </c>
      <c r="J1891" s="62">
        <v>0</v>
      </c>
      <c r="K1891" s="44"/>
      <c r="L1891" s="63">
        <v>0</v>
      </c>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v>270</v>
      </c>
      <c r="C1892" s="59">
        <v>0</v>
      </c>
      <c r="D1892" s="60"/>
      <c r="E1892" s="60"/>
      <c r="F1892" s="60"/>
      <c r="G1892" s="61"/>
      <c r="H1892" s="71">
        <v>0</v>
      </c>
      <c r="I1892" s="62" t="s">
        <v>35</v>
      </c>
      <c r="J1892" s="62">
        <v>0</v>
      </c>
      <c r="K1892" s="44"/>
      <c r="L1892" s="63">
        <v>0</v>
      </c>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v>271</v>
      </c>
      <c r="C1893" s="59">
        <v>0</v>
      </c>
      <c r="D1893" s="60"/>
      <c r="E1893" s="60"/>
      <c r="F1893" s="60"/>
      <c r="G1893" s="61"/>
      <c r="H1893" s="71">
        <v>0</v>
      </c>
      <c r="I1893" s="62" t="s">
        <v>35</v>
      </c>
      <c r="J1893" s="62">
        <v>0</v>
      </c>
      <c r="K1893" s="44"/>
      <c r="L1893" s="63">
        <v>0</v>
      </c>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v>272</v>
      </c>
      <c r="C1894" s="59">
        <v>0</v>
      </c>
      <c r="D1894" s="60"/>
      <c r="E1894" s="60"/>
      <c r="F1894" s="60"/>
      <c r="G1894" s="61"/>
      <c r="H1894" s="71">
        <v>0</v>
      </c>
      <c r="I1894" s="62" t="s">
        <v>35</v>
      </c>
      <c r="J1894" s="62">
        <v>0</v>
      </c>
      <c r="K1894" s="44"/>
      <c r="L1894" s="63">
        <v>0</v>
      </c>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v>273</v>
      </c>
      <c r="C1895" s="59">
        <v>0</v>
      </c>
      <c r="D1895" s="60"/>
      <c r="E1895" s="60"/>
      <c r="F1895" s="60"/>
      <c r="G1895" s="61"/>
      <c r="H1895" s="71">
        <v>0</v>
      </c>
      <c r="I1895" s="62" t="s">
        <v>35</v>
      </c>
      <c r="J1895" s="62">
        <v>0</v>
      </c>
      <c r="K1895" s="44"/>
      <c r="L1895" s="63">
        <v>0</v>
      </c>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v>274</v>
      </c>
      <c r="C1896" s="59">
        <v>0</v>
      </c>
      <c r="D1896" s="60"/>
      <c r="E1896" s="60"/>
      <c r="F1896" s="60"/>
      <c r="G1896" s="61"/>
      <c r="H1896" s="71">
        <v>0</v>
      </c>
      <c r="I1896" s="62" t="s">
        <v>35</v>
      </c>
      <c r="J1896" s="62">
        <v>0</v>
      </c>
      <c r="K1896" s="44"/>
      <c r="L1896" s="63">
        <v>0</v>
      </c>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v>275</v>
      </c>
      <c r="C1897" s="59">
        <v>0</v>
      </c>
      <c r="D1897" s="60"/>
      <c r="E1897" s="60"/>
      <c r="F1897" s="60"/>
      <c r="G1897" s="61"/>
      <c r="H1897" s="71">
        <v>0</v>
      </c>
      <c r="I1897" s="62" t="s">
        <v>35</v>
      </c>
      <c r="J1897" s="62">
        <v>0</v>
      </c>
      <c r="K1897" s="44"/>
      <c r="L1897" s="63">
        <v>0</v>
      </c>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v>276</v>
      </c>
      <c r="C1898" s="59">
        <v>0</v>
      </c>
      <c r="D1898" s="60"/>
      <c r="E1898" s="60"/>
      <c r="F1898" s="60"/>
      <c r="G1898" s="61"/>
      <c r="H1898" s="71">
        <v>0</v>
      </c>
      <c r="I1898" s="62" t="s">
        <v>35</v>
      </c>
      <c r="J1898" s="62">
        <v>0</v>
      </c>
      <c r="K1898" s="44"/>
      <c r="L1898" s="63">
        <v>0</v>
      </c>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v>277</v>
      </c>
      <c r="C1899" s="59">
        <v>0</v>
      </c>
      <c r="D1899" s="60"/>
      <c r="E1899" s="60"/>
      <c r="F1899" s="60"/>
      <c r="G1899" s="61"/>
      <c r="H1899" s="71">
        <v>0</v>
      </c>
      <c r="I1899" s="62" t="s">
        <v>35</v>
      </c>
      <c r="J1899" s="62">
        <v>0</v>
      </c>
      <c r="K1899" s="44"/>
      <c r="L1899" s="63">
        <v>0</v>
      </c>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v>278</v>
      </c>
      <c r="C1900" s="59">
        <v>0</v>
      </c>
      <c r="D1900" s="60"/>
      <c r="E1900" s="60"/>
      <c r="F1900" s="60"/>
      <c r="G1900" s="61"/>
      <c r="H1900" s="71">
        <v>0</v>
      </c>
      <c r="I1900" s="62" t="s">
        <v>35</v>
      </c>
      <c r="J1900" s="62">
        <v>0</v>
      </c>
      <c r="K1900" s="44"/>
      <c r="L1900" s="63">
        <v>0</v>
      </c>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v>279</v>
      </c>
      <c r="C1901" s="59">
        <v>0</v>
      </c>
      <c r="D1901" s="60"/>
      <c r="E1901" s="60"/>
      <c r="F1901" s="60"/>
      <c r="G1901" s="61"/>
      <c r="H1901" s="71">
        <v>0</v>
      </c>
      <c r="I1901" s="62" t="s">
        <v>35</v>
      </c>
      <c r="J1901" s="62">
        <v>0</v>
      </c>
      <c r="K1901" s="44"/>
      <c r="L1901" s="63">
        <v>0</v>
      </c>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v>280</v>
      </c>
      <c r="C1902" s="59">
        <v>0</v>
      </c>
      <c r="D1902" s="60"/>
      <c r="E1902" s="60"/>
      <c r="F1902" s="60"/>
      <c r="G1902" s="61"/>
      <c r="H1902" s="71">
        <v>0</v>
      </c>
      <c r="I1902" s="62" t="s">
        <v>35</v>
      </c>
      <c r="J1902" s="62">
        <v>0</v>
      </c>
      <c r="K1902" s="44"/>
      <c r="L1902" s="63">
        <v>0</v>
      </c>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v>281</v>
      </c>
      <c r="C1903" s="59">
        <v>0</v>
      </c>
      <c r="D1903" s="60"/>
      <c r="E1903" s="60"/>
      <c r="F1903" s="60"/>
      <c r="G1903" s="61"/>
      <c r="H1903" s="71">
        <v>0</v>
      </c>
      <c r="I1903" s="62" t="s">
        <v>35</v>
      </c>
      <c r="J1903" s="62">
        <v>0</v>
      </c>
      <c r="K1903" s="44"/>
      <c r="L1903" s="63">
        <v>0</v>
      </c>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v>282</v>
      </c>
      <c r="C1904" s="59">
        <v>0</v>
      </c>
      <c r="D1904" s="60"/>
      <c r="E1904" s="60"/>
      <c r="F1904" s="60"/>
      <c r="G1904" s="61"/>
      <c r="H1904" s="71">
        <v>0</v>
      </c>
      <c r="I1904" s="62" t="s">
        <v>35</v>
      </c>
      <c r="J1904" s="62">
        <v>0</v>
      </c>
      <c r="K1904" s="44"/>
      <c r="L1904" s="63">
        <v>0</v>
      </c>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v>283</v>
      </c>
      <c r="C1905" s="59">
        <v>0</v>
      </c>
      <c r="D1905" s="60"/>
      <c r="E1905" s="60"/>
      <c r="F1905" s="60"/>
      <c r="G1905" s="61"/>
      <c r="H1905" s="71">
        <v>0</v>
      </c>
      <c r="I1905" s="62" t="s">
        <v>35</v>
      </c>
      <c r="J1905" s="62">
        <v>0</v>
      </c>
      <c r="K1905" s="44"/>
      <c r="L1905" s="63">
        <v>0</v>
      </c>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v>284</v>
      </c>
      <c r="C1906" s="59">
        <v>0</v>
      </c>
      <c r="D1906" s="60"/>
      <c r="E1906" s="60"/>
      <c r="F1906" s="60"/>
      <c r="G1906" s="61"/>
      <c r="H1906" s="71">
        <v>0</v>
      </c>
      <c r="I1906" s="62" t="s">
        <v>35</v>
      </c>
      <c r="J1906" s="62">
        <v>0</v>
      </c>
      <c r="K1906" s="44"/>
      <c r="L1906" s="63">
        <v>0</v>
      </c>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v>285</v>
      </c>
      <c r="C1907" s="59">
        <v>0</v>
      </c>
      <c r="D1907" s="60"/>
      <c r="E1907" s="60"/>
      <c r="F1907" s="60"/>
      <c r="G1907" s="61"/>
      <c r="H1907" s="71">
        <v>0</v>
      </c>
      <c r="I1907" s="62" t="s">
        <v>35</v>
      </c>
      <c r="J1907" s="62">
        <v>0</v>
      </c>
      <c r="K1907" s="44"/>
      <c r="L1907" s="63">
        <v>0</v>
      </c>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v>286</v>
      </c>
      <c r="C1908" s="59">
        <v>0</v>
      </c>
      <c r="D1908" s="60"/>
      <c r="E1908" s="60"/>
      <c r="F1908" s="60"/>
      <c r="G1908" s="61"/>
      <c r="H1908" s="71">
        <v>0</v>
      </c>
      <c r="I1908" s="62" t="s">
        <v>35</v>
      </c>
      <c r="J1908" s="62">
        <v>0</v>
      </c>
      <c r="K1908" s="44"/>
      <c r="L1908" s="63">
        <v>0</v>
      </c>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v>287</v>
      </c>
      <c r="C1909" s="59">
        <v>0</v>
      </c>
      <c r="D1909" s="60"/>
      <c r="E1909" s="60"/>
      <c r="F1909" s="60"/>
      <c r="G1909" s="61"/>
      <c r="H1909" s="71">
        <v>0</v>
      </c>
      <c r="I1909" s="62" t="s">
        <v>35</v>
      </c>
      <c r="J1909" s="62">
        <v>0</v>
      </c>
      <c r="K1909" s="44"/>
      <c r="L1909" s="63">
        <v>0</v>
      </c>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v>288</v>
      </c>
      <c r="C1910" s="59">
        <v>0</v>
      </c>
      <c r="D1910" s="60"/>
      <c r="E1910" s="60"/>
      <c r="F1910" s="60"/>
      <c r="G1910" s="61"/>
      <c r="H1910" s="71">
        <v>0</v>
      </c>
      <c r="I1910" s="62" t="s">
        <v>35</v>
      </c>
      <c r="J1910" s="62">
        <v>0</v>
      </c>
      <c r="K1910" s="44"/>
      <c r="L1910" s="63">
        <v>0</v>
      </c>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v>289</v>
      </c>
      <c r="C1911" s="59">
        <v>0</v>
      </c>
      <c r="D1911" s="60"/>
      <c r="E1911" s="60"/>
      <c r="F1911" s="60"/>
      <c r="G1911" s="61"/>
      <c r="H1911" s="71">
        <v>0</v>
      </c>
      <c r="I1911" s="62" t="s">
        <v>35</v>
      </c>
      <c r="J1911" s="62">
        <v>0</v>
      </c>
      <c r="K1911" s="44"/>
      <c r="L1911" s="63">
        <v>0</v>
      </c>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v>290</v>
      </c>
      <c r="C1912" s="59">
        <v>0</v>
      </c>
      <c r="D1912" s="60"/>
      <c r="E1912" s="60"/>
      <c r="F1912" s="60"/>
      <c r="G1912" s="61"/>
      <c r="H1912" s="71">
        <v>0</v>
      </c>
      <c r="I1912" s="62" t="s">
        <v>35</v>
      </c>
      <c r="J1912" s="62">
        <v>0</v>
      </c>
      <c r="K1912" s="44"/>
      <c r="L1912" s="63">
        <v>0</v>
      </c>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v>291</v>
      </c>
      <c r="C1913" s="59">
        <v>0</v>
      </c>
      <c r="D1913" s="60"/>
      <c r="E1913" s="60"/>
      <c r="F1913" s="60"/>
      <c r="G1913" s="61"/>
      <c r="H1913" s="71">
        <v>0</v>
      </c>
      <c r="I1913" s="62" t="s">
        <v>35</v>
      </c>
      <c r="J1913" s="62">
        <v>0</v>
      </c>
      <c r="K1913" s="44"/>
      <c r="L1913" s="63">
        <v>0</v>
      </c>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v>292</v>
      </c>
      <c r="C1914" s="59">
        <v>0</v>
      </c>
      <c r="D1914" s="60"/>
      <c r="E1914" s="60"/>
      <c r="F1914" s="60"/>
      <c r="G1914" s="61"/>
      <c r="H1914" s="71">
        <v>0</v>
      </c>
      <c r="I1914" s="62" t="s">
        <v>35</v>
      </c>
      <c r="J1914" s="62">
        <v>0</v>
      </c>
      <c r="K1914" s="44"/>
      <c r="L1914" s="63">
        <v>0</v>
      </c>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v>293</v>
      </c>
      <c r="C1915" s="59">
        <v>0</v>
      </c>
      <c r="D1915" s="60"/>
      <c r="E1915" s="60"/>
      <c r="F1915" s="60"/>
      <c r="G1915" s="61"/>
      <c r="H1915" s="71">
        <v>0</v>
      </c>
      <c r="I1915" s="62" t="s">
        <v>35</v>
      </c>
      <c r="J1915" s="62">
        <v>0</v>
      </c>
      <c r="K1915" s="44"/>
      <c r="L1915" s="63">
        <v>0</v>
      </c>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v>294</v>
      </c>
      <c r="C1916" s="59">
        <v>0</v>
      </c>
      <c r="D1916" s="60"/>
      <c r="E1916" s="60"/>
      <c r="F1916" s="60"/>
      <c r="G1916" s="61"/>
      <c r="H1916" s="71">
        <v>0</v>
      </c>
      <c r="I1916" s="62" t="s">
        <v>35</v>
      </c>
      <c r="J1916" s="62">
        <v>0</v>
      </c>
      <c r="K1916" s="44"/>
      <c r="L1916" s="63">
        <v>0</v>
      </c>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v>295</v>
      </c>
      <c r="C1917" s="59">
        <v>0</v>
      </c>
      <c r="D1917" s="60"/>
      <c r="E1917" s="60"/>
      <c r="F1917" s="60"/>
      <c r="G1917" s="61"/>
      <c r="H1917" s="71">
        <v>0</v>
      </c>
      <c r="I1917" s="62" t="s">
        <v>35</v>
      </c>
      <c r="J1917" s="62">
        <v>0</v>
      </c>
      <c r="K1917" s="44"/>
      <c r="L1917" s="63">
        <v>0</v>
      </c>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v>296</v>
      </c>
      <c r="C1918" s="59">
        <v>0</v>
      </c>
      <c r="D1918" s="60"/>
      <c r="E1918" s="60"/>
      <c r="F1918" s="60"/>
      <c r="G1918" s="61"/>
      <c r="H1918" s="71">
        <v>0</v>
      </c>
      <c r="I1918" s="62" t="s">
        <v>35</v>
      </c>
      <c r="J1918" s="62">
        <v>0</v>
      </c>
      <c r="K1918" s="44"/>
      <c r="L1918" s="63">
        <v>0</v>
      </c>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v>297</v>
      </c>
      <c r="C1919" s="59">
        <v>0</v>
      </c>
      <c r="D1919" s="60"/>
      <c r="E1919" s="60"/>
      <c r="F1919" s="60"/>
      <c r="G1919" s="61"/>
      <c r="H1919" s="71">
        <v>0</v>
      </c>
      <c r="I1919" s="62" t="s">
        <v>35</v>
      </c>
      <c r="J1919" s="62">
        <v>0</v>
      </c>
      <c r="K1919" s="44"/>
      <c r="L1919" s="63">
        <v>0</v>
      </c>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v>298</v>
      </c>
      <c r="C1920" s="59">
        <v>0</v>
      </c>
      <c r="D1920" s="60"/>
      <c r="E1920" s="60"/>
      <c r="F1920" s="60"/>
      <c r="G1920" s="61"/>
      <c r="H1920" s="71">
        <v>0</v>
      </c>
      <c r="I1920" s="62" t="s">
        <v>35</v>
      </c>
      <c r="J1920" s="62">
        <v>0</v>
      </c>
      <c r="K1920" s="44"/>
      <c r="L1920" s="63">
        <v>0</v>
      </c>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v>299</v>
      </c>
      <c r="C1921" s="59">
        <v>0</v>
      </c>
      <c r="D1921" s="60"/>
      <c r="E1921" s="60"/>
      <c r="F1921" s="60"/>
      <c r="G1921" s="61"/>
      <c r="H1921" s="71">
        <v>0</v>
      </c>
      <c r="I1921" s="62" t="s">
        <v>35</v>
      </c>
      <c r="J1921" s="62">
        <v>0</v>
      </c>
      <c r="K1921" s="44"/>
      <c r="L1921" s="63">
        <v>0</v>
      </c>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v>300</v>
      </c>
      <c r="C1922" s="59">
        <v>0</v>
      </c>
      <c r="D1922" s="60"/>
      <c r="E1922" s="60"/>
      <c r="F1922" s="60"/>
      <c r="G1922" s="61"/>
      <c r="H1922" s="71">
        <v>0</v>
      </c>
      <c r="I1922" s="62" t="s">
        <v>35</v>
      </c>
      <c r="J1922" s="62">
        <v>0</v>
      </c>
      <c r="K1922" s="44"/>
      <c r="L1922" s="63">
        <v>0</v>
      </c>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v>301</v>
      </c>
      <c r="C1923" s="59">
        <v>0</v>
      </c>
      <c r="D1923" s="60"/>
      <c r="E1923" s="60"/>
      <c r="F1923" s="60"/>
      <c r="G1923" s="61"/>
      <c r="H1923" s="71">
        <v>0</v>
      </c>
      <c r="I1923" s="62" t="s">
        <v>35</v>
      </c>
      <c r="J1923" s="62">
        <v>0</v>
      </c>
      <c r="K1923" s="44"/>
      <c r="L1923" s="63">
        <v>0</v>
      </c>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v>302</v>
      </c>
      <c r="C1924" s="59">
        <v>0</v>
      </c>
      <c r="D1924" s="60"/>
      <c r="E1924" s="60"/>
      <c r="F1924" s="60"/>
      <c r="G1924" s="61"/>
      <c r="H1924" s="71">
        <v>0</v>
      </c>
      <c r="I1924" s="62" t="s">
        <v>35</v>
      </c>
      <c r="J1924" s="62">
        <v>0</v>
      </c>
      <c r="K1924" s="44"/>
      <c r="L1924" s="63">
        <v>0</v>
      </c>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v>303</v>
      </c>
      <c r="C1925" s="59">
        <v>0</v>
      </c>
      <c r="D1925" s="60"/>
      <c r="E1925" s="60"/>
      <c r="F1925" s="60"/>
      <c r="G1925" s="61"/>
      <c r="H1925" s="71">
        <v>0</v>
      </c>
      <c r="I1925" s="62" t="s">
        <v>35</v>
      </c>
      <c r="J1925" s="62">
        <v>0</v>
      </c>
      <c r="K1925" s="44"/>
      <c r="L1925" s="63">
        <v>0</v>
      </c>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v>304</v>
      </c>
      <c r="C1926" s="59">
        <v>0</v>
      </c>
      <c r="D1926" s="60"/>
      <c r="E1926" s="60"/>
      <c r="F1926" s="60"/>
      <c r="G1926" s="61"/>
      <c r="H1926" s="71">
        <v>0</v>
      </c>
      <c r="I1926" s="62" t="s">
        <v>35</v>
      </c>
      <c r="J1926" s="62">
        <v>0</v>
      </c>
      <c r="K1926" s="44"/>
      <c r="L1926" s="63">
        <v>0</v>
      </c>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v>305</v>
      </c>
      <c r="C1927" s="59">
        <v>0</v>
      </c>
      <c r="D1927" s="60"/>
      <c r="E1927" s="60"/>
      <c r="F1927" s="60"/>
      <c r="G1927" s="61"/>
      <c r="H1927" s="71">
        <v>0</v>
      </c>
      <c r="I1927" s="62" t="s">
        <v>35</v>
      </c>
      <c r="J1927" s="62">
        <v>0</v>
      </c>
      <c r="K1927" s="44"/>
      <c r="L1927" s="63">
        <v>0</v>
      </c>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v>306</v>
      </c>
      <c r="C1928" s="59">
        <v>0</v>
      </c>
      <c r="D1928" s="60"/>
      <c r="E1928" s="60"/>
      <c r="F1928" s="60"/>
      <c r="G1928" s="61"/>
      <c r="H1928" s="71">
        <v>0</v>
      </c>
      <c r="I1928" s="62" t="s">
        <v>35</v>
      </c>
      <c r="J1928" s="62">
        <v>0</v>
      </c>
      <c r="K1928" s="44"/>
      <c r="L1928" s="63">
        <v>0</v>
      </c>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v>307</v>
      </c>
      <c r="C1929" s="59">
        <v>0</v>
      </c>
      <c r="D1929" s="60"/>
      <c r="E1929" s="60"/>
      <c r="F1929" s="60"/>
      <c r="G1929" s="61"/>
      <c r="H1929" s="71">
        <v>0</v>
      </c>
      <c r="I1929" s="62" t="s">
        <v>35</v>
      </c>
      <c r="J1929" s="62">
        <v>0</v>
      </c>
      <c r="K1929" s="44"/>
      <c r="L1929" s="63">
        <v>0</v>
      </c>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v>308</v>
      </c>
      <c r="C1930" s="59">
        <v>0</v>
      </c>
      <c r="D1930" s="60"/>
      <c r="E1930" s="60"/>
      <c r="F1930" s="60"/>
      <c r="G1930" s="61"/>
      <c r="H1930" s="71">
        <v>0</v>
      </c>
      <c r="I1930" s="62" t="s">
        <v>35</v>
      </c>
      <c r="J1930" s="62">
        <v>0</v>
      </c>
      <c r="K1930" s="44"/>
      <c r="L1930" s="63">
        <v>0</v>
      </c>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v>309</v>
      </c>
      <c r="C1931" s="59">
        <v>0</v>
      </c>
      <c r="D1931" s="60"/>
      <c r="E1931" s="60"/>
      <c r="F1931" s="60"/>
      <c r="G1931" s="61"/>
      <c r="H1931" s="71">
        <v>0</v>
      </c>
      <c r="I1931" s="62" t="s">
        <v>35</v>
      </c>
      <c r="J1931" s="62">
        <v>0</v>
      </c>
      <c r="K1931" s="44"/>
      <c r="L1931" s="63">
        <v>0</v>
      </c>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v>310</v>
      </c>
      <c r="C1932" s="59">
        <v>0</v>
      </c>
      <c r="D1932" s="60"/>
      <c r="E1932" s="60"/>
      <c r="F1932" s="60"/>
      <c r="G1932" s="61"/>
      <c r="H1932" s="71">
        <v>0</v>
      </c>
      <c r="I1932" s="62" t="s">
        <v>35</v>
      </c>
      <c r="J1932" s="62">
        <v>0</v>
      </c>
      <c r="K1932" s="44"/>
      <c r="L1932" s="63">
        <v>0</v>
      </c>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v>311</v>
      </c>
      <c r="C1933" s="59">
        <v>0</v>
      </c>
      <c r="D1933" s="60"/>
      <c r="E1933" s="60"/>
      <c r="F1933" s="60"/>
      <c r="G1933" s="61"/>
      <c r="H1933" s="71">
        <v>0</v>
      </c>
      <c r="I1933" s="62" t="s">
        <v>35</v>
      </c>
      <c r="J1933" s="62">
        <v>0</v>
      </c>
      <c r="K1933" s="44"/>
      <c r="L1933" s="63">
        <v>0</v>
      </c>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v>312</v>
      </c>
      <c r="C1934" s="59">
        <v>0</v>
      </c>
      <c r="D1934" s="60"/>
      <c r="E1934" s="60"/>
      <c r="F1934" s="60"/>
      <c r="G1934" s="61"/>
      <c r="H1934" s="71">
        <v>0</v>
      </c>
      <c r="I1934" s="62" t="s">
        <v>35</v>
      </c>
      <c r="J1934" s="62">
        <v>0</v>
      </c>
      <c r="K1934" s="44"/>
      <c r="L1934" s="63">
        <v>0</v>
      </c>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v>313</v>
      </c>
      <c r="C1935" s="59">
        <v>0</v>
      </c>
      <c r="D1935" s="60"/>
      <c r="E1935" s="60"/>
      <c r="F1935" s="60"/>
      <c r="G1935" s="61"/>
      <c r="H1935" s="71">
        <v>0</v>
      </c>
      <c r="I1935" s="62" t="s">
        <v>35</v>
      </c>
      <c r="J1935" s="62">
        <v>0</v>
      </c>
      <c r="K1935" s="44"/>
      <c r="L1935" s="63">
        <v>0</v>
      </c>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v>314</v>
      </c>
      <c r="C1936" s="59">
        <v>0</v>
      </c>
      <c r="D1936" s="60"/>
      <c r="E1936" s="60"/>
      <c r="F1936" s="60"/>
      <c r="G1936" s="61"/>
      <c r="H1936" s="71">
        <v>0</v>
      </c>
      <c r="I1936" s="62" t="s">
        <v>35</v>
      </c>
      <c r="J1936" s="62">
        <v>0</v>
      </c>
      <c r="K1936" s="44"/>
      <c r="L1936" s="63">
        <v>0</v>
      </c>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v>315</v>
      </c>
      <c r="C1937" s="59">
        <v>0</v>
      </c>
      <c r="D1937" s="60"/>
      <c r="E1937" s="60"/>
      <c r="F1937" s="60"/>
      <c r="G1937" s="61"/>
      <c r="H1937" s="71">
        <v>0</v>
      </c>
      <c r="I1937" s="62" t="s">
        <v>35</v>
      </c>
      <c r="J1937" s="62">
        <v>0</v>
      </c>
      <c r="K1937" s="44"/>
      <c r="L1937" s="63">
        <v>0</v>
      </c>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v>316</v>
      </c>
      <c r="C1938" s="59">
        <v>0</v>
      </c>
      <c r="D1938" s="60"/>
      <c r="E1938" s="60"/>
      <c r="F1938" s="60"/>
      <c r="G1938" s="61"/>
      <c r="H1938" s="71">
        <v>0</v>
      </c>
      <c r="I1938" s="62" t="s">
        <v>35</v>
      </c>
      <c r="J1938" s="62">
        <v>0</v>
      </c>
      <c r="K1938" s="44"/>
      <c r="L1938" s="63">
        <v>0</v>
      </c>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v>317</v>
      </c>
      <c r="C1939" s="59">
        <v>0</v>
      </c>
      <c r="D1939" s="60"/>
      <c r="E1939" s="60"/>
      <c r="F1939" s="60"/>
      <c r="G1939" s="61"/>
      <c r="H1939" s="71">
        <v>0</v>
      </c>
      <c r="I1939" s="62" t="s">
        <v>35</v>
      </c>
      <c r="J1939" s="62">
        <v>0</v>
      </c>
      <c r="K1939" s="44"/>
      <c r="L1939" s="63">
        <v>0</v>
      </c>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v>318</v>
      </c>
      <c r="C1940" s="59">
        <v>0</v>
      </c>
      <c r="D1940" s="60"/>
      <c r="E1940" s="60"/>
      <c r="F1940" s="60"/>
      <c r="G1940" s="61"/>
      <c r="H1940" s="71">
        <v>0</v>
      </c>
      <c r="I1940" s="62" t="s">
        <v>35</v>
      </c>
      <c r="J1940" s="62">
        <v>0</v>
      </c>
      <c r="K1940" s="44"/>
      <c r="L1940" s="63">
        <v>0</v>
      </c>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v>319</v>
      </c>
      <c r="C1941" s="59">
        <v>0</v>
      </c>
      <c r="D1941" s="60"/>
      <c r="E1941" s="60"/>
      <c r="F1941" s="60"/>
      <c r="G1941" s="61"/>
      <c r="H1941" s="71">
        <v>0</v>
      </c>
      <c r="I1941" s="62" t="s">
        <v>35</v>
      </c>
      <c r="J1941" s="62">
        <v>0</v>
      </c>
      <c r="K1941" s="44"/>
      <c r="L1941" s="63">
        <v>0</v>
      </c>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v>320</v>
      </c>
      <c r="C1942" s="59">
        <v>0</v>
      </c>
      <c r="D1942" s="60"/>
      <c r="E1942" s="60"/>
      <c r="F1942" s="60"/>
      <c r="G1942" s="61"/>
      <c r="H1942" s="71">
        <v>0</v>
      </c>
      <c r="I1942" s="62" t="s">
        <v>35</v>
      </c>
      <c r="J1942" s="62">
        <v>0</v>
      </c>
      <c r="K1942" s="44"/>
      <c r="L1942" s="63">
        <v>0</v>
      </c>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v>321</v>
      </c>
      <c r="C1943" s="59">
        <v>0</v>
      </c>
      <c r="D1943" s="60"/>
      <c r="E1943" s="60"/>
      <c r="F1943" s="60"/>
      <c r="G1943" s="61"/>
      <c r="H1943" s="71">
        <v>0</v>
      </c>
      <c r="I1943" s="62" t="s">
        <v>35</v>
      </c>
      <c r="J1943" s="62">
        <v>0</v>
      </c>
      <c r="K1943" s="44"/>
      <c r="L1943" s="63">
        <v>0</v>
      </c>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v>322</v>
      </c>
      <c r="C1944" s="59">
        <v>0</v>
      </c>
      <c r="D1944" s="60"/>
      <c r="E1944" s="60"/>
      <c r="F1944" s="60"/>
      <c r="G1944" s="61"/>
      <c r="H1944" s="71">
        <v>0</v>
      </c>
      <c r="I1944" s="62" t="s">
        <v>35</v>
      </c>
      <c r="J1944" s="62">
        <v>0</v>
      </c>
      <c r="K1944" s="44"/>
      <c r="L1944" s="63">
        <v>0</v>
      </c>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v>323</v>
      </c>
      <c r="C1945" s="59">
        <v>0</v>
      </c>
      <c r="D1945" s="60"/>
      <c r="E1945" s="60"/>
      <c r="F1945" s="60"/>
      <c r="G1945" s="61"/>
      <c r="H1945" s="71">
        <v>0</v>
      </c>
      <c r="I1945" s="62" t="s">
        <v>35</v>
      </c>
      <c r="J1945" s="62">
        <v>0</v>
      </c>
      <c r="K1945" s="44"/>
      <c r="L1945" s="63">
        <v>0</v>
      </c>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v>324</v>
      </c>
      <c r="C1946" s="59">
        <v>0</v>
      </c>
      <c r="D1946" s="60"/>
      <c r="E1946" s="60"/>
      <c r="F1946" s="60"/>
      <c r="G1946" s="61"/>
      <c r="H1946" s="71">
        <v>0</v>
      </c>
      <c r="I1946" s="62" t="s">
        <v>35</v>
      </c>
      <c r="J1946" s="62">
        <v>0</v>
      </c>
      <c r="K1946" s="44"/>
      <c r="L1946" s="63">
        <v>0</v>
      </c>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v>325</v>
      </c>
      <c r="C1947" s="59">
        <v>0</v>
      </c>
      <c r="D1947" s="60"/>
      <c r="E1947" s="60"/>
      <c r="F1947" s="60"/>
      <c r="G1947" s="61"/>
      <c r="H1947" s="71">
        <v>0</v>
      </c>
      <c r="I1947" s="62" t="s">
        <v>35</v>
      </c>
      <c r="J1947" s="62">
        <v>0</v>
      </c>
      <c r="K1947" s="44"/>
      <c r="L1947" s="63">
        <v>0</v>
      </c>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v>326</v>
      </c>
      <c r="C1948" s="59">
        <v>0</v>
      </c>
      <c r="D1948" s="60"/>
      <c r="E1948" s="60"/>
      <c r="F1948" s="60"/>
      <c r="G1948" s="61"/>
      <c r="H1948" s="71">
        <v>0</v>
      </c>
      <c r="I1948" s="62" t="s">
        <v>35</v>
      </c>
      <c r="J1948" s="62">
        <v>0</v>
      </c>
      <c r="K1948" s="44"/>
      <c r="L1948" s="63">
        <v>0</v>
      </c>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v>327</v>
      </c>
      <c r="C1949" s="59">
        <v>0</v>
      </c>
      <c r="D1949" s="60"/>
      <c r="E1949" s="60"/>
      <c r="F1949" s="60"/>
      <c r="G1949" s="61"/>
      <c r="H1949" s="71">
        <v>0</v>
      </c>
      <c r="I1949" s="62" t="s">
        <v>35</v>
      </c>
      <c r="J1949" s="62">
        <v>0</v>
      </c>
      <c r="K1949" s="44"/>
      <c r="L1949" s="63">
        <v>0</v>
      </c>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v>328</v>
      </c>
      <c r="C1950" s="59">
        <v>0</v>
      </c>
      <c r="D1950" s="60"/>
      <c r="E1950" s="60"/>
      <c r="F1950" s="60"/>
      <c r="G1950" s="61"/>
      <c r="H1950" s="71">
        <v>0</v>
      </c>
      <c r="I1950" s="62" t="s">
        <v>35</v>
      </c>
      <c r="J1950" s="62">
        <v>0</v>
      </c>
      <c r="K1950" s="44"/>
      <c r="L1950" s="63">
        <v>0</v>
      </c>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v>329</v>
      </c>
      <c r="C1951" s="59">
        <v>0</v>
      </c>
      <c r="D1951" s="60"/>
      <c r="E1951" s="60"/>
      <c r="F1951" s="60"/>
      <c r="G1951" s="61"/>
      <c r="H1951" s="71">
        <v>0</v>
      </c>
      <c r="I1951" s="62" t="s">
        <v>35</v>
      </c>
      <c r="J1951" s="62">
        <v>0</v>
      </c>
      <c r="K1951" s="44"/>
      <c r="L1951" s="63">
        <v>0</v>
      </c>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v>330</v>
      </c>
      <c r="C1952" s="59">
        <v>0</v>
      </c>
      <c r="D1952" s="60"/>
      <c r="E1952" s="60"/>
      <c r="F1952" s="60"/>
      <c r="G1952" s="61"/>
      <c r="H1952" s="71">
        <v>0</v>
      </c>
      <c r="I1952" s="62" t="s">
        <v>35</v>
      </c>
      <c r="J1952" s="62">
        <v>0</v>
      </c>
      <c r="K1952" s="44"/>
      <c r="L1952" s="63">
        <v>0</v>
      </c>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v>331</v>
      </c>
      <c r="C1953" s="59">
        <v>0</v>
      </c>
      <c r="D1953" s="60"/>
      <c r="E1953" s="60"/>
      <c r="F1953" s="60"/>
      <c r="G1953" s="61"/>
      <c r="H1953" s="71">
        <v>0</v>
      </c>
      <c r="I1953" s="62" t="s">
        <v>35</v>
      </c>
      <c r="J1953" s="62">
        <v>0</v>
      </c>
      <c r="K1953" s="44"/>
      <c r="L1953" s="63">
        <v>0</v>
      </c>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v>332</v>
      </c>
      <c r="C1954" s="59">
        <v>0</v>
      </c>
      <c r="D1954" s="60"/>
      <c r="E1954" s="60"/>
      <c r="F1954" s="60"/>
      <c r="G1954" s="61"/>
      <c r="H1954" s="71">
        <v>0</v>
      </c>
      <c r="I1954" s="62" t="s">
        <v>35</v>
      </c>
      <c r="J1954" s="62">
        <v>0</v>
      </c>
      <c r="K1954" s="44"/>
      <c r="L1954" s="63">
        <v>0</v>
      </c>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v>333</v>
      </c>
      <c r="C1955" s="59">
        <v>0</v>
      </c>
      <c r="D1955" s="60"/>
      <c r="E1955" s="60"/>
      <c r="F1955" s="60"/>
      <c r="G1955" s="61"/>
      <c r="H1955" s="71">
        <v>0</v>
      </c>
      <c r="I1955" s="62" t="s">
        <v>35</v>
      </c>
      <c r="J1955" s="62">
        <v>0</v>
      </c>
      <c r="K1955" s="44"/>
      <c r="L1955" s="63">
        <v>0</v>
      </c>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v>334</v>
      </c>
      <c r="C1956" s="59">
        <v>0</v>
      </c>
      <c r="D1956" s="60"/>
      <c r="E1956" s="60"/>
      <c r="F1956" s="60"/>
      <c r="G1956" s="61"/>
      <c r="H1956" s="71">
        <v>0</v>
      </c>
      <c r="I1956" s="62" t="s">
        <v>35</v>
      </c>
      <c r="J1956" s="62">
        <v>0</v>
      </c>
      <c r="K1956" s="44"/>
      <c r="L1956" s="63">
        <v>0</v>
      </c>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v>335</v>
      </c>
      <c r="C1957" s="59">
        <v>0</v>
      </c>
      <c r="D1957" s="60"/>
      <c r="E1957" s="60"/>
      <c r="F1957" s="60"/>
      <c r="G1957" s="61"/>
      <c r="H1957" s="71">
        <v>0</v>
      </c>
      <c r="I1957" s="62" t="s">
        <v>35</v>
      </c>
      <c r="J1957" s="62">
        <v>0</v>
      </c>
      <c r="K1957" s="44"/>
      <c r="L1957" s="63">
        <v>0</v>
      </c>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v>336</v>
      </c>
      <c r="C1958" s="59">
        <v>0</v>
      </c>
      <c r="D1958" s="60"/>
      <c r="E1958" s="60"/>
      <c r="F1958" s="60"/>
      <c r="G1958" s="61"/>
      <c r="H1958" s="71">
        <v>0</v>
      </c>
      <c r="I1958" s="62" t="s">
        <v>35</v>
      </c>
      <c r="J1958" s="62">
        <v>0</v>
      </c>
      <c r="K1958" s="44"/>
      <c r="L1958" s="63">
        <v>0</v>
      </c>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v>337</v>
      </c>
      <c r="C1959" s="59">
        <v>0</v>
      </c>
      <c r="D1959" s="60"/>
      <c r="E1959" s="60"/>
      <c r="F1959" s="60"/>
      <c r="G1959" s="61"/>
      <c r="H1959" s="71">
        <v>0</v>
      </c>
      <c r="I1959" s="62" t="s">
        <v>35</v>
      </c>
      <c r="J1959" s="62">
        <v>0</v>
      </c>
      <c r="K1959" s="44"/>
      <c r="L1959" s="63">
        <v>0</v>
      </c>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v>338</v>
      </c>
      <c r="C1960" s="59">
        <v>0</v>
      </c>
      <c r="D1960" s="60"/>
      <c r="E1960" s="60"/>
      <c r="F1960" s="60"/>
      <c r="G1960" s="61"/>
      <c r="H1960" s="71">
        <v>0</v>
      </c>
      <c r="I1960" s="62" t="s">
        <v>35</v>
      </c>
      <c r="J1960" s="62">
        <v>0</v>
      </c>
      <c r="K1960" s="44"/>
      <c r="L1960" s="63">
        <v>0</v>
      </c>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v>339</v>
      </c>
      <c r="C1961" s="59">
        <v>0</v>
      </c>
      <c r="D1961" s="60"/>
      <c r="E1961" s="60"/>
      <c r="F1961" s="60"/>
      <c r="G1961" s="61"/>
      <c r="H1961" s="71">
        <v>0</v>
      </c>
      <c r="I1961" s="62" t="s">
        <v>35</v>
      </c>
      <c r="J1961" s="62">
        <v>0</v>
      </c>
      <c r="K1961" s="44"/>
      <c r="L1961" s="63">
        <v>0</v>
      </c>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v>340</v>
      </c>
      <c r="C1962" s="59">
        <v>0</v>
      </c>
      <c r="D1962" s="60"/>
      <c r="E1962" s="60"/>
      <c r="F1962" s="60"/>
      <c r="G1962" s="61"/>
      <c r="H1962" s="71">
        <v>0</v>
      </c>
      <c r="I1962" s="62" t="s">
        <v>35</v>
      </c>
      <c r="J1962" s="62">
        <v>0</v>
      </c>
      <c r="K1962" s="44"/>
      <c r="L1962" s="63">
        <v>0</v>
      </c>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v>341</v>
      </c>
      <c r="C1963" s="59">
        <v>0</v>
      </c>
      <c r="D1963" s="60"/>
      <c r="E1963" s="60"/>
      <c r="F1963" s="60"/>
      <c r="G1963" s="61"/>
      <c r="H1963" s="71">
        <v>0</v>
      </c>
      <c r="I1963" s="62" t="s">
        <v>35</v>
      </c>
      <c r="J1963" s="62">
        <v>0</v>
      </c>
      <c r="K1963" s="44"/>
      <c r="L1963" s="63">
        <v>0</v>
      </c>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v>342</v>
      </c>
      <c r="C1964" s="59">
        <v>0</v>
      </c>
      <c r="D1964" s="60"/>
      <c r="E1964" s="60"/>
      <c r="F1964" s="60"/>
      <c r="G1964" s="61"/>
      <c r="H1964" s="71">
        <v>0</v>
      </c>
      <c r="I1964" s="62" t="s">
        <v>35</v>
      </c>
      <c r="J1964" s="62">
        <v>0</v>
      </c>
      <c r="K1964" s="44"/>
      <c r="L1964" s="63">
        <v>0</v>
      </c>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v>343</v>
      </c>
      <c r="C1965" s="59">
        <v>0</v>
      </c>
      <c r="D1965" s="60"/>
      <c r="E1965" s="60"/>
      <c r="F1965" s="60"/>
      <c r="G1965" s="61"/>
      <c r="H1965" s="71">
        <v>0</v>
      </c>
      <c r="I1965" s="62" t="s">
        <v>35</v>
      </c>
      <c r="J1965" s="62">
        <v>0</v>
      </c>
      <c r="K1965" s="44"/>
      <c r="L1965" s="63">
        <v>0</v>
      </c>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v>344</v>
      </c>
      <c r="C1966" s="59">
        <v>0</v>
      </c>
      <c r="D1966" s="60"/>
      <c r="E1966" s="60"/>
      <c r="F1966" s="60"/>
      <c r="G1966" s="61"/>
      <c r="H1966" s="71">
        <v>0</v>
      </c>
      <c r="I1966" s="62" t="s">
        <v>35</v>
      </c>
      <c r="J1966" s="62">
        <v>0</v>
      </c>
      <c r="K1966" s="44"/>
      <c r="L1966" s="63">
        <v>0</v>
      </c>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v>345</v>
      </c>
      <c r="C1967" s="59">
        <v>0</v>
      </c>
      <c r="D1967" s="60"/>
      <c r="E1967" s="60"/>
      <c r="F1967" s="60"/>
      <c r="G1967" s="61"/>
      <c r="H1967" s="71">
        <v>0</v>
      </c>
      <c r="I1967" s="62" t="s">
        <v>35</v>
      </c>
      <c r="J1967" s="62">
        <v>0</v>
      </c>
      <c r="K1967" s="44"/>
      <c r="L1967" s="63">
        <v>0</v>
      </c>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v>346</v>
      </c>
      <c r="C1968" s="59">
        <v>0</v>
      </c>
      <c r="D1968" s="60"/>
      <c r="E1968" s="60"/>
      <c r="F1968" s="60"/>
      <c r="G1968" s="61"/>
      <c r="H1968" s="71">
        <v>0</v>
      </c>
      <c r="I1968" s="62" t="s">
        <v>35</v>
      </c>
      <c r="J1968" s="62">
        <v>0</v>
      </c>
      <c r="K1968" s="44"/>
      <c r="L1968" s="63">
        <v>0</v>
      </c>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v>347</v>
      </c>
      <c r="C1969" s="59">
        <v>0</v>
      </c>
      <c r="D1969" s="60"/>
      <c r="E1969" s="60"/>
      <c r="F1969" s="60"/>
      <c r="G1969" s="61"/>
      <c r="H1969" s="71">
        <v>0</v>
      </c>
      <c r="I1969" s="62" t="s">
        <v>35</v>
      </c>
      <c r="J1969" s="62">
        <v>0</v>
      </c>
      <c r="K1969" s="44"/>
      <c r="L1969" s="63">
        <v>0</v>
      </c>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v>348</v>
      </c>
      <c r="C1970" s="59">
        <v>0</v>
      </c>
      <c r="D1970" s="60"/>
      <c r="E1970" s="60"/>
      <c r="F1970" s="60"/>
      <c r="G1970" s="61"/>
      <c r="H1970" s="71">
        <v>0</v>
      </c>
      <c r="I1970" s="62" t="s">
        <v>35</v>
      </c>
      <c r="J1970" s="62">
        <v>0</v>
      </c>
      <c r="K1970" s="44"/>
      <c r="L1970" s="63">
        <v>0</v>
      </c>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v>349</v>
      </c>
      <c r="C1971" s="59">
        <v>0</v>
      </c>
      <c r="D1971" s="60"/>
      <c r="E1971" s="60"/>
      <c r="F1971" s="60"/>
      <c r="G1971" s="61"/>
      <c r="H1971" s="71">
        <v>0</v>
      </c>
      <c r="I1971" s="62" t="s">
        <v>35</v>
      </c>
      <c r="J1971" s="62">
        <v>0</v>
      </c>
      <c r="K1971" s="44"/>
      <c r="L1971" s="63">
        <v>0</v>
      </c>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v>350</v>
      </c>
      <c r="C1972" s="59">
        <v>0</v>
      </c>
      <c r="D1972" s="60"/>
      <c r="E1972" s="60"/>
      <c r="F1972" s="60"/>
      <c r="G1972" s="61"/>
      <c r="H1972" s="71">
        <v>0</v>
      </c>
      <c r="I1972" s="62" t="s">
        <v>35</v>
      </c>
      <c r="J1972" s="62">
        <v>0</v>
      </c>
      <c r="K1972" s="44"/>
      <c r="L1972" s="63">
        <v>0</v>
      </c>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v>351</v>
      </c>
      <c r="C1973" s="59">
        <v>0</v>
      </c>
      <c r="D1973" s="60"/>
      <c r="E1973" s="60"/>
      <c r="F1973" s="60"/>
      <c r="G1973" s="61"/>
      <c r="H1973" s="71">
        <v>0</v>
      </c>
      <c r="I1973" s="62" t="s">
        <v>35</v>
      </c>
      <c r="J1973" s="62">
        <v>0</v>
      </c>
      <c r="K1973" s="44"/>
      <c r="L1973" s="63">
        <v>0</v>
      </c>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v>352</v>
      </c>
      <c r="C1974" s="59">
        <v>0</v>
      </c>
      <c r="D1974" s="60"/>
      <c r="E1974" s="60"/>
      <c r="F1974" s="60"/>
      <c r="G1974" s="61"/>
      <c r="H1974" s="71">
        <v>0</v>
      </c>
      <c r="I1974" s="62" t="s">
        <v>35</v>
      </c>
      <c r="J1974" s="62">
        <v>0</v>
      </c>
      <c r="K1974" s="44"/>
      <c r="L1974" s="63">
        <v>0</v>
      </c>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v>353</v>
      </c>
      <c r="C1975" s="59">
        <v>0</v>
      </c>
      <c r="D1975" s="60"/>
      <c r="E1975" s="60"/>
      <c r="F1975" s="60"/>
      <c r="G1975" s="61"/>
      <c r="H1975" s="71">
        <v>0</v>
      </c>
      <c r="I1975" s="62" t="s">
        <v>35</v>
      </c>
      <c r="J1975" s="62">
        <v>0</v>
      </c>
      <c r="K1975" s="44"/>
      <c r="L1975" s="63">
        <v>0</v>
      </c>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v>354</v>
      </c>
      <c r="C1976" s="59">
        <v>0</v>
      </c>
      <c r="D1976" s="60"/>
      <c r="E1976" s="60"/>
      <c r="F1976" s="60"/>
      <c r="G1976" s="61"/>
      <c r="H1976" s="71">
        <v>0</v>
      </c>
      <c r="I1976" s="62" t="s">
        <v>35</v>
      </c>
      <c r="J1976" s="62">
        <v>0</v>
      </c>
      <c r="K1976" s="44"/>
      <c r="L1976" s="63">
        <v>0</v>
      </c>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v>355</v>
      </c>
      <c r="C1977" s="59">
        <v>0</v>
      </c>
      <c r="D1977" s="60"/>
      <c r="E1977" s="60"/>
      <c r="F1977" s="60"/>
      <c r="G1977" s="61"/>
      <c r="H1977" s="71">
        <v>0</v>
      </c>
      <c r="I1977" s="62" t="s">
        <v>35</v>
      </c>
      <c r="J1977" s="62">
        <v>0</v>
      </c>
      <c r="K1977" s="44"/>
      <c r="L1977" s="63">
        <v>0</v>
      </c>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v>356</v>
      </c>
      <c r="C1978" s="59">
        <v>0</v>
      </c>
      <c r="D1978" s="60"/>
      <c r="E1978" s="60"/>
      <c r="F1978" s="60"/>
      <c r="G1978" s="61"/>
      <c r="H1978" s="71">
        <v>0</v>
      </c>
      <c r="I1978" s="62" t="s">
        <v>35</v>
      </c>
      <c r="J1978" s="62">
        <v>0</v>
      </c>
      <c r="K1978" s="44"/>
      <c r="L1978" s="63">
        <v>0</v>
      </c>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v>357</v>
      </c>
      <c r="C1979" s="59">
        <v>0</v>
      </c>
      <c r="D1979" s="60"/>
      <c r="E1979" s="60"/>
      <c r="F1979" s="60"/>
      <c r="G1979" s="61"/>
      <c r="H1979" s="71">
        <v>0</v>
      </c>
      <c r="I1979" s="62" t="s">
        <v>35</v>
      </c>
      <c r="J1979" s="62">
        <v>0</v>
      </c>
      <c r="K1979" s="44"/>
      <c r="L1979" s="63">
        <v>0</v>
      </c>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v>358</v>
      </c>
      <c r="C1980" s="59">
        <v>0</v>
      </c>
      <c r="D1980" s="60"/>
      <c r="E1980" s="60"/>
      <c r="F1980" s="60"/>
      <c r="G1980" s="61"/>
      <c r="H1980" s="71">
        <v>0</v>
      </c>
      <c r="I1980" s="62" t="s">
        <v>35</v>
      </c>
      <c r="J1980" s="62">
        <v>0</v>
      </c>
      <c r="K1980" s="44"/>
      <c r="L1980" s="63">
        <v>0</v>
      </c>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v>359</v>
      </c>
      <c r="C1981" s="59">
        <v>0</v>
      </c>
      <c r="D1981" s="60"/>
      <c r="E1981" s="60"/>
      <c r="F1981" s="60"/>
      <c r="G1981" s="61"/>
      <c r="H1981" s="71">
        <v>0</v>
      </c>
      <c r="I1981" s="62" t="s">
        <v>35</v>
      </c>
      <c r="J1981" s="62">
        <v>0</v>
      </c>
      <c r="K1981" s="44"/>
      <c r="L1981" s="63">
        <v>0</v>
      </c>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v>360</v>
      </c>
      <c r="C1982" s="59">
        <v>0</v>
      </c>
      <c r="D1982" s="60"/>
      <c r="E1982" s="60"/>
      <c r="F1982" s="60"/>
      <c r="G1982" s="61"/>
      <c r="H1982" s="71">
        <v>0</v>
      </c>
      <c r="I1982" s="62" t="s">
        <v>35</v>
      </c>
      <c r="J1982" s="62">
        <v>0</v>
      </c>
      <c r="K1982" s="44"/>
      <c r="L1982" s="63">
        <v>0</v>
      </c>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v>361</v>
      </c>
      <c r="C1983" s="59">
        <v>0</v>
      </c>
      <c r="D1983" s="60"/>
      <c r="E1983" s="60"/>
      <c r="F1983" s="60"/>
      <c r="G1983" s="61"/>
      <c r="H1983" s="71">
        <v>0</v>
      </c>
      <c r="I1983" s="62" t="s">
        <v>35</v>
      </c>
      <c r="J1983" s="62">
        <v>0</v>
      </c>
      <c r="K1983" s="44"/>
      <c r="L1983" s="63">
        <v>0</v>
      </c>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v>362</v>
      </c>
      <c r="C1984" s="59">
        <v>0</v>
      </c>
      <c r="D1984" s="60"/>
      <c r="E1984" s="60"/>
      <c r="F1984" s="60"/>
      <c r="G1984" s="61"/>
      <c r="H1984" s="71">
        <v>0</v>
      </c>
      <c r="I1984" s="62" t="s">
        <v>35</v>
      </c>
      <c r="J1984" s="62">
        <v>0</v>
      </c>
      <c r="K1984" s="44"/>
      <c r="L1984" s="63">
        <v>0</v>
      </c>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v>363</v>
      </c>
      <c r="C1985" s="59">
        <v>0</v>
      </c>
      <c r="D1985" s="60"/>
      <c r="E1985" s="60"/>
      <c r="F1985" s="60"/>
      <c r="G1985" s="61"/>
      <c r="H1985" s="71">
        <v>0</v>
      </c>
      <c r="I1985" s="62" t="s">
        <v>35</v>
      </c>
      <c r="J1985" s="62">
        <v>0</v>
      </c>
      <c r="K1985" s="44"/>
      <c r="L1985" s="63">
        <v>0</v>
      </c>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v>364</v>
      </c>
      <c r="C1986" s="59">
        <v>0</v>
      </c>
      <c r="D1986" s="60"/>
      <c r="E1986" s="60"/>
      <c r="F1986" s="60"/>
      <c r="G1986" s="61"/>
      <c r="H1986" s="71">
        <v>0</v>
      </c>
      <c r="I1986" s="62" t="s">
        <v>35</v>
      </c>
      <c r="J1986" s="62">
        <v>0</v>
      </c>
      <c r="K1986" s="44"/>
      <c r="L1986" s="63">
        <v>0</v>
      </c>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v>365</v>
      </c>
      <c r="C1987" s="59">
        <v>0</v>
      </c>
      <c r="D1987" s="60"/>
      <c r="E1987" s="60"/>
      <c r="F1987" s="60"/>
      <c r="G1987" s="61"/>
      <c r="H1987" s="71">
        <v>0</v>
      </c>
      <c r="I1987" s="62" t="s">
        <v>35</v>
      </c>
      <c r="J1987" s="62">
        <v>0</v>
      </c>
      <c r="K1987" s="44"/>
      <c r="L1987" s="63">
        <v>0</v>
      </c>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v>366</v>
      </c>
      <c r="C1988" s="59">
        <v>0</v>
      </c>
      <c r="D1988" s="60"/>
      <c r="E1988" s="60"/>
      <c r="F1988" s="60"/>
      <c r="G1988" s="61"/>
      <c r="H1988" s="71">
        <v>0</v>
      </c>
      <c r="I1988" s="62" t="s">
        <v>35</v>
      </c>
      <c r="J1988" s="62">
        <v>0</v>
      </c>
      <c r="K1988" s="44"/>
      <c r="L1988" s="63">
        <v>0</v>
      </c>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v>367</v>
      </c>
      <c r="C1989" s="59">
        <v>0</v>
      </c>
      <c r="D1989" s="60"/>
      <c r="E1989" s="60"/>
      <c r="F1989" s="60"/>
      <c r="G1989" s="61"/>
      <c r="H1989" s="71">
        <v>0</v>
      </c>
      <c r="I1989" s="62" t="s">
        <v>35</v>
      </c>
      <c r="J1989" s="62">
        <v>0</v>
      </c>
      <c r="K1989" s="44"/>
      <c r="L1989" s="63">
        <v>0</v>
      </c>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v>368</v>
      </c>
      <c r="C1990" s="59">
        <v>0</v>
      </c>
      <c r="D1990" s="60"/>
      <c r="E1990" s="60"/>
      <c r="F1990" s="60"/>
      <c r="G1990" s="61"/>
      <c r="H1990" s="71">
        <v>0</v>
      </c>
      <c r="I1990" s="62" t="s">
        <v>35</v>
      </c>
      <c r="J1990" s="62">
        <v>0</v>
      </c>
      <c r="K1990" s="44"/>
      <c r="L1990" s="63">
        <v>0</v>
      </c>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v>369</v>
      </c>
      <c r="C1991" s="59">
        <v>0</v>
      </c>
      <c r="D1991" s="60"/>
      <c r="E1991" s="60"/>
      <c r="F1991" s="60"/>
      <c r="G1991" s="61"/>
      <c r="H1991" s="71">
        <v>0</v>
      </c>
      <c r="I1991" s="62" t="s">
        <v>35</v>
      </c>
      <c r="J1991" s="62">
        <v>0</v>
      </c>
      <c r="K1991" s="44"/>
      <c r="L1991" s="63">
        <v>0</v>
      </c>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v>370</v>
      </c>
      <c r="C1992" s="59">
        <v>0</v>
      </c>
      <c r="D1992" s="60"/>
      <c r="E1992" s="60"/>
      <c r="F1992" s="60"/>
      <c r="G1992" s="61"/>
      <c r="H1992" s="71">
        <v>0</v>
      </c>
      <c r="I1992" s="62" t="s">
        <v>35</v>
      </c>
      <c r="J1992" s="62">
        <v>0</v>
      </c>
      <c r="K1992" s="44"/>
      <c r="L1992" s="63">
        <v>0</v>
      </c>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v>371</v>
      </c>
      <c r="C1993" s="59">
        <v>0</v>
      </c>
      <c r="D1993" s="60"/>
      <c r="E1993" s="60"/>
      <c r="F1993" s="60"/>
      <c r="G1993" s="61"/>
      <c r="H1993" s="71">
        <v>0</v>
      </c>
      <c r="I1993" s="62" t="s">
        <v>35</v>
      </c>
      <c r="J1993" s="62">
        <v>0</v>
      </c>
      <c r="K1993" s="44"/>
      <c r="L1993" s="63">
        <v>0</v>
      </c>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v>372</v>
      </c>
      <c r="C1994" s="59">
        <v>0</v>
      </c>
      <c r="D1994" s="60"/>
      <c r="E1994" s="60"/>
      <c r="F1994" s="60"/>
      <c r="G1994" s="61"/>
      <c r="H1994" s="71">
        <v>0</v>
      </c>
      <c r="I1994" s="62" t="s">
        <v>35</v>
      </c>
      <c r="J1994" s="62">
        <v>0</v>
      </c>
      <c r="K1994" s="44"/>
      <c r="L1994" s="63">
        <v>0</v>
      </c>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v>373</v>
      </c>
      <c r="C1995" s="59">
        <v>0</v>
      </c>
      <c r="D1995" s="60"/>
      <c r="E1995" s="60"/>
      <c r="F1995" s="60"/>
      <c r="G1995" s="61"/>
      <c r="H1995" s="71">
        <v>0</v>
      </c>
      <c r="I1995" s="62" t="s">
        <v>35</v>
      </c>
      <c r="J1995" s="62">
        <v>0</v>
      </c>
      <c r="K1995" s="44"/>
      <c r="L1995" s="63">
        <v>0</v>
      </c>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v>374</v>
      </c>
      <c r="C1996" s="59">
        <v>0</v>
      </c>
      <c r="D1996" s="60"/>
      <c r="E1996" s="60"/>
      <c r="F1996" s="60"/>
      <c r="G1996" s="61"/>
      <c r="H1996" s="71">
        <v>0</v>
      </c>
      <c r="I1996" s="62" t="s">
        <v>35</v>
      </c>
      <c r="J1996" s="62">
        <v>0</v>
      </c>
      <c r="K1996" s="44"/>
      <c r="L1996" s="63">
        <v>0</v>
      </c>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v>375</v>
      </c>
      <c r="C1997" s="59">
        <v>0</v>
      </c>
      <c r="D1997" s="60"/>
      <c r="E1997" s="60"/>
      <c r="F1997" s="60"/>
      <c r="G1997" s="61"/>
      <c r="H1997" s="71">
        <v>0</v>
      </c>
      <c r="I1997" s="62" t="s">
        <v>35</v>
      </c>
      <c r="J1997" s="62">
        <v>0</v>
      </c>
      <c r="K1997" s="44"/>
      <c r="L1997" s="63">
        <v>0</v>
      </c>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v>376</v>
      </c>
      <c r="C1998" s="59">
        <v>0</v>
      </c>
      <c r="D1998" s="60"/>
      <c r="E1998" s="60"/>
      <c r="F1998" s="60"/>
      <c r="G1998" s="61"/>
      <c r="H1998" s="71">
        <v>0</v>
      </c>
      <c r="I1998" s="62" t="s">
        <v>35</v>
      </c>
      <c r="J1998" s="62">
        <v>0</v>
      </c>
      <c r="K1998" s="44"/>
      <c r="L1998" s="63">
        <v>0</v>
      </c>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v>377</v>
      </c>
      <c r="C1999" s="59">
        <v>0</v>
      </c>
      <c r="D1999" s="60"/>
      <c r="E1999" s="60"/>
      <c r="F1999" s="60"/>
      <c r="G1999" s="61"/>
      <c r="H1999" s="71">
        <v>0</v>
      </c>
      <c r="I1999" s="62" t="s">
        <v>35</v>
      </c>
      <c r="J1999" s="62">
        <v>0</v>
      </c>
      <c r="K1999" s="44"/>
      <c r="L1999" s="63">
        <v>0</v>
      </c>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v>378</v>
      </c>
      <c r="C2000" s="59">
        <v>0</v>
      </c>
      <c r="D2000" s="60"/>
      <c r="E2000" s="60"/>
      <c r="F2000" s="60"/>
      <c r="G2000" s="61"/>
      <c r="H2000" s="71">
        <v>0</v>
      </c>
      <c r="I2000" s="62" t="s">
        <v>35</v>
      </c>
      <c r="J2000" s="62">
        <v>0</v>
      </c>
      <c r="K2000" s="44"/>
      <c r="L2000" s="63">
        <v>0</v>
      </c>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v>379</v>
      </c>
      <c r="C2001" s="59">
        <v>0</v>
      </c>
      <c r="D2001" s="60"/>
      <c r="E2001" s="60"/>
      <c r="F2001" s="60"/>
      <c r="G2001" s="61"/>
      <c r="H2001" s="71">
        <v>0</v>
      </c>
      <c r="I2001" s="62" t="s">
        <v>35</v>
      </c>
      <c r="J2001" s="62">
        <v>0</v>
      </c>
      <c r="K2001" s="44"/>
      <c r="L2001" s="63">
        <v>0</v>
      </c>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v>380</v>
      </c>
      <c r="C2002" s="59">
        <v>0</v>
      </c>
      <c r="D2002" s="60"/>
      <c r="E2002" s="60"/>
      <c r="F2002" s="60"/>
      <c r="G2002" s="61"/>
      <c r="H2002" s="71">
        <v>0</v>
      </c>
      <c r="I2002" s="62" t="s">
        <v>35</v>
      </c>
      <c r="J2002" s="62">
        <v>0</v>
      </c>
      <c r="K2002" s="44"/>
      <c r="L2002" s="63">
        <v>0</v>
      </c>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v>381</v>
      </c>
      <c r="C2003" s="59">
        <v>0</v>
      </c>
      <c r="D2003" s="60"/>
      <c r="E2003" s="60"/>
      <c r="F2003" s="60"/>
      <c r="G2003" s="61"/>
      <c r="H2003" s="71">
        <v>0</v>
      </c>
      <c r="I2003" s="62" t="s">
        <v>35</v>
      </c>
      <c r="J2003" s="62">
        <v>0</v>
      </c>
      <c r="K2003" s="44"/>
      <c r="L2003" s="63">
        <v>0</v>
      </c>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v>382</v>
      </c>
      <c r="C2004" s="59">
        <v>0</v>
      </c>
      <c r="D2004" s="60"/>
      <c r="E2004" s="60"/>
      <c r="F2004" s="60"/>
      <c r="G2004" s="61"/>
      <c r="H2004" s="71">
        <v>0</v>
      </c>
      <c r="I2004" s="62" t="s">
        <v>35</v>
      </c>
      <c r="J2004" s="62">
        <v>0</v>
      </c>
      <c r="K2004" s="44"/>
      <c r="L2004" s="63">
        <v>0</v>
      </c>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v>383</v>
      </c>
      <c r="C2005" s="59">
        <v>0</v>
      </c>
      <c r="D2005" s="60"/>
      <c r="E2005" s="60"/>
      <c r="F2005" s="60"/>
      <c r="G2005" s="61"/>
      <c r="H2005" s="71">
        <v>0</v>
      </c>
      <c r="I2005" s="62" t="s">
        <v>35</v>
      </c>
      <c r="J2005" s="62">
        <v>0</v>
      </c>
      <c r="K2005" s="44"/>
      <c r="L2005" s="63">
        <v>0</v>
      </c>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v>384</v>
      </c>
      <c r="C2006" s="59">
        <v>0</v>
      </c>
      <c r="D2006" s="60"/>
      <c r="E2006" s="60"/>
      <c r="F2006" s="60"/>
      <c r="G2006" s="61"/>
      <c r="H2006" s="71">
        <v>0</v>
      </c>
      <c r="I2006" s="62" t="s">
        <v>35</v>
      </c>
      <c r="J2006" s="62">
        <v>0</v>
      </c>
      <c r="K2006" s="44"/>
      <c r="L2006" s="63">
        <v>0</v>
      </c>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v>385</v>
      </c>
      <c r="C2007" s="59">
        <v>0</v>
      </c>
      <c r="D2007" s="60"/>
      <c r="E2007" s="60"/>
      <c r="F2007" s="60"/>
      <c r="G2007" s="61"/>
      <c r="H2007" s="71">
        <v>0</v>
      </c>
      <c r="I2007" s="62" t="s">
        <v>35</v>
      </c>
      <c r="J2007" s="62">
        <v>0</v>
      </c>
      <c r="K2007" s="44"/>
      <c r="L2007" s="63">
        <v>0</v>
      </c>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v>386</v>
      </c>
      <c r="C2008" s="59">
        <v>0</v>
      </c>
      <c r="D2008" s="60"/>
      <c r="E2008" s="60"/>
      <c r="F2008" s="60"/>
      <c r="G2008" s="61"/>
      <c r="H2008" s="71">
        <v>0</v>
      </c>
      <c r="I2008" s="62" t="s">
        <v>35</v>
      </c>
      <c r="J2008" s="62">
        <v>0</v>
      </c>
      <c r="K2008" s="44"/>
      <c r="L2008" s="63">
        <v>0</v>
      </c>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v>387</v>
      </c>
      <c r="C2009" s="59">
        <v>0</v>
      </c>
      <c r="D2009" s="60"/>
      <c r="E2009" s="60"/>
      <c r="F2009" s="60"/>
      <c r="G2009" s="61"/>
      <c r="H2009" s="71">
        <v>0</v>
      </c>
      <c r="I2009" s="62" t="s">
        <v>35</v>
      </c>
      <c r="J2009" s="62">
        <v>0</v>
      </c>
      <c r="K2009" s="44"/>
      <c r="L2009" s="63">
        <v>0</v>
      </c>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v>388</v>
      </c>
      <c r="C2010" s="59">
        <v>0</v>
      </c>
      <c r="D2010" s="60"/>
      <c r="E2010" s="60"/>
      <c r="F2010" s="60"/>
      <c r="G2010" s="61"/>
      <c r="H2010" s="71">
        <v>0</v>
      </c>
      <c r="I2010" s="62" t="s">
        <v>35</v>
      </c>
      <c r="J2010" s="62">
        <v>0</v>
      </c>
      <c r="K2010" s="44"/>
      <c r="L2010" s="63">
        <v>0</v>
      </c>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v>389</v>
      </c>
      <c r="C2011" s="59">
        <v>0</v>
      </c>
      <c r="D2011" s="60"/>
      <c r="E2011" s="60"/>
      <c r="F2011" s="60"/>
      <c r="G2011" s="61"/>
      <c r="H2011" s="71">
        <v>0</v>
      </c>
      <c r="I2011" s="62" t="s">
        <v>35</v>
      </c>
      <c r="J2011" s="62">
        <v>0</v>
      </c>
      <c r="K2011" s="44"/>
      <c r="L2011" s="63">
        <v>0</v>
      </c>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v>390</v>
      </c>
      <c r="C2012" s="59">
        <v>0</v>
      </c>
      <c r="D2012" s="60"/>
      <c r="E2012" s="60"/>
      <c r="F2012" s="60"/>
      <c r="G2012" s="61"/>
      <c r="H2012" s="71">
        <v>0</v>
      </c>
      <c r="I2012" s="62" t="s">
        <v>35</v>
      </c>
      <c r="J2012" s="62">
        <v>0</v>
      </c>
      <c r="K2012" s="44"/>
      <c r="L2012" s="63">
        <v>0</v>
      </c>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v>391</v>
      </c>
      <c r="C2013" s="59">
        <v>0</v>
      </c>
      <c r="D2013" s="60"/>
      <c r="E2013" s="60"/>
      <c r="F2013" s="60"/>
      <c r="G2013" s="61"/>
      <c r="H2013" s="71">
        <v>0</v>
      </c>
      <c r="I2013" s="62" t="s">
        <v>35</v>
      </c>
      <c r="J2013" s="62">
        <v>0</v>
      </c>
      <c r="K2013" s="44"/>
      <c r="L2013" s="63">
        <v>0</v>
      </c>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v>392</v>
      </c>
      <c r="C2014" s="59">
        <v>0</v>
      </c>
      <c r="D2014" s="60"/>
      <c r="E2014" s="60"/>
      <c r="F2014" s="60"/>
      <c r="G2014" s="61"/>
      <c r="H2014" s="71">
        <v>0</v>
      </c>
      <c r="I2014" s="62" t="s">
        <v>35</v>
      </c>
      <c r="J2014" s="62">
        <v>0</v>
      </c>
      <c r="K2014" s="44"/>
      <c r="L2014" s="63">
        <v>0</v>
      </c>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v>393</v>
      </c>
      <c r="C2015" s="59">
        <v>0</v>
      </c>
      <c r="D2015" s="60"/>
      <c r="E2015" s="60"/>
      <c r="F2015" s="60"/>
      <c r="G2015" s="61"/>
      <c r="H2015" s="71">
        <v>0</v>
      </c>
      <c r="I2015" s="62" t="s">
        <v>35</v>
      </c>
      <c r="J2015" s="62">
        <v>0</v>
      </c>
      <c r="K2015" s="44"/>
      <c r="L2015" s="63">
        <v>0</v>
      </c>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v>394</v>
      </c>
      <c r="C2016" s="59">
        <v>0</v>
      </c>
      <c r="D2016" s="60"/>
      <c r="E2016" s="60"/>
      <c r="F2016" s="60"/>
      <c r="G2016" s="61"/>
      <c r="H2016" s="71">
        <v>0</v>
      </c>
      <c r="I2016" s="62" t="s">
        <v>35</v>
      </c>
      <c r="J2016" s="62">
        <v>0</v>
      </c>
      <c r="K2016" s="44"/>
      <c r="L2016" s="63">
        <v>0</v>
      </c>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v>395</v>
      </c>
      <c r="C2017" s="59">
        <v>0</v>
      </c>
      <c r="D2017" s="60"/>
      <c r="E2017" s="60"/>
      <c r="F2017" s="60"/>
      <c r="G2017" s="61"/>
      <c r="H2017" s="71">
        <v>0</v>
      </c>
      <c r="I2017" s="62" t="s">
        <v>35</v>
      </c>
      <c r="J2017" s="62">
        <v>0</v>
      </c>
      <c r="K2017" s="44"/>
      <c r="L2017" s="63">
        <v>0</v>
      </c>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v>396</v>
      </c>
      <c r="C2018" s="59">
        <v>0</v>
      </c>
      <c r="D2018" s="60"/>
      <c r="E2018" s="60"/>
      <c r="F2018" s="60"/>
      <c r="G2018" s="61"/>
      <c r="H2018" s="71">
        <v>0</v>
      </c>
      <c r="I2018" s="62" t="s">
        <v>35</v>
      </c>
      <c r="J2018" s="62">
        <v>0</v>
      </c>
      <c r="K2018" s="44"/>
      <c r="L2018" s="63">
        <v>0</v>
      </c>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v>397</v>
      </c>
      <c r="C2019" s="59">
        <v>0</v>
      </c>
      <c r="D2019" s="60"/>
      <c r="E2019" s="60"/>
      <c r="F2019" s="60"/>
      <c r="G2019" s="61"/>
      <c r="H2019" s="71">
        <v>0</v>
      </c>
      <c r="I2019" s="62" t="s">
        <v>35</v>
      </c>
      <c r="J2019" s="62">
        <v>0</v>
      </c>
      <c r="K2019" s="44"/>
      <c r="L2019" s="63">
        <v>0</v>
      </c>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v>398</v>
      </c>
      <c r="C2020" s="59">
        <v>0</v>
      </c>
      <c r="D2020" s="60"/>
      <c r="E2020" s="60"/>
      <c r="F2020" s="60"/>
      <c r="G2020" s="61"/>
      <c r="H2020" s="71">
        <v>0</v>
      </c>
      <c r="I2020" s="62" t="s">
        <v>35</v>
      </c>
      <c r="J2020" s="62">
        <v>0</v>
      </c>
      <c r="K2020" s="44"/>
      <c r="L2020" s="63">
        <v>0</v>
      </c>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v>399</v>
      </c>
      <c r="C2021" s="59">
        <v>0</v>
      </c>
      <c r="D2021" s="60"/>
      <c r="E2021" s="60"/>
      <c r="F2021" s="60"/>
      <c r="G2021" s="61"/>
      <c r="H2021" s="71">
        <v>0</v>
      </c>
      <c r="I2021" s="62" t="s">
        <v>35</v>
      </c>
      <c r="J2021" s="62">
        <v>0</v>
      </c>
      <c r="K2021" s="44"/>
      <c r="L2021" s="63">
        <v>0</v>
      </c>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x14ac:dyDescent="0.2">
      <c r="A2022" s="15"/>
      <c r="B2022" s="15"/>
      <c r="C2022" s="58"/>
      <c r="D2022" s="58"/>
      <c r="E2022" s="58"/>
      <c r="F2022" s="58"/>
      <c r="G2022" s="58"/>
      <c r="H2022" s="72"/>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x14ac:dyDescent="0.2">
      <c r="A2023" s="11"/>
      <c r="B2023" s="12" t="str">
        <f>"Ergon Energy "&amp;LEFT($H$3,7)&amp;" Public lighting prices"</f>
        <v>Ergon Energy 2026–27 Public lighting prices</v>
      </c>
      <c r="C2023" s="11"/>
      <c r="D2023" s="11"/>
      <c r="E2023" s="11"/>
      <c r="F2023" s="11"/>
      <c r="G2023" s="11"/>
      <c r="H2023" s="19" t="s">
        <v>20</v>
      </c>
      <c r="I2023" s="19" t="s">
        <v>21</v>
      </c>
      <c r="J2023" s="19" t="s">
        <v>22</v>
      </c>
      <c r="K2023" s="19"/>
      <c r="L2023" s="42" t="s">
        <v>25</v>
      </c>
      <c r="M2023" s="66" t="s">
        <v>30</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x14ac:dyDescent="0.2">
      <c r="A2024" s="15"/>
      <c r="B2024" s="15"/>
      <c r="C2024" s="57"/>
      <c r="D2024" s="57"/>
      <c r="E2024" s="57"/>
      <c r="F2024" s="57"/>
      <c r="G2024" s="57"/>
      <c r="H2024" s="70"/>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x14ac:dyDescent="0.2">
      <c r="A2025" s="15"/>
      <c r="B2025" s="15">
        <v>1</v>
      </c>
      <c r="C2025" s="59" t="s">
        <v>1743</v>
      </c>
      <c r="D2025" s="60"/>
      <c r="E2025" s="60"/>
      <c r="F2025" s="60"/>
      <c r="G2025" s="61"/>
      <c r="H2025" s="71">
        <v>0</v>
      </c>
      <c r="I2025" s="62">
        <v>0</v>
      </c>
      <c r="J2025" s="69">
        <v>0</v>
      </c>
      <c r="K2025" s="44"/>
      <c r="L2025" s="63"/>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x14ac:dyDescent="0.2">
      <c r="A2026" s="15"/>
      <c r="B2026" s="15">
        <v>2</v>
      </c>
      <c r="C2026" s="59" t="s">
        <v>1717</v>
      </c>
      <c r="D2026" s="60"/>
      <c r="E2026" s="60"/>
      <c r="F2026" s="60"/>
      <c r="G2026" s="61"/>
      <c r="H2026" s="71">
        <v>0</v>
      </c>
      <c r="I2026" s="62" t="s">
        <v>35</v>
      </c>
      <c r="J2026" s="69" t="s">
        <v>34</v>
      </c>
      <c r="K2026" s="44"/>
      <c r="L2026" s="63">
        <v>495.13</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x14ac:dyDescent="0.2">
      <c r="A2027" s="15"/>
      <c r="B2027" s="15">
        <v>3</v>
      </c>
      <c r="C2027" s="59" t="s">
        <v>1718</v>
      </c>
      <c r="D2027" s="60"/>
      <c r="E2027" s="60"/>
      <c r="F2027" s="60"/>
      <c r="G2027" s="61"/>
      <c r="H2027" s="71">
        <v>0</v>
      </c>
      <c r="I2027" s="62" t="s">
        <v>35</v>
      </c>
      <c r="J2027" s="69" t="s">
        <v>34</v>
      </c>
      <c r="K2027" s="44"/>
      <c r="L2027" s="63">
        <v>294.99</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x14ac:dyDescent="0.2">
      <c r="A2028" s="15"/>
      <c r="B2028" s="15">
        <v>4</v>
      </c>
      <c r="C2028" s="59" t="s">
        <v>1719</v>
      </c>
      <c r="D2028" s="60"/>
      <c r="E2028" s="60"/>
      <c r="F2028" s="60"/>
      <c r="G2028" s="61"/>
      <c r="H2028" s="71">
        <v>0</v>
      </c>
      <c r="I2028" s="62" t="s">
        <v>35</v>
      </c>
      <c r="J2028" s="69" t="s">
        <v>34</v>
      </c>
      <c r="K2028" s="44"/>
      <c r="L2028" s="63">
        <v>192.31</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x14ac:dyDescent="0.2">
      <c r="A2029" s="15"/>
      <c r="B2029" s="15">
        <v>5</v>
      </c>
      <c r="C2029" s="59" t="s">
        <v>1720</v>
      </c>
      <c r="D2029" s="60"/>
      <c r="E2029" s="60"/>
      <c r="F2029" s="60"/>
      <c r="G2029" s="61"/>
      <c r="H2029" s="71">
        <v>0</v>
      </c>
      <c r="I2029" s="62" t="s">
        <v>35</v>
      </c>
      <c r="J2029" s="69" t="s">
        <v>34</v>
      </c>
      <c r="K2029" s="44"/>
      <c r="L2029" s="63">
        <v>122.05</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x14ac:dyDescent="0.2">
      <c r="A2030" s="15"/>
      <c r="B2030" s="15">
        <v>6</v>
      </c>
      <c r="C2030" s="59">
        <v>0</v>
      </c>
      <c r="D2030" s="60"/>
      <c r="E2030" s="60"/>
      <c r="F2030" s="60"/>
      <c r="G2030" s="61"/>
      <c r="H2030" s="71">
        <v>0</v>
      </c>
      <c r="I2030" s="62">
        <v>0</v>
      </c>
      <c r="J2030" s="69">
        <v>0</v>
      </c>
      <c r="K2030" s="44"/>
      <c r="L2030" s="63"/>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x14ac:dyDescent="0.2">
      <c r="A2031" s="15"/>
      <c r="B2031" s="15">
        <v>7</v>
      </c>
      <c r="C2031" s="59" t="s">
        <v>1744</v>
      </c>
      <c r="D2031" s="60"/>
      <c r="E2031" s="60"/>
      <c r="F2031" s="60"/>
      <c r="G2031" s="61"/>
      <c r="H2031" s="71">
        <v>0</v>
      </c>
      <c r="I2031" s="62">
        <v>0</v>
      </c>
      <c r="J2031" s="69">
        <v>0</v>
      </c>
      <c r="K2031" s="44"/>
      <c r="L2031" s="63"/>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x14ac:dyDescent="0.2">
      <c r="A2032" s="15"/>
      <c r="B2032" s="15">
        <v>8</v>
      </c>
      <c r="C2032" s="59" t="s">
        <v>1717</v>
      </c>
      <c r="D2032" s="60"/>
      <c r="E2032" s="60"/>
      <c r="F2032" s="60"/>
      <c r="G2032" s="61"/>
      <c r="H2032" s="71">
        <v>0</v>
      </c>
      <c r="I2032" s="62" t="s">
        <v>35</v>
      </c>
      <c r="J2032" s="69" t="s">
        <v>34</v>
      </c>
      <c r="K2032" s="44"/>
      <c r="L2032" s="63">
        <v>199.95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x14ac:dyDescent="0.2">
      <c r="A2033" s="15"/>
      <c r="B2033" s="15">
        <v>9</v>
      </c>
      <c r="C2033" s="59" t="s">
        <v>1718</v>
      </c>
      <c r="D2033" s="60"/>
      <c r="E2033" s="60"/>
      <c r="F2033" s="60"/>
      <c r="G2033" s="61"/>
      <c r="H2033" s="71">
        <v>0</v>
      </c>
      <c r="I2033" s="62" t="s">
        <v>35</v>
      </c>
      <c r="J2033" s="69" t="s">
        <v>34</v>
      </c>
      <c r="K2033" s="44"/>
      <c r="L2033" s="63">
        <v>130.97999999999999</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x14ac:dyDescent="0.2">
      <c r="A2034" s="15"/>
      <c r="B2034" s="15">
        <v>10</v>
      </c>
      <c r="C2034" s="59" t="s">
        <v>1719</v>
      </c>
      <c r="D2034" s="60"/>
      <c r="E2034" s="60"/>
      <c r="F2034" s="60"/>
      <c r="G2034" s="61"/>
      <c r="H2034" s="71">
        <v>0</v>
      </c>
      <c r="I2034" s="62" t="s">
        <v>35</v>
      </c>
      <c r="J2034" s="69" t="s">
        <v>34</v>
      </c>
      <c r="K2034" s="44"/>
      <c r="L2034" s="63">
        <v>140.44999999999999</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x14ac:dyDescent="0.2">
      <c r="A2035" s="15"/>
      <c r="B2035" s="15">
        <v>11</v>
      </c>
      <c r="C2035" s="59" t="s">
        <v>1720</v>
      </c>
      <c r="D2035" s="60"/>
      <c r="E2035" s="60"/>
      <c r="F2035" s="60"/>
      <c r="G2035" s="61"/>
      <c r="H2035" s="71">
        <v>0</v>
      </c>
      <c r="I2035" s="62" t="s">
        <v>35</v>
      </c>
      <c r="J2035" s="69" t="s">
        <v>34</v>
      </c>
      <c r="K2035" s="44"/>
      <c r="L2035" s="63">
        <v>93.23</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x14ac:dyDescent="0.2">
      <c r="A2036" s="15"/>
      <c r="B2036" s="15">
        <v>12</v>
      </c>
      <c r="C2036" s="59">
        <v>0</v>
      </c>
      <c r="D2036" s="60"/>
      <c r="E2036" s="60"/>
      <c r="F2036" s="60"/>
      <c r="G2036" s="61"/>
      <c r="H2036" s="71">
        <v>0</v>
      </c>
      <c r="I2036" s="62">
        <v>0</v>
      </c>
      <c r="J2036" s="69">
        <v>0</v>
      </c>
      <c r="K2036" s="44"/>
      <c r="L2036" s="63"/>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x14ac:dyDescent="0.2">
      <c r="A2037" s="15"/>
      <c r="B2037" s="15">
        <v>13</v>
      </c>
      <c r="C2037" s="59" t="s">
        <v>1745</v>
      </c>
      <c r="D2037" s="60"/>
      <c r="E2037" s="60"/>
      <c r="F2037" s="60"/>
      <c r="G2037" s="61"/>
      <c r="H2037" s="71">
        <v>0</v>
      </c>
      <c r="I2037" s="62">
        <v>0</v>
      </c>
      <c r="J2037" s="69">
        <v>0</v>
      </c>
      <c r="K2037" s="44"/>
      <c r="L2037" s="63"/>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x14ac:dyDescent="0.2">
      <c r="A2038" s="15"/>
      <c r="B2038" s="15">
        <v>14</v>
      </c>
      <c r="C2038" s="59" t="s">
        <v>1719</v>
      </c>
      <c r="D2038" s="60"/>
      <c r="E2038" s="60"/>
      <c r="F2038" s="60"/>
      <c r="G2038" s="61"/>
      <c r="H2038" s="71">
        <v>0</v>
      </c>
      <c r="I2038" s="62" t="s">
        <v>35</v>
      </c>
      <c r="J2038" s="69" t="s">
        <v>34</v>
      </c>
      <c r="K2038" s="44"/>
      <c r="L2038" s="63">
        <v>203.39</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x14ac:dyDescent="0.2">
      <c r="A2039" s="15"/>
      <c r="B2039" s="15">
        <v>15</v>
      </c>
      <c r="C2039" s="59" t="s">
        <v>1720</v>
      </c>
      <c r="D2039" s="60"/>
      <c r="E2039" s="60"/>
      <c r="F2039" s="60"/>
      <c r="G2039" s="61"/>
      <c r="H2039" s="71">
        <v>0</v>
      </c>
      <c r="I2039" s="62" t="s">
        <v>35</v>
      </c>
      <c r="J2039" s="69" t="s">
        <v>34</v>
      </c>
      <c r="K2039" s="44"/>
      <c r="L2039" s="63">
        <v>129.07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x14ac:dyDescent="0.2">
      <c r="A2040" s="15"/>
      <c r="B2040" s="15">
        <v>16</v>
      </c>
      <c r="C2040" s="59">
        <v>0</v>
      </c>
      <c r="D2040" s="60"/>
      <c r="E2040" s="60"/>
      <c r="F2040" s="60"/>
      <c r="G2040" s="61"/>
      <c r="H2040" s="71">
        <v>0</v>
      </c>
      <c r="I2040" s="62">
        <v>0</v>
      </c>
      <c r="J2040" s="69">
        <v>0</v>
      </c>
      <c r="K2040" s="44"/>
      <c r="L2040" s="63"/>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x14ac:dyDescent="0.2">
      <c r="A2041" s="15"/>
      <c r="B2041" s="15">
        <v>17</v>
      </c>
      <c r="C2041" s="59" t="s">
        <v>1746</v>
      </c>
      <c r="D2041" s="60"/>
      <c r="E2041" s="60"/>
      <c r="F2041" s="60"/>
      <c r="G2041" s="61"/>
      <c r="H2041" s="71">
        <v>0</v>
      </c>
      <c r="I2041" s="62" t="s">
        <v>35</v>
      </c>
      <c r="J2041" s="69" t="s">
        <v>34</v>
      </c>
      <c r="K2041" s="44"/>
      <c r="L2041" s="63">
        <v>35.47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x14ac:dyDescent="0.2">
      <c r="A2042" s="15"/>
      <c r="B2042" s="15">
        <v>18</v>
      </c>
      <c r="C2042" s="59">
        <v>0</v>
      </c>
      <c r="D2042" s="60"/>
      <c r="E2042" s="60"/>
      <c r="F2042" s="60"/>
      <c r="G2042" s="61"/>
      <c r="H2042" s="71">
        <v>0</v>
      </c>
      <c r="I2042" s="62">
        <v>0</v>
      </c>
      <c r="J2042" s="69">
        <v>0</v>
      </c>
      <c r="K2042" s="44"/>
      <c r="L2042" s="63"/>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v>19</v>
      </c>
      <c r="C2043" s="59">
        <v>0</v>
      </c>
      <c r="D2043" s="60"/>
      <c r="E2043" s="60"/>
      <c r="F2043" s="60"/>
      <c r="G2043" s="61"/>
      <c r="H2043" s="71">
        <v>0</v>
      </c>
      <c r="I2043" s="62">
        <v>0</v>
      </c>
      <c r="J2043" s="69">
        <v>0</v>
      </c>
      <c r="K2043" s="44"/>
      <c r="L2043" s="63">
        <v>0</v>
      </c>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v>20</v>
      </c>
      <c r="C2044" s="59">
        <v>0</v>
      </c>
      <c r="D2044" s="60"/>
      <c r="E2044" s="60"/>
      <c r="F2044" s="60"/>
      <c r="G2044" s="61"/>
      <c r="H2044" s="71">
        <v>0</v>
      </c>
      <c r="I2044" s="62">
        <v>0</v>
      </c>
      <c r="J2044" s="69">
        <v>0</v>
      </c>
      <c r="K2044" s="44"/>
      <c r="L2044" s="63">
        <v>0</v>
      </c>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v>21</v>
      </c>
      <c r="C2045" s="59">
        <v>0</v>
      </c>
      <c r="D2045" s="60"/>
      <c r="E2045" s="60"/>
      <c r="F2045" s="60"/>
      <c r="G2045" s="61"/>
      <c r="H2045" s="71">
        <v>0</v>
      </c>
      <c r="I2045" s="62" t="s">
        <v>35</v>
      </c>
      <c r="J2045" s="69">
        <v>0</v>
      </c>
      <c r="K2045" s="44"/>
      <c r="L2045" s="63">
        <v>0</v>
      </c>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v>22</v>
      </c>
      <c r="C2046" s="59">
        <v>0</v>
      </c>
      <c r="D2046" s="60"/>
      <c r="E2046" s="60"/>
      <c r="F2046" s="60"/>
      <c r="G2046" s="61"/>
      <c r="H2046" s="71">
        <v>0</v>
      </c>
      <c r="I2046" s="62" t="s">
        <v>35</v>
      </c>
      <c r="J2046" s="69">
        <v>0</v>
      </c>
      <c r="K2046" s="44"/>
      <c r="L2046" s="63">
        <v>0</v>
      </c>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v>23</v>
      </c>
      <c r="C2047" s="59">
        <v>0</v>
      </c>
      <c r="D2047" s="60"/>
      <c r="E2047" s="60"/>
      <c r="F2047" s="60"/>
      <c r="G2047" s="61"/>
      <c r="H2047" s="71">
        <v>0</v>
      </c>
      <c r="I2047" s="62" t="s">
        <v>35</v>
      </c>
      <c r="J2047" s="69">
        <v>0</v>
      </c>
      <c r="K2047" s="44"/>
      <c r="L2047" s="63">
        <v>0</v>
      </c>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v>24</v>
      </c>
      <c r="C2048" s="59">
        <v>0</v>
      </c>
      <c r="D2048" s="60"/>
      <c r="E2048" s="60"/>
      <c r="F2048" s="60"/>
      <c r="G2048" s="61"/>
      <c r="H2048" s="71">
        <v>0</v>
      </c>
      <c r="I2048" s="62" t="s">
        <v>35</v>
      </c>
      <c r="J2048" s="69">
        <v>0</v>
      </c>
      <c r="K2048" s="44"/>
      <c r="L2048" s="63">
        <v>0</v>
      </c>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v>25</v>
      </c>
      <c r="C2049" s="59">
        <v>0</v>
      </c>
      <c r="D2049" s="60"/>
      <c r="E2049" s="60"/>
      <c r="F2049" s="60"/>
      <c r="G2049" s="61"/>
      <c r="H2049" s="71">
        <v>0</v>
      </c>
      <c r="I2049" s="62" t="s">
        <v>35</v>
      </c>
      <c r="J2049" s="69">
        <v>0</v>
      </c>
      <c r="K2049" s="44"/>
      <c r="L2049" s="63">
        <v>0</v>
      </c>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v>26</v>
      </c>
      <c r="C2050" s="59">
        <v>0</v>
      </c>
      <c r="D2050" s="60"/>
      <c r="E2050" s="60"/>
      <c r="F2050" s="60"/>
      <c r="G2050" s="61"/>
      <c r="H2050" s="71">
        <v>0</v>
      </c>
      <c r="I2050" s="62" t="s">
        <v>35</v>
      </c>
      <c r="J2050" s="69">
        <v>0</v>
      </c>
      <c r="K2050" s="44"/>
      <c r="L2050" s="63">
        <v>0</v>
      </c>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v>27</v>
      </c>
      <c r="C2051" s="59">
        <v>0</v>
      </c>
      <c r="D2051" s="60"/>
      <c r="E2051" s="60"/>
      <c r="F2051" s="60"/>
      <c r="G2051" s="61"/>
      <c r="H2051" s="71">
        <v>0</v>
      </c>
      <c r="I2051" s="62" t="s">
        <v>35</v>
      </c>
      <c r="J2051" s="69">
        <v>0</v>
      </c>
      <c r="K2051" s="44"/>
      <c r="L2051" s="63">
        <v>0</v>
      </c>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v>28</v>
      </c>
      <c r="C2052" s="59">
        <v>0</v>
      </c>
      <c r="D2052" s="60"/>
      <c r="E2052" s="60"/>
      <c r="F2052" s="60"/>
      <c r="G2052" s="61"/>
      <c r="H2052" s="71">
        <v>0</v>
      </c>
      <c r="I2052" s="62" t="s">
        <v>35</v>
      </c>
      <c r="J2052" s="69">
        <v>0</v>
      </c>
      <c r="K2052" s="44"/>
      <c r="L2052" s="63">
        <v>0</v>
      </c>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v>29</v>
      </c>
      <c r="C2053" s="59">
        <v>0</v>
      </c>
      <c r="D2053" s="60"/>
      <c r="E2053" s="60"/>
      <c r="F2053" s="60"/>
      <c r="G2053" s="61"/>
      <c r="H2053" s="71">
        <v>0</v>
      </c>
      <c r="I2053" s="62" t="s">
        <v>35</v>
      </c>
      <c r="J2053" s="69">
        <v>0</v>
      </c>
      <c r="K2053" s="44"/>
      <c r="L2053" s="63">
        <v>0</v>
      </c>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v>30</v>
      </c>
      <c r="C2054" s="59">
        <v>0</v>
      </c>
      <c r="D2054" s="60"/>
      <c r="E2054" s="60"/>
      <c r="F2054" s="60"/>
      <c r="G2054" s="61"/>
      <c r="H2054" s="71">
        <v>0</v>
      </c>
      <c r="I2054" s="62" t="s">
        <v>35</v>
      </c>
      <c r="J2054" s="69">
        <v>0</v>
      </c>
      <c r="K2054" s="44"/>
      <c r="L2054" s="63">
        <v>0</v>
      </c>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v>31</v>
      </c>
      <c r="C2055" s="59">
        <v>0</v>
      </c>
      <c r="D2055" s="60"/>
      <c r="E2055" s="60"/>
      <c r="F2055" s="60"/>
      <c r="G2055" s="61"/>
      <c r="H2055" s="71">
        <v>0</v>
      </c>
      <c r="I2055" s="62" t="s">
        <v>35</v>
      </c>
      <c r="J2055" s="69">
        <v>0</v>
      </c>
      <c r="K2055" s="44"/>
      <c r="L2055" s="63">
        <v>0</v>
      </c>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v>32</v>
      </c>
      <c r="C2056" s="59">
        <v>0</v>
      </c>
      <c r="D2056" s="60"/>
      <c r="E2056" s="60"/>
      <c r="F2056" s="60"/>
      <c r="G2056" s="61"/>
      <c r="H2056" s="71">
        <v>0</v>
      </c>
      <c r="I2056" s="62" t="s">
        <v>35</v>
      </c>
      <c r="J2056" s="69">
        <v>0</v>
      </c>
      <c r="K2056" s="44"/>
      <c r="L2056" s="63">
        <v>0</v>
      </c>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v>33</v>
      </c>
      <c r="C2057" s="59">
        <v>0</v>
      </c>
      <c r="D2057" s="60"/>
      <c r="E2057" s="60"/>
      <c r="F2057" s="60"/>
      <c r="G2057" s="61"/>
      <c r="H2057" s="71">
        <v>0</v>
      </c>
      <c r="I2057" s="62" t="s">
        <v>35</v>
      </c>
      <c r="J2057" s="69">
        <v>0</v>
      </c>
      <c r="K2057" s="44"/>
      <c r="L2057" s="63">
        <v>0</v>
      </c>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v>34</v>
      </c>
      <c r="C2058" s="59">
        <v>0</v>
      </c>
      <c r="D2058" s="60"/>
      <c r="E2058" s="60"/>
      <c r="F2058" s="60"/>
      <c r="G2058" s="61"/>
      <c r="H2058" s="71">
        <v>0</v>
      </c>
      <c r="I2058" s="62" t="s">
        <v>35</v>
      </c>
      <c r="J2058" s="69">
        <v>0</v>
      </c>
      <c r="K2058" s="44"/>
      <c r="L2058" s="63">
        <v>0</v>
      </c>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v>35</v>
      </c>
      <c r="C2059" s="59">
        <v>0</v>
      </c>
      <c r="D2059" s="60"/>
      <c r="E2059" s="60"/>
      <c r="F2059" s="60"/>
      <c r="G2059" s="61"/>
      <c r="H2059" s="71">
        <v>0</v>
      </c>
      <c r="I2059" s="62" t="s">
        <v>35</v>
      </c>
      <c r="J2059" s="69">
        <v>0</v>
      </c>
      <c r="K2059" s="44"/>
      <c r="L2059" s="63">
        <v>0</v>
      </c>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v>36</v>
      </c>
      <c r="C2060" s="59">
        <v>0</v>
      </c>
      <c r="D2060" s="60"/>
      <c r="E2060" s="60"/>
      <c r="F2060" s="60"/>
      <c r="G2060" s="61"/>
      <c r="H2060" s="71">
        <v>0</v>
      </c>
      <c r="I2060" s="62" t="s">
        <v>35</v>
      </c>
      <c r="J2060" s="69">
        <v>0</v>
      </c>
      <c r="K2060" s="44"/>
      <c r="L2060" s="63">
        <v>0</v>
      </c>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v>37</v>
      </c>
      <c r="C2061" s="59">
        <v>0</v>
      </c>
      <c r="D2061" s="60"/>
      <c r="E2061" s="60"/>
      <c r="F2061" s="60"/>
      <c r="G2061" s="61"/>
      <c r="H2061" s="71">
        <v>0</v>
      </c>
      <c r="I2061" s="62" t="s">
        <v>35</v>
      </c>
      <c r="J2061" s="69">
        <v>0</v>
      </c>
      <c r="K2061" s="44"/>
      <c r="L2061" s="63">
        <v>0</v>
      </c>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v>38</v>
      </c>
      <c r="C2062" s="59">
        <v>0</v>
      </c>
      <c r="D2062" s="60"/>
      <c r="E2062" s="60"/>
      <c r="F2062" s="60"/>
      <c r="G2062" s="61"/>
      <c r="H2062" s="71">
        <v>0</v>
      </c>
      <c r="I2062" s="62" t="s">
        <v>35</v>
      </c>
      <c r="J2062" s="69">
        <v>0</v>
      </c>
      <c r="K2062" s="44"/>
      <c r="L2062" s="63">
        <v>0</v>
      </c>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v>39</v>
      </c>
      <c r="C2063" s="59">
        <v>0</v>
      </c>
      <c r="D2063" s="60"/>
      <c r="E2063" s="60"/>
      <c r="F2063" s="60"/>
      <c r="G2063" s="61"/>
      <c r="H2063" s="71">
        <v>0</v>
      </c>
      <c r="I2063" s="62" t="s">
        <v>35</v>
      </c>
      <c r="J2063" s="69">
        <v>0</v>
      </c>
      <c r="K2063" s="44"/>
      <c r="L2063" s="63">
        <v>0</v>
      </c>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v>40</v>
      </c>
      <c r="C2064" s="59">
        <v>0</v>
      </c>
      <c r="D2064" s="60"/>
      <c r="E2064" s="60"/>
      <c r="F2064" s="60"/>
      <c r="G2064" s="61"/>
      <c r="H2064" s="71">
        <v>0</v>
      </c>
      <c r="I2064" s="62" t="s">
        <v>35</v>
      </c>
      <c r="J2064" s="69">
        <v>0</v>
      </c>
      <c r="K2064" s="44"/>
      <c r="L2064" s="63">
        <v>0</v>
      </c>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v>41</v>
      </c>
      <c r="C2065" s="59">
        <v>0</v>
      </c>
      <c r="D2065" s="60"/>
      <c r="E2065" s="60"/>
      <c r="F2065" s="60"/>
      <c r="G2065" s="61"/>
      <c r="H2065" s="71">
        <v>0</v>
      </c>
      <c r="I2065" s="62" t="s">
        <v>35</v>
      </c>
      <c r="J2065" s="69">
        <v>0</v>
      </c>
      <c r="K2065" s="44"/>
      <c r="L2065" s="63">
        <v>0</v>
      </c>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v>42</v>
      </c>
      <c r="C2066" s="59">
        <v>0</v>
      </c>
      <c r="D2066" s="60"/>
      <c r="E2066" s="60"/>
      <c r="F2066" s="60"/>
      <c r="G2066" s="61"/>
      <c r="H2066" s="71">
        <v>0</v>
      </c>
      <c r="I2066" s="62" t="s">
        <v>35</v>
      </c>
      <c r="J2066" s="69">
        <v>0</v>
      </c>
      <c r="K2066" s="44"/>
      <c r="L2066" s="63">
        <v>0</v>
      </c>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v>43</v>
      </c>
      <c r="C2067" s="59">
        <v>0</v>
      </c>
      <c r="D2067" s="60"/>
      <c r="E2067" s="60"/>
      <c r="F2067" s="60"/>
      <c r="G2067" s="61"/>
      <c r="H2067" s="71">
        <v>0</v>
      </c>
      <c r="I2067" s="62" t="s">
        <v>35</v>
      </c>
      <c r="J2067" s="69">
        <v>0</v>
      </c>
      <c r="K2067" s="44"/>
      <c r="L2067" s="63">
        <v>0</v>
      </c>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v>44</v>
      </c>
      <c r="C2068" s="59">
        <v>0</v>
      </c>
      <c r="D2068" s="60"/>
      <c r="E2068" s="60"/>
      <c r="F2068" s="60"/>
      <c r="G2068" s="61"/>
      <c r="H2068" s="71">
        <v>0</v>
      </c>
      <c r="I2068" s="62" t="s">
        <v>35</v>
      </c>
      <c r="J2068" s="69">
        <v>0</v>
      </c>
      <c r="K2068" s="44"/>
      <c r="L2068" s="63">
        <v>0</v>
      </c>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v>45</v>
      </c>
      <c r="C2069" s="59">
        <v>0</v>
      </c>
      <c r="D2069" s="60"/>
      <c r="E2069" s="60"/>
      <c r="F2069" s="60"/>
      <c r="G2069" s="61"/>
      <c r="H2069" s="71">
        <v>0</v>
      </c>
      <c r="I2069" s="62" t="s">
        <v>35</v>
      </c>
      <c r="J2069" s="69">
        <v>0</v>
      </c>
      <c r="K2069" s="44"/>
      <c r="L2069" s="63">
        <v>0</v>
      </c>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v>46</v>
      </c>
      <c r="C2070" s="59">
        <v>0</v>
      </c>
      <c r="D2070" s="60"/>
      <c r="E2070" s="60"/>
      <c r="F2070" s="60"/>
      <c r="G2070" s="61"/>
      <c r="H2070" s="71">
        <v>0</v>
      </c>
      <c r="I2070" s="62" t="s">
        <v>35</v>
      </c>
      <c r="J2070" s="69">
        <v>0</v>
      </c>
      <c r="K2070" s="44"/>
      <c r="L2070" s="63">
        <v>0</v>
      </c>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v>47</v>
      </c>
      <c r="C2071" s="59">
        <v>0</v>
      </c>
      <c r="D2071" s="60"/>
      <c r="E2071" s="60"/>
      <c r="F2071" s="60"/>
      <c r="G2071" s="61"/>
      <c r="H2071" s="71">
        <v>0</v>
      </c>
      <c r="I2071" s="62" t="s">
        <v>35</v>
      </c>
      <c r="J2071" s="69">
        <v>0</v>
      </c>
      <c r="K2071" s="44"/>
      <c r="L2071" s="63">
        <v>0</v>
      </c>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v>48</v>
      </c>
      <c r="C2072" s="59">
        <v>0</v>
      </c>
      <c r="D2072" s="60"/>
      <c r="E2072" s="60"/>
      <c r="F2072" s="60"/>
      <c r="G2072" s="61"/>
      <c r="H2072" s="71">
        <v>0</v>
      </c>
      <c r="I2072" s="62" t="s">
        <v>35</v>
      </c>
      <c r="J2072" s="69">
        <v>0</v>
      </c>
      <c r="K2072" s="44"/>
      <c r="L2072" s="63">
        <v>0</v>
      </c>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v>49</v>
      </c>
      <c r="C2073" s="59">
        <v>0</v>
      </c>
      <c r="D2073" s="60"/>
      <c r="E2073" s="60"/>
      <c r="F2073" s="60"/>
      <c r="G2073" s="61"/>
      <c r="H2073" s="71">
        <v>0</v>
      </c>
      <c r="I2073" s="62" t="s">
        <v>35</v>
      </c>
      <c r="J2073" s="69">
        <v>0</v>
      </c>
      <c r="K2073" s="44"/>
      <c r="L2073" s="63">
        <v>0</v>
      </c>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v>50</v>
      </c>
      <c r="C2074" s="59">
        <v>0</v>
      </c>
      <c r="D2074" s="60"/>
      <c r="E2074" s="60"/>
      <c r="F2074" s="60"/>
      <c r="G2074" s="61"/>
      <c r="H2074" s="71">
        <v>0</v>
      </c>
      <c r="I2074" s="62" t="s">
        <v>35</v>
      </c>
      <c r="J2074" s="69">
        <v>0</v>
      </c>
      <c r="K2074" s="44"/>
      <c r="L2074" s="63">
        <v>0</v>
      </c>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v>51</v>
      </c>
      <c r="C2075" s="59">
        <v>0</v>
      </c>
      <c r="D2075" s="60"/>
      <c r="E2075" s="60"/>
      <c r="F2075" s="60"/>
      <c r="G2075" s="61"/>
      <c r="H2075" s="71">
        <v>0</v>
      </c>
      <c r="I2075" s="62" t="s">
        <v>35</v>
      </c>
      <c r="J2075" s="69">
        <v>0</v>
      </c>
      <c r="K2075" s="44"/>
      <c r="L2075" s="63">
        <v>0</v>
      </c>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v>52</v>
      </c>
      <c r="C2076" s="59">
        <v>0</v>
      </c>
      <c r="D2076" s="60"/>
      <c r="E2076" s="60"/>
      <c r="F2076" s="60"/>
      <c r="G2076" s="61"/>
      <c r="H2076" s="71">
        <v>0</v>
      </c>
      <c r="I2076" s="62" t="s">
        <v>35</v>
      </c>
      <c r="J2076" s="69">
        <v>0</v>
      </c>
      <c r="K2076" s="44"/>
      <c r="L2076" s="63">
        <v>0</v>
      </c>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v>53</v>
      </c>
      <c r="C2077" s="59">
        <v>0</v>
      </c>
      <c r="D2077" s="60"/>
      <c r="E2077" s="60"/>
      <c r="F2077" s="60"/>
      <c r="G2077" s="61"/>
      <c r="H2077" s="71">
        <v>0</v>
      </c>
      <c r="I2077" s="62" t="s">
        <v>35</v>
      </c>
      <c r="J2077" s="69">
        <v>0</v>
      </c>
      <c r="K2077" s="44"/>
      <c r="L2077" s="63">
        <v>0</v>
      </c>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v>54</v>
      </c>
      <c r="C2078" s="59">
        <v>0</v>
      </c>
      <c r="D2078" s="60"/>
      <c r="E2078" s="60"/>
      <c r="F2078" s="60"/>
      <c r="G2078" s="61"/>
      <c r="H2078" s="71">
        <v>0</v>
      </c>
      <c r="I2078" s="62" t="s">
        <v>35</v>
      </c>
      <c r="J2078" s="69">
        <v>0</v>
      </c>
      <c r="K2078" s="44"/>
      <c r="L2078" s="63">
        <v>0</v>
      </c>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v>55</v>
      </c>
      <c r="C2079" s="59">
        <v>0</v>
      </c>
      <c r="D2079" s="60"/>
      <c r="E2079" s="60"/>
      <c r="F2079" s="60"/>
      <c r="G2079" s="61"/>
      <c r="H2079" s="71">
        <v>0</v>
      </c>
      <c r="I2079" s="62" t="s">
        <v>35</v>
      </c>
      <c r="J2079" s="69">
        <v>0</v>
      </c>
      <c r="K2079" s="44"/>
      <c r="L2079" s="63">
        <v>0</v>
      </c>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v>56</v>
      </c>
      <c r="C2080" s="59">
        <v>0</v>
      </c>
      <c r="D2080" s="60"/>
      <c r="E2080" s="60"/>
      <c r="F2080" s="60"/>
      <c r="G2080" s="61"/>
      <c r="H2080" s="71">
        <v>0</v>
      </c>
      <c r="I2080" s="62" t="s">
        <v>35</v>
      </c>
      <c r="J2080" s="69">
        <v>0</v>
      </c>
      <c r="K2080" s="44"/>
      <c r="L2080" s="63">
        <v>0</v>
      </c>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v>57</v>
      </c>
      <c r="C2081" s="59">
        <v>0</v>
      </c>
      <c r="D2081" s="60"/>
      <c r="E2081" s="60"/>
      <c r="F2081" s="60"/>
      <c r="G2081" s="61"/>
      <c r="H2081" s="71">
        <v>0</v>
      </c>
      <c r="I2081" s="62" t="s">
        <v>35</v>
      </c>
      <c r="J2081" s="69">
        <v>0</v>
      </c>
      <c r="K2081" s="44"/>
      <c r="L2081" s="63">
        <v>0</v>
      </c>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v>58</v>
      </c>
      <c r="C2082" s="59">
        <v>0</v>
      </c>
      <c r="D2082" s="60"/>
      <c r="E2082" s="60"/>
      <c r="F2082" s="60"/>
      <c r="G2082" s="61"/>
      <c r="H2082" s="71">
        <v>0</v>
      </c>
      <c r="I2082" s="62" t="s">
        <v>35</v>
      </c>
      <c r="J2082" s="69">
        <v>0</v>
      </c>
      <c r="K2082" s="44"/>
      <c r="L2082" s="63">
        <v>0</v>
      </c>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v>59</v>
      </c>
      <c r="C2083" s="59">
        <v>0</v>
      </c>
      <c r="D2083" s="60"/>
      <c r="E2083" s="60"/>
      <c r="F2083" s="60"/>
      <c r="G2083" s="61"/>
      <c r="H2083" s="71">
        <v>0</v>
      </c>
      <c r="I2083" s="62" t="s">
        <v>35</v>
      </c>
      <c r="J2083" s="69">
        <v>0</v>
      </c>
      <c r="K2083" s="44"/>
      <c r="L2083" s="63">
        <v>0</v>
      </c>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v>60</v>
      </c>
      <c r="C2084" s="59">
        <v>0</v>
      </c>
      <c r="D2084" s="60"/>
      <c r="E2084" s="60"/>
      <c r="F2084" s="60"/>
      <c r="G2084" s="61"/>
      <c r="H2084" s="71">
        <v>0</v>
      </c>
      <c r="I2084" s="62" t="s">
        <v>35</v>
      </c>
      <c r="J2084" s="69">
        <v>0</v>
      </c>
      <c r="K2084" s="44"/>
      <c r="L2084" s="63">
        <v>0</v>
      </c>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v>61</v>
      </c>
      <c r="C2085" s="59">
        <v>0</v>
      </c>
      <c r="D2085" s="60"/>
      <c r="E2085" s="60"/>
      <c r="F2085" s="60"/>
      <c r="G2085" s="61"/>
      <c r="H2085" s="71">
        <v>0</v>
      </c>
      <c r="I2085" s="62" t="s">
        <v>35</v>
      </c>
      <c r="J2085" s="69">
        <v>0</v>
      </c>
      <c r="K2085" s="44"/>
      <c r="L2085" s="63">
        <v>0</v>
      </c>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v>62</v>
      </c>
      <c r="C2086" s="59">
        <v>0</v>
      </c>
      <c r="D2086" s="60"/>
      <c r="E2086" s="60"/>
      <c r="F2086" s="60"/>
      <c r="G2086" s="61"/>
      <c r="H2086" s="71">
        <v>0</v>
      </c>
      <c r="I2086" s="62" t="s">
        <v>35</v>
      </c>
      <c r="J2086" s="69">
        <v>0</v>
      </c>
      <c r="K2086" s="44"/>
      <c r="L2086" s="63">
        <v>0</v>
      </c>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v>63</v>
      </c>
      <c r="C2087" s="59">
        <v>0</v>
      </c>
      <c r="D2087" s="60"/>
      <c r="E2087" s="60"/>
      <c r="F2087" s="60"/>
      <c r="G2087" s="61"/>
      <c r="H2087" s="71">
        <v>0</v>
      </c>
      <c r="I2087" s="62" t="s">
        <v>35</v>
      </c>
      <c r="J2087" s="69">
        <v>0</v>
      </c>
      <c r="K2087" s="44"/>
      <c r="L2087" s="63">
        <v>0</v>
      </c>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v>64</v>
      </c>
      <c r="C2088" s="59">
        <v>0</v>
      </c>
      <c r="D2088" s="60"/>
      <c r="E2088" s="60"/>
      <c r="F2088" s="60"/>
      <c r="G2088" s="61"/>
      <c r="H2088" s="71">
        <v>0</v>
      </c>
      <c r="I2088" s="62" t="s">
        <v>35</v>
      </c>
      <c r="J2088" s="69">
        <v>0</v>
      </c>
      <c r="K2088" s="44"/>
      <c r="L2088" s="63">
        <v>0</v>
      </c>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v>65</v>
      </c>
      <c r="C2089" s="59">
        <v>0</v>
      </c>
      <c r="D2089" s="60"/>
      <c r="E2089" s="60"/>
      <c r="F2089" s="60"/>
      <c r="G2089" s="61"/>
      <c r="H2089" s="71">
        <v>0</v>
      </c>
      <c r="I2089" s="62" t="s">
        <v>35</v>
      </c>
      <c r="J2089" s="69">
        <v>0</v>
      </c>
      <c r="K2089" s="44"/>
      <c r="L2089" s="63">
        <v>0</v>
      </c>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v>66</v>
      </c>
      <c r="C2090" s="59">
        <v>0</v>
      </c>
      <c r="D2090" s="60"/>
      <c r="E2090" s="60"/>
      <c r="F2090" s="60"/>
      <c r="G2090" s="61"/>
      <c r="H2090" s="71">
        <v>0</v>
      </c>
      <c r="I2090" s="62" t="s">
        <v>35</v>
      </c>
      <c r="J2090" s="69">
        <v>0</v>
      </c>
      <c r="K2090" s="44"/>
      <c r="L2090" s="63">
        <v>0</v>
      </c>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v>67</v>
      </c>
      <c r="C2091" s="59">
        <v>0</v>
      </c>
      <c r="D2091" s="60"/>
      <c r="E2091" s="60"/>
      <c r="F2091" s="60"/>
      <c r="G2091" s="61"/>
      <c r="H2091" s="71">
        <v>0</v>
      </c>
      <c r="I2091" s="62" t="s">
        <v>35</v>
      </c>
      <c r="J2091" s="69">
        <v>0</v>
      </c>
      <c r="K2091" s="44"/>
      <c r="L2091" s="63">
        <v>0</v>
      </c>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v>68</v>
      </c>
      <c r="C2092" s="59">
        <v>0</v>
      </c>
      <c r="D2092" s="60"/>
      <c r="E2092" s="60"/>
      <c r="F2092" s="60"/>
      <c r="G2092" s="61"/>
      <c r="H2092" s="71">
        <v>0</v>
      </c>
      <c r="I2092" s="62" t="s">
        <v>35</v>
      </c>
      <c r="J2092" s="69">
        <v>0</v>
      </c>
      <c r="K2092" s="44"/>
      <c r="L2092" s="63">
        <v>0</v>
      </c>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v>69</v>
      </c>
      <c r="C2093" s="59">
        <v>0</v>
      </c>
      <c r="D2093" s="60"/>
      <c r="E2093" s="60"/>
      <c r="F2093" s="60"/>
      <c r="G2093" s="61"/>
      <c r="H2093" s="71">
        <v>0</v>
      </c>
      <c r="I2093" s="62" t="s">
        <v>35</v>
      </c>
      <c r="J2093" s="69">
        <v>0</v>
      </c>
      <c r="K2093" s="44"/>
      <c r="L2093" s="63">
        <v>0</v>
      </c>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v>70</v>
      </c>
      <c r="C2094" s="59">
        <v>0</v>
      </c>
      <c r="D2094" s="60"/>
      <c r="E2094" s="60"/>
      <c r="F2094" s="60"/>
      <c r="G2094" s="61"/>
      <c r="H2094" s="71">
        <v>0</v>
      </c>
      <c r="I2094" s="62" t="s">
        <v>35</v>
      </c>
      <c r="J2094" s="69">
        <v>0</v>
      </c>
      <c r="K2094" s="44"/>
      <c r="L2094" s="63">
        <v>0</v>
      </c>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v>71</v>
      </c>
      <c r="C2095" s="59">
        <v>0</v>
      </c>
      <c r="D2095" s="60"/>
      <c r="E2095" s="60"/>
      <c r="F2095" s="60"/>
      <c r="G2095" s="61"/>
      <c r="H2095" s="71">
        <v>0</v>
      </c>
      <c r="I2095" s="62" t="s">
        <v>35</v>
      </c>
      <c r="J2095" s="69">
        <v>0</v>
      </c>
      <c r="K2095" s="44"/>
      <c r="L2095" s="63">
        <v>0</v>
      </c>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v>72</v>
      </c>
      <c r="C2096" s="59">
        <v>0</v>
      </c>
      <c r="D2096" s="60"/>
      <c r="E2096" s="60"/>
      <c r="F2096" s="60"/>
      <c r="G2096" s="61"/>
      <c r="H2096" s="71">
        <v>0</v>
      </c>
      <c r="I2096" s="62" t="s">
        <v>35</v>
      </c>
      <c r="J2096" s="69">
        <v>0</v>
      </c>
      <c r="K2096" s="44"/>
      <c r="L2096" s="63">
        <v>0</v>
      </c>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v>73</v>
      </c>
      <c r="C2097" s="59">
        <v>0</v>
      </c>
      <c r="D2097" s="60"/>
      <c r="E2097" s="60"/>
      <c r="F2097" s="60"/>
      <c r="G2097" s="61"/>
      <c r="H2097" s="71">
        <v>0</v>
      </c>
      <c r="I2097" s="62" t="s">
        <v>35</v>
      </c>
      <c r="J2097" s="69">
        <v>0</v>
      </c>
      <c r="K2097" s="44"/>
      <c r="L2097" s="63">
        <v>0</v>
      </c>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v>74</v>
      </c>
      <c r="C2098" s="59">
        <v>0</v>
      </c>
      <c r="D2098" s="60"/>
      <c r="E2098" s="60"/>
      <c r="F2098" s="60"/>
      <c r="G2098" s="61"/>
      <c r="H2098" s="71">
        <v>0</v>
      </c>
      <c r="I2098" s="62" t="s">
        <v>35</v>
      </c>
      <c r="J2098" s="69">
        <v>0</v>
      </c>
      <c r="K2098" s="44"/>
      <c r="L2098" s="63">
        <v>0</v>
      </c>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v>75</v>
      </c>
      <c r="C2099" s="59">
        <v>0</v>
      </c>
      <c r="D2099" s="60"/>
      <c r="E2099" s="60"/>
      <c r="F2099" s="60"/>
      <c r="G2099" s="61"/>
      <c r="H2099" s="71">
        <v>0</v>
      </c>
      <c r="I2099" s="62" t="s">
        <v>35</v>
      </c>
      <c r="J2099" s="69">
        <v>0</v>
      </c>
      <c r="K2099" s="44"/>
      <c r="L2099" s="63">
        <v>0</v>
      </c>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v>76</v>
      </c>
      <c r="C2100" s="59">
        <v>0</v>
      </c>
      <c r="D2100" s="60"/>
      <c r="E2100" s="60"/>
      <c r="F2100" s="60"/>
      <c r="G2100" s="61"/>
      <c r="H2100" s="71">
        <v>0</v>
      </c>
      <c r="I2100" s="62" t="s">
        <v>35</v>
      </c>
      <c r="J2100" s="69">
        <v>0</v>
      </c>
      <c r="K2100" s="44"/>
      <c r="L2100" s="63">
        <v>0</v>
      </c>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v>77</v>
      </c>
      <c r="C2101" s="59">
        <v>0</v>
      </c>
      <c r="D2101" s="60"/>
      <c r="E2101" s="60"/>
      <c r="F2101" s="60"/>
      <c r="G2101" s="61"/>
      <c r="H2101" s="71">
        <v>0</v>
      </c>
      <c r="I2101" s="62" t="s">
        <v>35</v>
      </c>
      <c r="J2101" s="69">
        <v>0</v>
      </c>
      <c r="K2101" s="44"/>
      <c r="L2101" s="63">
        <v>0</v>
      </c>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v>78</v>
      </c>
      <c r="C2102" s="59">
        <v>0</v>
      </c>
      <c r="D2102" s="60"/>
      <c r="E2102" s="60"/>
      <c r="F2102" s="60"/>
      <c r="G2102" s="61"/>
      <c r="H2102" s="71">
        <v>0</v>
      </c>
      <c r="I2102" s="62" t="s">
        <v>35</v>
      </c>
      <c r="J2102" s="69">
        <v>0</v>
      </c>
      <c r="K2102" s="44"/>
      <c r="L2102" s="63">
        <v>0</v>
      </c>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v>79</v>
      </c>
      <c r="C2103" s="59">
        <v>0</v>
      </c>
      <c r="D2103" s="60"/>
      <c r="E2103" s="60"/>
      <c r="F2103" s="60"/>
      <c r="G2103" s="61"/>
      <c r="H2103" s="71">
        <v>0</v>
      </c>
      <c r="I2103" s="62" t="s">
        <v>35</v>
      </c>
      <c r="J2103" s="69">
        <v>0</v>
      </c>
      <c r="K2103" s="44"/>
      <c r="L2103" s="63">
        <v>0</v>
      </c>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v>80</v>
      </c>
      <c r="C2104" s="59">
        <v>0</v>
      </c>
      <c r="D2104" s="60"/>
      <c r="E2104" s="60"/>
      <c r="F2104" s="60"/>
      <c r="G2104" s="61"/>
      <c r="H2104" s="71">
        <v>0</v>
      </c>
      <c r="I2104" s="62" t="s">
        <v>35</v>
      </c>
      <c r="J2104" s="69">
        <v>0</v>
      </c>
      <c r="K2104" s="44"/>
      <c r="L2104" s="63">
        <v>0</v>
      </c>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v>81</v>
      </c>
      <c r="C2105" s="59">
        <v>0</v>
      </c>
      <c r="D2105" s="60"/>
      <c r="E2105" s="60"/>
      <c r="F2105" s="60"/>
      <c r="G2105" s="61"/>
      <c r="H2105" s="71">
        <v>0</v>
      </c>
      <c r="I2105" s="62" t="s">
        <v>35</v>
      </c>
      <c r="J2105" s="69">
        <v>0</v>
      </c>
      <c r="K2105" s="44"/>
      <c r="L2105" s="63">
        <v>0</v>
      </c>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v>82</v>
      </c>
      <c r="C2106" s="59">
        <v>0</v>
      </c>
      <c r="D2106" s="60"/>
      <c r="E2106" s="60"/>
      <c r="F2106" s="60"/>
      <c r="G2106" s="61"/>
      <c r="H2106" s="71">
        <v>0</v>
      </c>
      <c r="I2106" s="62" t="s">
        <v>35</v>
      </c>
      <c r="J2106" s="69">
        <v>0</v>
      </c>
      <c r="K2106" s="44"/>
      <c r="L2106" s="63">
        <v>0</v>
      </c>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v>83</v>
      </c>
      <c r="C2107" s="59">
        <v>0</v>
      </c>
      <c r="D2107" s="60"/>
      <c r="E2107" s="60"/>
      <c r="F2107" s="60"/>
      <c r="G2107" s="61"/>
      <c r="H2107" s="71">
        <v>0</v>
      </c>
      <c r="I2107" s="62" t="s">
        <v>35</v>
      </c>
      <c r="J2107" s="69">
        <v>0</v>
      </c>
      <c r="K2107" s="44"/>
      <c r="L2107" s="63">
        <v>0</v>
      </c>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v>84</v>
      </c>
      <c r="C2108" s="59">
        <v>0</v>
      </c>
      <c r="D2108" s="60"/>
      <c r="E2108" s="60"/>
      <c r="F2108" s="60"/>
      <c r="G2108" s="61"/>
      <c r="H2108" s="71">
        <v>0</v>
      </c>
      <c r="I2108" s="62" t="s">
        <v>35</v>
      </c>
      <c r="J2108" s="69">
        <v>0</v>
      </c>
      <c r="K2108" s="44"/>
      <c r="L2108" s="63">
        <v>0</v>
      </c>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v>85</v>
      </c>
      <c r="C2109" s="59">
        <v>0</v>
      </c>
      <c r="D2109" s="60"/>
      <c r="E2109" s="60"/>
      <c r="F2109" s="60"/>
      <c r="G2109" s="61"/>
      <c r="H2109" s="71">
        <v>0</v>
      </c>
      <c r="I2109" s="62" t="s">
        <v>35</v>
      </c>
      <c r="J2109" s="69">
        <v>0</v>
      </c>
      <c r="K2109" s="44"/>
      <c r="L2109" s="63">
        <v>0</v>
      </c>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v>86</v>
      </c>
      <c r="C2110" s="59">
        <v>0</v>
      </c>
      <c r="D2110" s="60"/>
      <c r="E2110" s="60"/>
      <c r="F2110" s="60"/>
      <c r="G2110" s="61"/>
      <c r="H2110" s="71">
        <v>0</v>
      </c>
      <c r="I2110" s="62" t="s">
        <v>35</v>
      </c>
      <c r="J2110" s="69">
        <v>0</v>
      </c>
      <c r="K2110" s="44"/>
      <c r="L2110" s="63">
        <v>0</v>
      </c>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v>87</v>
      </c>
      <c r="C2111" s="59">
        <v>0</v>
      </c>
      <c r="D2111" s="60"/>
      <c r="E2111" s="60"/>
      <c r="F2111" s="60"/>
      <c r="G2111" s="61"/>
      <c r="H2111" s="71">
        <v>0</v>
      </c>
      <c r="I2111" s="62" t="s">
        <v>35</v>
      </c>
      <c r="J2111" s="69">
        <v>0</v>
      </c>
      <c r="K2111" s="44"/>
      <c r="L2111" s="63">
        <v>0</v>
      </c>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x14ac:dyDescent="0.2">
      <c r="A2112" s="15"/>
      <c r="B2112" s="15">
        <v>88</v>
      </c>
      <c r="C2112" s="59">
        <v>0</v>
      </c>
      <c r="D2112" s="60"/>
      <c r="E2112" s="60"/>
      <c r="F2112" s="60"/>
      <c r="G2112" s="61"/>
      <c r="H2112" s="71">
        <v>0</v>
      </c>
      <c r="I2112" s="62" t="s">
        <v>35</v>
      </c>
      <c r="J2112" s="69">
        <v>0</v>
      </c>
      <c r="K2112" s="44"/>
      <c r="L2112" s="63">
        <v>0</v>
      </c>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x14ac:dyDescent="0.2">
      <c r="A2113" s="15"/>
      <c r="B2113" s="15">
        <v>89</v>
      </c>
      <c r="C2113" s="59">
        <v>0</v>
      </c>
      <c r="D2113" s="60"/>
      <c r="E2113" s="60"/>
      <c r="F2113" s="60"/>
      <c r="G2113" s="61"/>
      <c r="H2113" s="71">
        <v>0</v>
      </c>
      <c r="I2113" s="62" t="s">
        <v>35</v>
      </c>
      <c r="J2113" s="69">
        <v>0</v>
      </c>
      <c r="K2113" s="44"/>
      <c r="L2113" s="63">
        <v>0</v>
      </c>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x14ac:dyDescent="0.2">
      <c r="A2114" s="15"/>
      <c r="B2114" s="15">
        <v>90</v>
      </c>
      <c r="C2114" s="59">
        <v>0</v>
      </c>
      <c r="D2114" s="60"/>
      <c r="E2114" s="60"/>
      <c r="F2114" s="60"/>
      <c r="G2114" s="61"/>
      <c r="H2114" s="71">
        <v>0</v>
      </c>
      <c r="I2114" s="62" t="s">
        <v>35</v>
      </c>
      <c r="J2114" s="69">
        <v>0</v>
      </c>
      <c r="K2114" s="44"/>
      <c r="L2114" s="63">
        <v>0</v>
      </c>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x14ac:dyDescent="0.2">
      <c r="A2115" s="15"/>
      <c r="B2115" s="15">
        <v>91</v>
      </c>
      <c r="C2115" s="59">
        <v>0</v>
      </c>
      <c r="D2115" s="60"/>
      <c r="E2115" s="60"/>
      <c r="F2115" s="60"/>
      <c r="G2115" s="61"/>
      <c r="H2115" s="71">
        <v>0</v>
      </c>
      <c r="I2115" s="62" t="s">
        <v>35</v>
      </c>
      <c r="J2115" s="69">
        <v>0</v>
      </c>
      <c r="K2115" s="44"/>
      <c r="L2115" s="63">
        <v>0</v>
      </c>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x14ac:dyDescent="0.2">
      <c r="A2116" s="15"/>
      <c r="B2116" s="15">
        <v>92</v>
      </c>
      <c r="C2116" s="59">
        <v>0</v>
      </c>
      <c r="D2116" s="60"/>
      <c r="E2116" s="60"/>
      <c r="F2116" s="60"/>
      <c r="G2116" s="61"/>
      <c r="H2116" s="71">
        <v>0</v>
      </c>
      <c r="I2116" s="62" t="s">
        <v>35</v>
      </c>
      <c r="J2116" s="69">
        <v>0</v>
      </c>
      <c r="K2116" s="44"/>
      <c r="L2116" s="63">
        <v>0</v>
      </c>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x14ac:dyDescent="0.2">
      <c r="A2117" s="15"/>
      <c r="B2117" s="15">
        <v>93</v>
      </c>
      <c r="C2117" s="59">
        <v>0</v>
      </c>
      <c r="D2117" s="60"/>
      <c r="E2117" s="60"/>
      <c r="F2117" s="60"/>
      <c r="G2117" s="61"/>
      <c r="H2117" s="71">
        <v>0</v>
      </c>
      <c r="I2117" s="62" t="s">
        <v>35</v>
      </c>
      <c r="J2117" s="69">
        <v>0</v>
      </c>
      <c r="K2117" s="44"/>
      <c r="L2117" s="63">
        <v>0</v>
      </c>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x14ac:dyDescent="0.2">
      <c r="A2118" s="15"/>
      <c r="B2118" s="15">
        <v>94</v>
      </c>
      <c r="C2118" s="59">
        <v>0</v>
      </c>
      <c r="D2118" s="60"/>
      <c r="E2118" s="60"/>
      <c r="F2118" s="60"/>
      <c r="G2118" s="61"/>
      <c r="H2118" s="71">
        <v>0</v>
      </c>
      <c r="I2118" s="62" t="s">
        <v>35</v>
      </c>
      <c r="J2118" s="69">
        <v>0</v>
      </c>
      <c r="K2118" s="44"/>
      <c r="L2118" s="63">
        <v>0</v>
      </c>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x14ac:dyDescent="0.2">
      <c r="A2119" s="15"/>
      <c r="B2119" s="15">
        <v>95</v>
      </c>
      <c r="C2119" s="59">
        <v>0</v>
      </c>
      <c r="D2119" s="60"/>
      <c r="E2119" s="60"/>
      <c r="F2119" s="60"/>
      <c r="G2119" s="61"/>
      <c r="H2119" s="71">
        <v>0</v>
      </c>
      <c r="I2119" s="62" t="s">
        <v>35</v>
      </c>
      <c r="J2119" s="69">
        <v>0</v>
      </c>
      <c r="K2119" s="44"/>
      <c r="L2119" s="63">
        <v>0</v>
      </c>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x14ac:dyDescent="0.2">
      <c r="A2120" s="15"/>
      <c r="B2120" s="15">
        <v>96</v>
      </c>
      <c r="C2120" s="59">
        <v>0</v>
      </c>
      <c r="D2120" s="60"/>
      <c r="E2120" s="60"/>
      <c r="F2120" s="60"/>
      <c r="G2120" s="61"/>
      <c r="H2120" s="71">
        <v>0</v>
      </c>
      <c r="I2120" s="62" t="s">
        <v>35</v>
      </c>
      <c r="J2120" s="69">
        <v>0</v>
      </c>
      <c r="K2120" s="44"/>
      <c r="L2120" s="63">
        <v>0</v>
      </c>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x14ac:dyDescent="0.2">
      <c r="A2121" s="15"/>
      <c r="B2121" s="15">
        <v>97</v>
      </c>
      <c r="C2121" s="59">
        <v>0</v>
      </c>
      <c r="D2121" s="60"/>
      <c r="E2121" s="60"/>
      <c r="F2121" s="60"/>
      <c r="G2121" s="61"/>
      <c r="H2121" s="71">
        <v>0</v>
      </c>
      <c r="I2121" s="62" t="s">
        <v>35</v>
      </c>
      <c r="J2121" s="69">
        <v>0</v>
      </c>
      <c r="K2121" s="44"/>
      <c r="L2121" s="63">
        <v>0</v>
      </c>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x14ac:dyDescent="0.2">
      <c r="A2122" s="15"/>
      <c r="B2122" s="15">
        <v>98</v>
      </c>
      <c r="C2122" s="59">
        <v>0</v>
      </c>
      <c r="D2122" s="60"/>
      <c r="E2122" s="60"/>
      <c r="F2122" s="60"/>
      <c r="G2122" s="61"/>
      <c r="H2122" s="71">
        <v>0</v>
      </c>
      <c r="I2122" s="62" t="s">
        <v>35</v>
      </c>
      <c r="J2122" s="69">
        <v>0</v>
      </c>
      <c r="K2122" s="44"/>
      <c r="L2122" s="63">
        <v>0</v>
      </c>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x14ac:dyDescent="0.2">
      <c r="A2123" s="15"/>
      <c r="B2123" s="15">
        <v>99</v>
      </c>
      <c r="C2123" s="59">
        <v>0</v>
      </c>
      <c r="D2123" s="60"/>
      <c r="E2123" s="60"/>
      <c r="F2123" s="60"/>
      <c r="G2123" s="61"/>
      <c r="H2123" s="71">
        <v>0</v>
      </c>
      <c r="I2123" s="62" t="s">
        <v>35</v>
      </c>
      <c r="J2123" s="69">
        <v>0</v>
      </c>
      <c r="K2123" s="44"/>
      <c r="L2123" s="63">
        <v>0</v>
      </c>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x14ac:dyDescent="0.2">
      <c r="A2124" s="15"/>
      <c r="B2124" s="15">
        <v>100</v>
      </c>
      <c r="C2124" s="59">
        <v>0</v>
      </c>
      <c r="D2124" s="60"/>
      <c r="E2124" s="60"/>
      <c r="F2124" s="60"/>
      <c r="G2124" s="61"/>
      <c r="H2124" s="71">
        <v>0</v>
      </c>
      <c r="I2124" s="62" t="s">
        <v>35</v>
      </c>
      <c r="J2124" s="69">
        <v>0</v>
      </c>
      <c r="K2124" s="44"/>
      <c r="L2124" s="63">
        <v>0</v>
      </c>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x14ac:dyDescent="0.2">
      <c r="A2125" s="15"/>
      <c r="B2125" s="15">
        <v>101</v>
      </c>
      <c r="C2125" s="59">
        <v>0</v>
      </c>
      <c r="D2125" s="60"/>
      <c r="E2125" s="60"/>
      <c r="F2125" s="60"/>
      <c r="G2125" s="61"/>
      <c r="H2125" s="71">
        <v>0</v>
      </c>
      <c r="I2125" s="62" t="s">
        <v>35</v>
      </c>
      <c r="J2125" s="69">
        <v>0</v>
      </c>
      <c r="K2125" s="44"/>
      <c r="L2125" s="63">
        <v>0</v>
      </c>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x14ac:dyDescent="0.2">
      <c r="A2126" s="15"/>
      <c r="B2126" s="15">
        <v>102</v>
      </c>
      <c r="C2126" s="59">
        <v>0</v>
      </c>
      <c r="D2126" s="60"/>
      <c r="E2126" s="60"/>
      <c r="F2126" s="60"/>
      <c r="G2126" s="61"/>
      <c r="H2126" s="71">
        <v>0</v>
      </c>
      <c r="I2126" s="62" t="s">
        <v>35</v>
      </c>
      <c r="J2126" s="69">
        <v>0</v>
      </c>
      <c r="K2126" s="44"/>
      <c r="L2126" s="63">
        <v>0</v>
      </c>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x14ac:dyDescent="0.2">
      <c r="A2127" s="15"/>
      <c r="B2127" s="15">
        <v>103</v>
      </c>
      <c r="C2127" s="59">
        <v>0</v>
      </c>
      <c r="D2127" s="60"/>
      <c r="E2127" s="60"/>
      <c r="F2127" s="60"/>
      <c r="G2127" s="61"/>
      <c r="H2127" s="71">
        <v>0</v>
      </c>
      <c r="I2127" s="62" t="s">
        <v>35</v>
      </c>
      <c r="J2127" s="69">
        <v>0</v>
      </c>
      <c r="K2127" s="44"/>
      <c r="L2127" s="63">
        <v>0</v>
      </c>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x14ac:dyDescent="0.2">
      <c r="A2128" s="15"/>
      <c r="B2128" s="15">
        <v>104</v>
      </c>
      <c r="C2128" s="59">
        <v>0</v>
      </c>
      <c r="D2128" s="60"/>
      <c r="E2128" s="60"/>
      <c r="F2128" s="60"/>
      <c r="G2128" s="61"/>
      <c r="H2128" s="71">
        <v>0</v>
      </c>
      <c r="I2128" s="62" t="s">
        <v>35</v>
      </c>
      <c r="J2128" s="69">
        <v>0</v>
      </c>
      <c r="K2128" s="44"/>
      <c r="L2128" s="63">
        <v>0</v>
      </c>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x14ac:dyDescent="0.2">
      <c r="A2129" s="15"/>
      <c r="B2129" s="15">
        <v>105</v>
      </c>
      <c r="C2129" s="59">
        <v>0</v>
      </c>
      <c r="D2129" s="60"/>
      <c r="E2129" s="60"/>
      <c r="F2129" s="60"/>
      <c r="G2129" s="61"/>
      <c r="H2129" s="71">
        <v>0</v>
      </c>
      <c r="I2129" s="62" t="s">
        <v>35</v>
      </c>
      <c r="J2129" s="69">
        <v>0</v>
      </c>
      <c r="K2129" s="44"/>
      <c r="L2129" s="63">
        <v>0</v>
      </c>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x14ac:dyDescent="0.2">
      <c r="A2130" s="15"/>
      <c r="B2130" s="15">
        <v>106</v>
      </c>
      <c r="C2130" s="59">
        <v>0</v>
      </c>
      <c r="D2130" s="60"/>
      <c r="E2130" s="60"/>
      <c r="F2130" s="60"/>
      <c r="G2130" s="61"/>
      <c r="H2130" s="71">
        <v>0</v>
      </c>
      <c r="I2130" s="62" t="s">
        <v>35</v>
      </c>
      <c r="J2130" s="69">
        <v>0</v>
      </c>
      <c r="K2130" s="44"/>
      <c r="L2130" s="63">
        <v>0</v>
      </c>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x14ac:dyDescent="0.2">
      <c r="A2131" s="15"/>
      <c r="B2131" s="15">
        <v>107</v>
      </c>
      <c r="C2131" s="59">
        <v>0</v>
      </c>
      <c r="D2131" s="60"/>
      <c r="E2131" s="60"/>
      <c r="F2131" s="60"/>
      <c r="G2131" s="61"/>
      <c r="H2131" s="71">
        <v>0</v>
      </c>
      <c r="I2131" s="62" t="s">
        <v>35</v>
      </c>
      <c r="J2131" s="69">
        <v>0</v>
      </c>
      <c r="K2131" s="44"/>
      <c r="L2131" s="63">
        <v>0</v>
      </c>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x14ac:dyDescent="0.2">
      <c r="A2132" s="15"/>
      <c r="B2132" s="15">
        <v>108</v>
      </c>
      <c r="C2132" s="59">
        <v>0</v>
      </c>
      <c r="D2132" s="60"/>
      <c r="E2132" s="60"/>
      <c r="F2132" s="60"/>
      <c r="G2132" s="61"/>
      <c r="H2132" s="71">
        <v>0</v>
      </c>
      <c r="I2132" s="62" t="s">
        <v>35</v>
      </c>
      <c r="J2132" s="69">
        <v>0</v>
      </c>
      <c r="K2132" s="44"/>
      <c r="L2132" s="63">
        <v>0</v>
      </c>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x14ac:dyDescent="0.2">
      <c r="A2133" s="15"/>
      <c r="B2133" s="15">
        <v>109</v>
      </c>
      <c r="C2133" s="59">
        <v>0</v>
      </c>
      <c r="D2133" s="60"/>
      <c r="E2133" s="60"/>
      <c r="F2133" s="60"/>
      <c r="G2133" s="61"/>
      <c r="H2133" s="71">
        <v>0</v>
      </c>
      <c r="I2133" s="62" t="s">
        <v>35</v>
      </c>
      <c r="J2133" s="69">
        <v>0</v>
      </c>
      <c r="K2133" s="44"/>
      <c r="L2133" s="63">
        <v>0</v>
      </c>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x14ac:dyDescent="0.2">
      <c r="A2134" s="15"/>
      <c r="B2134" s="15">
        <v>110</v>
      </c>
      <c r="C2134" s="59">
        <v>0</v>
      </c>
      <c r="D2134" s="60"/>
      <c r="E2134" s="60"/>
      <c r="F2134" s="60"/>
      <c r="G2134" s="61"/>
      <c r="H2134" s="71">
        <v>0</v>
      </c>
      <c r="I2134" s="62" t="s">
        <v>35</v>
      </c>
      <c r="J2134" s="69">
        <v>0</v>
      </c>
      <c r="K2134" s="44"/>
      <c r="L2134" s="63">
        <v>0</v>
      </c>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x14ac:dyDescent="0.2">
      <c r="A2135" s="15"/>
      <c r="B2135" s="15">
        <v>111</v>
      </c>
      <c r="C2135" s="59">
        <v>0</v>
      </c>
      <c r="D2135" s="60"/>
      <c r="E2135" s="60"/>
      <c r="F2135" s="60"/>
      <c r="G2135" s="61"/>
      <c r="H2135" s="71">
        <v>0</v>
      </c>
      <c r="I2135" s="62" t="s">
        <v>35</v>
      </c>
      <c r="J2135" s="69">
        <v>0</v>
      </c>
      <c r="K2135" s="44"/>
      <c r="L2135" s="63">
        <v>0</v>
      </c>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x14ac:dyDescent="0.2">
      <c r="A2136" s="15"/>
      <c r="B2136" s="15">
        <v>112</v>
      </c>
      <c r="C2136" s="59">
        <v>0</v>
      </c>
      <c r="D2136" s="60"/>
      <c r="E2136" s="60"/>
      <c r="F2136" s="60"/>
      <c r="G2136" s="61"/>
      <c r="H2136" s="71">
        <v>0</v>
      </c>
      <c r="I2136" s="62" t="s">
        <v>35</v>
      </c>
      <c r="J2136" s="69">
        <v>0</v>
      </c>
      <c r="K2136" s="44"/>
      <c r="L2136" s="63">
        <v>0</v>
      </c>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x14ac:dyDescent="0.2">
      <c r="A2137" s="15"/>
      <c r="B2137" s="15">
        <v>113</v>
      </c>
      <c r="C2137" s="59">
        <v>0</v>
      </c>
      <c r="D2137" s="60"/>
      <c r="E2137" s="60"/>
      <c r="F2137" s="60"/>
      <c r="G2137" s="61"/>
      <c r="H2137" s="71">
        <v>0</v>
      </c>
      <c r="I2137" s="62" t="s">
        <v>35</v>
      </c>
      <c r="J2137" s="69">
        <v>0</v>
      </c>
      <c r="K2137" s="44"/>
      <c r="L2137" s="63">
        <v>0</v>
      </c>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x14ac:dyDescent="0.2">
      <c r="A2138" s="15"/>
      <c r="B2138" s="15">
        <v>114</v>
      </c>
      <c r="C2138" s="59">
        <v>0</v>
      </c>
      <c r="D2138" s="60"/>
      <c r="E2138" s="60"/>
      <c r="F2138" s="60"/>
      <c r="G2138" s="61"/>
      <c r="H2138" s="71">
        <v>0</v>
      </c>
      <c r="I2138" s="62" t="s">
        <v>35</v>
      </c>
      <c r="J2138" s="69">
        <v>0</v>
      </c>
      <c r="K2138" s="44"/>
      <c r="L2138" s="63">
        <v>0</v>
      </c>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x14ac:dyDescent="0.2">
      <c r="A2139" s="15"/>
      <c r="B2139" s="15">
        <v>115</v>
      </c>
      <c r="C2139" s="59">
        <v>0</v>
      </c>
      <c r="D2139" s="60"/>
      <c r="E2139" s="60"/>
      <c r="F2139" s="60"/>
      <c r="G2139" s="61"/>
      <c r="H2139" s="71">
        <v>0</v>
      </c>
      <c r="I2139" s="62" t="s">
        <v>35</v>
      </c>
      <c r="J2139" s="69">
        <v>0</v>
      </c>
      <c r="K2139" s="44"/>
      <c r="L2139" s="63">
        <v>0</v>
      </c>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x14ac:dyDescent="0.2">
      <c r="A2140" s="15"/>
      <c r="B2140" s="15">
        <v>116</v>
      </c>
      <c r="C2140" s="59">
        <v>0</v>
      </c>
      <c r="D2140" s="60"/>
      <c r="E2140" s="60"/>
      <c r="F2140" s="60"/>
      <c r="G2140" s="61"/>
      <c r="H2140" s="71">
        <v>0</v>
      </c>
      <c r="I2140" s="62" t="s">
        <v>35</v>
      </c>
      <c r="J2140" s="69">
        <v>0</v>
      </c>
      <c r="K2140" s="44"/>
      <c r="L2140" s="63">
        <v>0</v>
      </c>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x14ac:dyDescent="0.2">
      <c r="A2141" s="15"/>
      <c r="B2141" s="15">
        <v>117</v>
      </c>
      <c r="C2141" s="59">
        <v>0</v>
      </c>
      <c r="D2141" s="60"/>
      <c r="E2141" s="60"/>
      <c r="F2141" s="60"/>
      <c r="G2141" s="61"/>
      <c r="H2141" s="71">
        <v>0</v>
      </c>
      <c r="I2141" s="62" t="s">
        <v>35</v>
      </c>
      <c r="J2141" s="69">
        <v>0</v>
      </c>
      <c r="K2141" s="44"/>
      <c r="L2141" s="63">
        <v>0</v>
      </c>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x14ac:dyDescent="0.2">
      <c r="A2142" s="15"/>
      <c r="B2142" s="15">
        <v>118</v>
      </c>
      <c r="C2142" s="59">
        <v>0</v>
      </c>
      <c r="D2142" s="60"/>
      <c r="E2142" s="60"/>
      <c r="F2142" s="60"/>
      <c r="G2142" s="61"/>
      <c r="H2142" s="71">
        <v>0</v>
      </c>
      <c r="I2142" s="62" t="s">
        <v>35</v>
      </c>
      <c r="J2142" s="69">
        <v>0</v>
      </c>
      <c r="K2142" s="44"/>
      <c r="L2142" s="63">
        <v>0</v>
      </c>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x14ac:dyDescent="0.2">
      <c r="A2143" s="15"/>
      <c r="B2143" s="15">
        <v>119</v>
      </c>
      <c r="C2143" s="59">
        <v>0</v>
      </c>
      <c r="D2143" s="60"/>
      <c r="E2143" s="60"/>
      <c r="F2143" s="60"/>
      <c r="G2143" s="61"/>
      <c r="H2143" s="71">
        <v>0</v>
      </c>
      <c r="I2143" s="62" t="s">
        <v>35</v>
      </c>
      <c r="J2143" s="69">
        <v>0</v>
      </c>
      <c r="K2143" s="44"/>
      <c r="L2143" s="63">
        <v>0</v>
      </c>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x14ac:dyDescent="0.2">
      <c r="A2144" s="15"/>
      <c r="B2144" s="15">
        <v>120</v>
      </c>
      <c r="C2144" s="59">
        <v>0</v>
      </c>
      <c r="D2144" s="60"/>
      <c r="E2144" s="60"/>
      <c r="F2144" s="60"/>
      <c r="G2144" s="61"/>
      <c r="H2144" s="71">
        <v>0</v>
      </c>
      <c r="I2144" s="62" t="s">
        <v>35</v>
      </c>
      <c r="J2144" s="69">
        <v>0</v>
      </c>
      <c r="K2144" s="44"/>
      <c r="L2144" s="63">
        <v>0</v>
      </c>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x14ac:dyDescent="0.2">
      <c r="A2145" s="15"/>
      <c r="B2145" s="15">
        <v>121</v>
      </c>
      <c r="C2145" s="59">
        <v>0</v>
      </c>
      <c r="D2145" s="60"/>
      <c r="E2145" s="60"/>
      <c r="F2145" s="60"/>
      <c r="G2145" s="61"/>
      <c r="H2145" s="71">
        <v>0</v>
      </c>
      <c r="I2145" s="62" t="s">
        <v>35</v>
      </c>
      <c r="J2145" s="69">
        <v>0</v>
      </c>
      <c r="K2145" s="44"/>
      <c r="L2145" s="63">
        <v>0</v>
      </c>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x14ac:dyDescent="0.2">
      <c r="A2146" s="15"/>
      <c r="B2146" s="15">
        <v>122</v>
      </c>
      <c r="C2146" s="59">
        <v>0</v>
      </c>
      <c r="D2146" s="60"/>
      <c r="E2146" s="60"/>
      <c r="F2146" s="60"/>
      <c r="G2146" s="61"/>
      <c r="H2146" s="71">
        <v>0</v>
      </c>
      <c r="I2146" s="62" t="s">
        <v>35</v>
      </c>
      <c r="J2146" s="69">
        <v>0</v>
      </c>
      <c r="K2146" s="44"/>
      <c r="L2146" s="63">
        <v>0</v>
      </c>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x14ac:dyDescent="0.2">
      <c r="A2147" s="15"/>
      <c r="B2147" s="15">
        <v>123</v>
      </c>
      <c r="C2147" s="59">
        <v>0</v>
      </c>
      <c r="D2147" s="60"/>
      <c r="E2147" s="60"/>
      <c r="F2147" s="60"/>
      <c r="G2147" s="61"/>
      <c r="H2147" s="71">
        <v>0</v>
      </c>
      <c r="I2147" s="62" t="s">
        <v>35</v>
      </c>
      <c r="J2147" s="69">
        <v>0</v>
      </c>
      <c r="K2147" s="44"/>
      <c r="L2147" s="63">
        <v>0</v>
      </c>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x14ac:dyDescent="0.2">
      <c r="A2148" s="15"/>
      <c r="B2148" s="15">
        <v>124</v>
      </c>
      <c r="C2148" s="59">
        <v>0</v>
      </c>
      <c r="D2148" s="60"/>
      <c r="E2148" s="60"/>
      <c r="F2148" s="60"/>
      <c r="G2148" s="61"/>
      <c r="H2148" s="71">
        <v>0</v>
      </c>
      <c r="I2148" s="62" t="s">
        <v>35</v>
      </c>
      <c r="J2148" s="69">
        <v>0</v>
      </c>
      <c r="K2148" s="44"/>
      <c r="L2148" s="63">
        <v>0</v>
      </c>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x14ac:dyDescent="0.2">
      <c r="A2149" s="15"/>
      <c r="B2149" s="15">
        <v>125</v>
      </c>
      <c r="C2149" s="59">
        <v>0</v>
      </c>
      <c r="D2149" s="60"/>
      <c r="E2149" s="60"/>
      <c r="F2149" s="60"/>
      <c r="G2149" s="61"/>
      <c r="H2149" s="71">
        <v>0</v>
      </c>
      <c r="I2149" s="62" t="s">
        <v>35</v>
      </c>
      <c r="J2149" s="69">
        <v>0</v>
      </c>
      <c r="K2149" s="44"/>
      <c r="L2149" s="63">
        <v>0</v>
      </c>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x14ac:dyDescent="0.2">
      <c r="A2150" s="15"/>
      <c r="B2150" s="15">
        <v>126</v>
      </c>
      <c r="C2150" s="59">
        <v>0</v>
      </c>
      <c r="D2150" s="60"/>
      <c r="E2150" s="60"/>
      <c r="F2150" s="60"/>
      <c r="G2150" s="61"/>
      <c r="H2150" s="71">
        <v>0</v>
      </c>
      <c r="I2150" s="62" t="s">
        <v>35</v>
      </c>
      <c r="J2150" s="69">
        <v>0</v>
      </c>
      <c r="K2150" s="44"/>
      <c r="L2150" s="63">
        <v>0</v>
      </c>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x14ac:dyDescent="0.2">
      <c r="A2151" s="15"/>
      <c r="B2151" s="15">
        <v>127</v>
      </c>
      <c r="C2151" s="59">
        <v>0</v>
      </c>
      <c r="D2151" s="60"/>
      <c r="E2151" s="60"/>
      <c r="F2151" s="60"/>
      <c r="G2151" s="61"/>
      <c r="H2151" s="71">
        <v>0</v>
      </c>
      <c r="I2151" s="62" t="s">
        <v>35</v>
      </c>
      <c r="J2151" s="69">
        <v>0</v>
      </c>
      <c r="K2151" s="44"/>
      <c r="L2151" s="63">
        <v>0</v>
      </c>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x14ac:dyDescent="0.2">
      <c r="A2152" s="15"/>
      <c r="B2152" s="15">
        <v>128</v>
      </c>
      <c r="C2152" s="59">
        <v>0</v>
      </c>
      <c r="D2152" s="60"/>
      <c r="E2152" s="60"/>
      <c r="F2152" s="60"/>
      <c r="G2152" s="61"/>
      <c r="H2152" s="71">
        <v>0</v>
      </c>
      <c r="I2152" s="62" t="s">
        <v>35</v>
      </c>
      <c r="J2152" s="69">
        <v>0</v>
      </c>
      <c r="K2152" s="44"/>
      <c r="L2152" s="63">
        <v>0</v>
      </c>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x14ac:dyDescent="0.2">
      <c r="A2153" s="15"/>
      <c r="B2153" s="15">
        <v>129</v>
      </c>
      <c r="C2153" s="59">
        <v>0</v>
      </c>
      <c r="D2153" s="60"/>
      <c r="E2153" s="60"/>
      <c r="F2153" s="60"/>
      <c r="G2153" s="61"/>
      <c r="H2153" s="71">
        <v>0</v>
      </c>
      <c r="I2153" s="62" t="s">
        <v>35</v>
      </c>
      <c r="J2153" s="69">
        <v>0</v>
      </c>
      <c r="K2153" s="44"/>
      <c r="L2153" s="63">
        <v>0</v>
      </c>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x14ac:dyDescent="0.2">
      <c r="A2154" s="15"/>
      <c r="B2154" s="15">
        <v>130</v>
      </c>
      <c r="C2154" s="59">
        <v>0</v>
      </c>
      <c r="D2154" s="60"/>
      <c r="E2154" s="60"/>
      <c r="F2154" s="60"/>
      <c r="G2154" s="61"/>
      <c r="H2154" s="71">
        <v>0</v>
      </c>
      <c r="I2154" s="62" t="s">
        <v>35</v>
      </c>
      <c r="J2154" s="69">
        <v>0</v>
      </c>
      <c r="K2154" s="44"/>
      <c r="L2154" s="63">
        <v>0</v>
      </c>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x14ac:dyDescent="0.2">
      <c r="A2155" s="15"/>
      <c r="B2155" s="15">
        <v>131</v>
      </c>
      <c r="C2155" s="59">
        <v>0</v>
      </c>
      <c r="D2155" s="60"/>
      <c r="E2155" s="60"/>
      <c r="F2155" s="60"/>
      <c r="G2155" s="61"/>
      <c r="H2155" s="71">
        <v>0</v>
      </c>
      <c r="I2155" s="62" t="s">
        <v>35</v>
      </c>
      <c r="J2155" s="69">
        <v>0</v>
      </c>
      <c r="K2155" s="44"/>
      <c r="L2155" s="63">
        <v>0</v>
      </c>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x14ac:dyDescent="0.2">
      <c r="A2156" s="15"/>
      <c r="B2156" s="15">
        <v>132</v>
      </c>
      <c r="C2156" s="59">
        <v>0</v>
      </c>
      <c r="D2156" s="60"/>
      <c r="E2156" s="60"/>
      <c r="F2156" s="60"/>
      <c r="G2156" s="61"/>
      <c r="H2156" s="71">
        <v>0</v>
      </c>
      <c r="I2156" s="62" t="s">
        <v>35</v>
      </c>
      <c r="J2156" s="69">
        <v>0</v>
      </c>
      <c r="K2156" s="44"/>
      <c r="L2156" s="63">
        <v>0</v>
      </c>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x14ac:dyDescent="0.2">
      <c r="A2157" s="15"/>
      <c r="B2157" s="15">
        <v>133</v>
      </c>
      <c r="C2157" s="59">
        <v>0</v>
      </c>
      <c r="D2157" s="60"/>
      <c r="E2157" s="60"/>
      <c r="F2157" s="60"/>
      <c r="G2157" s="61"/>
      <c r="H2157" s="71">
        <v>0</v>
      </c>
      <c r="I2157" s="62" t="s">
        <v>35</v>
      </c>
      <c r="J2157" s="69">
        <v>0</v>
      </c>
      <c r="K2157" s="44"/>
      <c r="L2157" s="63">
        <v>0</v>
      </c>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x14ac:dyDescent="0.2">
      <c r="A2158" s="15"/>
      <c r="B2158" s="15">
        <v>134</v>
      </c>
      <c r="C2158" s="59">
        <v>0</v>
      </c>
      <c r="D2158" s="60"/>
      <c r="E2158" s="60"/>
      <c r="F2158" s="60"/>
      <c r="G2158" s="61"/>
      <c r="H2158" s="71">
        <v>0</v>
      </c>
      <c r="I2158" s="62" t="s">
        <v>35</v>
      </c>
      <c r="J2158" s="69">
        <v>0</v>
      </c>
      <c r="K2158" s="44"/>
      <c r="L2158" s="63">
        <v>0</v>
      </c>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x14ac:dyDescent="0.2">
      <c r="A2159" s="15"/>
      <c r="B2159" s="15">
        <v>135</v>
      </c>
      <c r="C2159" s="59">
        <v>0</v>
      </c>
      <c r="D2159" s="60"/>
      <c r="E2159" s="60"/>
      <c r="F2159" s="60"/>
      <c r="G2159" s="61"/>
      <c r="H2159" s="71">
        <v>0</v>
      </c>
      <c r="I2159" s="62" t="s">
        <v>35</v>
      </c>
      <c r="J2159" s="69">
        <v>0</v>
      </c>
      <c r="K2159" s="44"/>
      <c r="L2159" s="63">
        <v>0</v>
      </c>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x14ac:dyDescent="0.2">
      <c r="A2160" s="15"/>
      <c r="B2160" s="15">
        <v>136</v>
      </c>
      <c r="C2160" s="59">
        <v>0</v>
      </c>
      <c r="D2160" s="60"/>
      <c r="E2160" s="60"/>
      <c r="F2160" s="60"/>
      <c r="G2160" s="61"/>
      <c r="H2160" s="71">
        <v>0</v>
      </c>
      <c r="I2160" s="62" t="s">
        <v>35</v>
      </c>
      <c r="J2160" s="69">
        <v>0</v>
      </c>
      <c r="K2160" s="44"/>
      <c r="L2160" s="63">
        <v>0</v>
      </c>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x14ac:dyDescent="0.2">
      <c r="A2161" s="15"/>
      <c r="B2161" s="15">
        <v>137</v>
      </c>
      <c r="C2161" s="59">
        <v>0</v>
      </c>
      <c r="D2161" s="60"/>
      <c r="E2161" s="60"/>
      <c r="F2161" s="60"/>
      <c r="G2161" s="61"/>
      <c r="H2161" s="71">
        <v>0</v>
      </c>
      <c r="I2161" s="62" t="s">
        <v>35</v>
      </c>
      <c r="J2161" s="69">
        <v>0</v>
      </c>
      <c r="K2161" s="44"/>
      <c r="L2161" s="63">
        <v>0</v>
      </c>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x14ac:dyDescent="0.2">
      <c r="A2162" s="15"/>
      <c r="B2162" s="15">
        <v>138</v>
      </c>
      <c r="C2162" s="59">
        <v>0</v>
      </c>
      <c r="D2162" s="60"/>
      <c r="E2162" s="60"/>
      <c r="F2162" s="60"/>
      <c r="G2162" s="61"/>
      <c r="H2162" s="71">
        <v>0</v>
      </c>
      <c r="I2162" s="62" t="s">
        <v>35</v>
      </c>
      <c r="J2162" s="69">
        <v>0</v>
      </c>
      <c r="K2162" s="44"/>
      <c r="L2162" s="63">
        <v>0</v>
      </c>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x14ac:dyDescent="0.2">
      <c r="A2163" s="15"/>
      <c r="B2163" s="15">
        <v>139</v>
      </c>
      <c r="C2163" s="59">
        <v>0</v>
      </c>
      <c r="D2163" s="60"/>
      <c r="E2163" s="60"/>
      <c r="F2163" s="60"/>
      <c r="G2163" s="61"/>
      <c r="H2163" s="71">
        <v>0</v>
      </c>
      <c r="I2163" s="62" t="s">
        <v>35</v>
      </c>
      <c r="J2163" s="69">
        <v>0</v>
      </c>
      <c r="K2163" s="44"/>
      <c r="L2163" s="63">
        <v>0</v>
      </c>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x14ac:dyDescent="0.2">
      <c r="A2164" s="15"/>
      <c r="B2164" s="15">
        <v>140</v>
      </c>
      <c r="C2164" s="59">
        <v>0</v>
      </c>
      <c r="D2164" s="60"/>
      <c r="E2164" s="60"/>
      <c r="F2164" s="60"/>
      <c r="G2164" s="61"/>
      <c r="H2164" s="71">
        <v>0</v>
      </c>
      <c r="I2164" s="62" t="s">
        <v>35</v>
      </c>
      <c r="J2164" s="69">
        <v>0</v>
      </c>
      <c r="K2164" s="44"/>
      <c r="L2164" s="63">
        <v>0</v>
      </c>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x14ac:dyDescent="0.2">
      <c r="A2165" s="15"/>
      <c r="B2165" s="15">
        <v>141</v>
      </c>
      <c r="C2165" s="59">
        <v>0</v>
      </c>
      <c r="D2165" s="60"/>
      <c r="E2165" s="60"/>
      <c r="F2165" s="60"/>
      <c r="G2165" s="61"/>
      <c r="H2165" s="71">
        <v>0</v>
      </c>
      <c r="I2165" s="62" t="s">
        <v>35</v>
      </c>
      <c r="J2165" s="69">
        <v>0</v>
      </c>
      <c r="K2165" s="44"/>
      <c r="L2165" s="63">
        <v>0</v>
      </c>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x14ac:dyDescent="0.2">
      <c r="A2166" s="15"/>
      <c r="B2166" s="15">
        <v>142</v>
      </c>
      <c r="C2166" s="59">
        <v>0</v>
      </c>
      <c r="D2166" s="60"/>
      <c r="E2166" s="60"/>
      <c r="F2166" s="60"/>
      <c r="G2166" s="61"/>
      <c r="H2166" s="71">
        <v>0</v>
      </c>
      <c r="I2166" s="62" t="s">
        <v>35</v>
      </c>
      <c r="J2166" s="69">
        <v>0</v>
      </c>
      <c r="K2166" s="44"/>
      <c r="L2166" s="63">
        <v>0</v>
      </c>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x14ac:dyDescent="0.2">
      <c r="A2167" s="15"/>
      <c r="B2167" s="15">
        <v>143</v>
      </c>
      <c r="C2167" s="59">
        <v>0</v>
      </c>
      <c r="D2167" s="60"/>
      <c r="E2167" s="60"/>
      <c r="F2167" s="60"/>
      <c r="G2167" s="61"/>
      <c r="H2167" s="71">
        <v>0</v>
      </c>
      <c r="I2167" s="62" t="s">
        <v>35</v>
      </c>
      <c r="J2167" s="69">
        <v>0</v>
      </c>
      <c r="K2167" s="44"/>
      <c r="L2167" s="63">
        <v>0</v>
      </c>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x14ac:dyDescent="0.2">
      <c r="A2168" s="15"/>
      <c r="B2168" s="15">
        <v>144</v>
      </c>
      <c r="C2168" s="59">
        <v>0</v>
      </c>
      <c r="D2168" s="60"/>
      <c r="E2168" s="60"/>
      <c r="F2168" s="60"/>
      <c r="G2168" s="61"/>
      <c r="H2168" s="71">
        <v>0</v>
      </c>
      <c r="I2168" s="62" t="s">
        <v>35</v>
      </c>
      <c r="J2168" s="69">
        <v>0</v>
      </c>
      <c r="K2168" s="44"/>
      <c r="L2168" s="63">
        <v>0</v>
      </c>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x14ac:dyDescent="0.2">
      <c r="A2169" s="15"/>
      <c r="B2169" s="15">
        <v>145</v>
      </c>
      <c r="C2169" s="59">
        <v>0</v>
      </c>
      <c r="D2169" s="60"/>
      <c r="E2169" s="60"/>
      <c r="F2169" s="60"/>
      <c r="G2169" s="61"/>
      <c r="H2169" s="71">
        <v>0</v>
      </c>
      <c r="I2169" s="62" t="s">
        <v>35</v>
      </c>
      <c r="J2169" s="69">
        <v>0</v>
      </c>
      <c r="K2169" s="44"/>
      <c r="L2169" s="63">
        <v>0</v>
      </c>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x14ac:dyDescent="0.2">
      <c r="A2170" s="15"/>
      <c r="B2170" s="15">
        <v>146</v>
      </c>
      <c r="C2170" s="59">
        <v>0</v>
      </c>
      <c r="D2170" s="60"/>
      <c r="E2170" s="60"/>
      <c r="F2170" s="60"/>
      <c r="G2170" s="61"/>
      <c r="H2170" s="71">
        <v>0</v>
      </c>
      <c r="I2170" s="62" t="s">
        <v>35</v>
      </c>
      <c r="J2170" s="69">
        <v>0</v>
      </c>
      <c r="K2170" s="44"/>
      <c r="L2170" s="63">
        <v>0</v>
      </c>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x14ac:dyDescent="0.2">
      <c r="A2171" s="15"/>
      <c r="B2171" s="15">
        <v>147</v>
      </c>
      <c r="C2171" s="59">
        <v>0</v>
      </c>
      <c r="D2171" s="60"/>
      <c r="E2171" s="60"/>
      <c r="F2171" s="60"/>
      <c r="G2171" s="61"/>
      <c r="H2171" s="71">
        <v>0</v>
      </c>
      <c r="I2171" s="62" t="s">
        <v>35</v>
      </c>
      <c r="J2171" s="69">
        <v>0</v>
      </c>
      <c r="K2171" s="44"/>
      <c r="L2171" s="63">
        <v>0</v>
      </c>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x14ac:dyDescent="0.2">
      <c r="A2172" s="15"/>
      <c r="B2172" s="15">
        <v>148</v>
      </c>
      <c r="C2172" s="59">
        <v>0</v>
      </c>
      <c r="D2172" s="60"/>
      <c r="E2172" s="60"/>
      <c r="F2172" s="60"/>
      <c r="G2172" s="61"/>
      <c r="H2172" s="71">
        <v>0</v>
      </c>
      <c r="I2172" s="62" t="s">
        <v>35</v>
      </c>
      <c r="J2172" s="69">
        <v>0</v>
      </c>
      <c r="K2172" s="44"/>
      <c r="L2172" s="63">
        <v>0</v>
      </c>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x14ac:dyDescent="0.2">
      <c r="A2173" s="15"/>
      <c r="B2173" s="15">
        <v>149</v>
      </c>
      <c r="C2173" s="59">
        <v>0</v>
      </c>
      <c r="D2173" s="60"/>
      <c r="E2173" s="60"/>
      <c r="F2173" s="60"/>
      <c r="G2173" s="61"/>
      <c r="H2173" s="71">
        <v>0</v>
      </c>
      <c r="I2173" s="62" t="s">
        <v>35</v>
      </c>
      <c r="J2173" s="69">
        <v>0</v>
      </c>
      <c r="K2173" s="44"/>
      <c r="L2173" s="63">
        <v>0</v>
      </c>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x14ac:dyDescent="0.2">
      <c r="A2174" s="15"/>
      <c r="B2174" s="15">
        <v>150</v>
      </c>
      <c r="C2174" s="59">
        <v>0</v>
      </c>
      <c r="D2174" s="60"/>
      <c r="E2174" s="60"/>
      <c r="F2174" s="60"/>
      <c r="G2174" s="61"/>
      <c r="H2174" s="71">
        <v>0</v>
      </c>
      <c r="I2174" s="62" t="s">
        <v>35</v>
      </c>
      <c r="J2174" s="69">
        <v>0</v>
      </c>
      <c r="K2174" s="44"/>
      <c r="L2174" s="63">
        <v>0</v>
      </c>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x14ac:dyDescent="0.2">
      <c r="A2175" s="15"/>
      <c r="B2175" s="15">
        <v>151</v>
      </c>
      <c r="C2175" s="59">
        <v>0</v>
      </c>
      <c r="D2175" s="60"/>
      <c r="E2175" s="60"/>
      <c r="F2175" s="60"/>
      <c r="G2175" s="61"/>
      <c r="H2175" s="71">
        <v>0</v>
      </c>
      <c r="I2175" s="62" t="s">
        <v>35</v>
      </c>
      <c r="J2175" s="69">
        <v>0</v>
      </c>
      <c r="K2175" s="44"/>
      <c r="L2175" s="63">
        <v>0</v>
      </c>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x14ac:dyDescent="0.2">
      <c r="A2176" s="15"/>
      <c r="B2176" s="15">
        <v>152</v>
      </c>
      <c r="C2176" s="59">
        <v>0</v>
      </c>
      <c r="D2176" s="60"/>
      <c r="E2176" s="60"/>
      <c r="F2176" s="60"/>
      <c r="G2176" s="61"/>
      <c r="H2176" s="71">
        <v>0</v>
      </c>
      <c r="I2176" s="62" t="s">
        <v>35</v>
      </c>
      <c r="J2176" s="69">
        <v>0</v>
      </c>
      <c r="K2176" s="44"/>
      <c r="L2176" s="63">
        <v>0</v>
      </c>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x14ac:dyDescent="0.2">
      <c r="A2177" s="15"/>
      <c r="B2177" s="15">
        <v>153</v>
      </c>
      <c r="C2177" s="59">
        <v>0</v>
      </c>
      <c r="D2177" s="60"/>
      <c r="E2177" s="60"/>
      <c r="F2177" s="60"/>
      <c r="G2177" s="61"/>
      <c r="H2177" s="71">
        <v>0</v>
      </c>
      <c r="I2177" s="62" t="s">
        <v>35</v>
      </c>
      <c r="J2177" s="69">
        <v>0</v>
      </c>
      <c r="K2177" s="44"/>
      <c r="L2177" s="63">
        <v>0</v>
      </c>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x14ac:dyDescent="0.2">
      <c r="A2178" s="15"/>
      <c r="B2178" s="15">
        <v>154</v>
      </c>
      <c r="C2178" s="59">
        <v>0</v>
      </c>
      <c r="D2178" s="60"/>
      <c r="E2178" s="60"/>
      <c r="F2178" s="60"/>
      <c r="G2178" s="61"/>
      <c r="H2178" s="71">
        <v>0</v>
      </c>
      <c r="I2178" s="62" t="s">
        <v>35</v>
      </c>
      <c r="J2178" s="69">
        <v>0</v>
      </c>
      <c r="K2178" s="44"/>
      <c r="L2178" s="63">
        <v>0</v>
      </c>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x14ac:dyDescent="0.2">
      <c r="A2179" s="15"/>
      <c r="B2179" s="15">
        <v>155</v>
      </c>
      <c r="C2179" s="59">
        <v>0</v>
      </c>
      <c r="D2179" s="60"/>
      <c r="E2179" s="60"/>
      <c r="F2179" s="60"/>
      <c r="G2179" s="61"/>
      <c r="H2179" s="71">
        <v>0</v>
      </c>
      <c r="I2179" s="62" t="s">
        <v>35</v>
      </c>
      <c r="J2179" s="69">
        <v>0</v>
      </c>
      <c r="K2179" s="44"/>
      <c r="L2179" s="63">
        <v>0</v>
      </c>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x14ac:dyDescent="0.2">
      <c r="A2180" s="15"/>
      <c r="B2180" s="15">
        <v>156</v>
      </c>
      <c r="C2180" s="59">
        <v>0</v>
      </c>
      <c r="D2180" s="60"/>
      <c r="E2180" s="60"/>
      <c r="F2180" s="60"/>
      <c r="G2180" s="61"/>
      <c r="H2180" s="71">
        <v>0</v>
      </c>
      <c r="I2180" s="62" t="s">
        <v>35</v>
      </c>
      <c r="J2180" s="69">
        <v>0</v>
      </c>
      <c r="K2180" s="44"/>
      <c r="L2180" s="63">
        <v>0</v>
      </c>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x14ac:dyDescent="0.2">
      <c r="A2181" s="15"/>
      <c r="B2181" s="15">
        <v>157</v>
      </c>
      <c r="C2181" s="59">
        <v>0</v>
      </c>
      <c r="D2181" s="60"/>
      <c r="E2181" s="60"/>
      <c r="F2181" s="60"/>
      <c r="G2181" s="61"/>
      <c r="H2181" s="71">
        <v>0</v>
      </c>
      <c r="I2181" s="62" t="s">
        <v>35</v>
      </c>
      <c r="J2181" s="69">
        <v>0</v>
      </c>
      <c r="K2181" s="44"/>
      <c r="L2181" s="63">
        <v>0</v>
      </c>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x14ac:dyDescent="0.2">
      <c r="A2182" s="15"/>
      <c r="B2182" s="15">
        <v>158</v>
      </c>
      <c r="C2182" s="59">
        <v>0</v>
      </c>
      <c r="D2182" s="60"/>
      <c r="E2182" s="60"/>
      <c r="F2182" s="60"/>
      <c r="G2182" s="61"/>
      <c r="H2182" s="71">
        <v>0</v>
      </c>
      <c r="I2182" s="62" t="s">
        <v>35</v>
      </c>
      <c r="J2182" s="69">
        <v>0</v>
      </c>
      <c r="K2182" s="44"/>
      <c r="L2182" s="63">
        <v>0</v>
      </c>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x14ac:dyDescent="0.2">
      <c r="A2183" s="15"/>
      <c r="B2183" s="15">
        <v>159</v>
      </c>
      <c r="C2183" s="59">
        <v>0</v>
      </c>
      <c r="D2183" s="60"/>
      <c r="E2183" s="60"/>
      <c r="F2183" s="60"/>
      <c r="G2183" s="61"/>
      <c r="H2183" s="71">
        <v>0</v>
      </c>
      <c r="I2183" s="62" t="s">
        <v>35</v>
      </c>
      <c r="J2183" s="69">
        <v>0</v>
      </c>
      <c r="K2183" s="44"/>
      <c r="L2183" s="63">
        <v>0</v>
      </c>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x14ac:dyDescent="0.2">
      <c r="A2184" s="15"/>
      <c r="B2184" s="15">
        <v>160</v>
      </c>
      <c r="C2184" s="59">
        <v>0</v>
      </c>
      <c r="D2184" s="60"/>
      <c r="E2184" s="60"/>
      <c r="F2184" s="60"/>
      <c r="G2184" s="61"/>
      <c r="H2184" s="71">
        <v>0</v>
      </c>
      <c r="I2184" s="62" t="s">
        <v>35</v>
      </c>
      <c r="J2184" s="69">
        <v>0</v>
      </c>
      <c r="K2184" s="44"/>
      <c r="L2184" s="63">
        <v>0</v>
      </c>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x14ac:dyDescent="0.2">
      <c r="A2185" s="15"/>
      <c r="B2185" s="15">
        <v>161</v>
      </c>
      <c r="C2185" s="59">
        <v>0</v>
      </c>
      <c r="D2185" s="60"/>
      <c r="E2185" s="60"/>
      <c r="F2185" s="60"/>
      <c r="G2185" s="61"/>
      <c r="H2185" s="71">
        <v>0</v>
      </c>
      <c r="I2185" s="62" t="s">
        <v>35</v>
      </c>
      <c r="J2185" s="69">
        <v>0</v>
      </c>
      <c r="K2185" s="44"/>
      <c r="L2185" s="63">
        <v>0</v>
      </c>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x14ac:dyDescent="0.2">
      <c r="A2186" s="15"/>
      <c r="B2186" s="15">
        <v>162</v>
      </c>
      <c r="C2186" s="59">
        <v>0</v>
      </c>
      <c r="D2186" s="60"/>
      <c r="E2186" s="60"/>
      <c r="F2186" s="60"/>
      <c r="G2186" s="61"/>
      <c r="H2186" s="71">
        <v>0</v>
      </c>
      <c r="I2186" s="62" t="s">
        <v>35</v>
      </c>
      <c r="J2186" s="69">
        <v>0</v>
      </c>
      <c r="K2186" s="44"/>
      <c r="L2186" s="63">
        <v>0</v>
      </c>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x14ac:dyDescent="0.2">
      <c r="A2187" s="15"/>
      <c r="B2187" s="15">
        <v>163</v>
      </c>
      <c r="C2187" s="59">
        <v>0</v>
      </c>
      <c r="D2187" s="60"/>
      <c r="E2187" s="60"/>
      <c r="F2187" s="60"/>
      <c r="G2187" s="61"/>
      <c r="H2187" s="71">
        <v>0</v>
      </c>
      <c r="I2187" s="62" t="s">
        <v>35</v>
      </c>
      <c r="J2187" s="69">
        <v>0</v>
      </c>
      <c r="K2187" s="44"/>
      <c r="L2187" s="63">
        <v>0</v>
      </c>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x14ac:dyDescent="0.2">
      <c r="A2188" s="15"/>
      <c r="B2188" s="15">
        <v>164</v>
      </c>
      <c r="C2188" s="59">
        <v>0</v>
      </c>
      <c r="D2188" s="60"/>
      <c r="E2188" s="60"/>
      <c r="F2188" s="60"/>
      <c r="G2188" s="61"/>
      <c r="H2188" s="71">
        <v>0</v>
      </c>
      <c r="I2188" s="62" t="s">
        <v>35</v>
      </c>
      <c r="J2188" s="69">
        <v>0</v>
      </c>
      <c r="K2188" s="44"/>
      <c r="L2188" s="63">
        <v>0</v>
      </c>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x14ac:dyDescent="0.2">
      <c r="A2189" s="15"/>
      <c r="B2189" s="15">
        <v>165</v>
      </c>
      <c r="C2189" s="59">
        <v>0</v>
      </c>
      <c r="D2189" s="60"/>
      <c r="E2189" s="60"/>
      <c r="F2189" s="60"/>
      <c r="G2189" s="61"/>
      <c r="H2189" s="71">
        <v>0</v>
      </c>
      <c r="I2189" s="62" t="s">
        <v>35</v>
      </c>
      <c r="J2189" s="69">
        <v>0</v>
      </c>
      <c r="K2189" s="44"/>
      <c r="L2189" s="63">
        <v>0</v>
      </c>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x14ac:dyDescent="0.2">
      <c r="A2190" s="15"/>
      <c r="B2190" s="15">
        <v>166</v>
      </c>
      <c r="C2190" s="59">
        <v>0</v>
      </c>
      <c r="D2190" s="60"/>
      <c r="E2190" s="60"/>
      <c r="F2190" s="60"/>
      <c r="G2190" s="61"/>
      <c r="H2190" s="71">
        <v>0</v>
      </c>
      <c r="I2190" s="62" t="s">
        <v>35</v>
      </c>
      <c r="J2190" s="69">
        <v>0</v>
      </c>
      <c r="K2190" s="44"/>
      <c r="L2190" s="63">
        <v>0</v>
      </c>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x14ac:dyDescent="0.2">
      <c r="A2191" s="15"/>
      <c r="B2191" s="15">
        <v>167</v>
      </c>
      <c r="C2191" s="59">
        <v>0</v>
      </c>
      <c r="D2191" s="60"/>
      <c r="E2191" s="60"/>
      <c r="F2191" s="60"/>
      <c r="G2191" s="61"/>
      <c r="H2191" s="71">
        <v>0</v>
      </c>
      <c r="I2191" s="62" t="s">
        <v>35</v>
      </c>
      <c r="J2191" s="69">
        <v>0</v>
      </c>
      <c r="K2191" s="44"/>
      <c r="L2191" s="63">
        <v>0</v>
      </c>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x14ac:dyDescent="0.2">
      <c r="A2192" s="15"/>
      <c r="B2192" s="15">
        <v>168</v>
      </c>
      <c r="C2192" s="59">
        <v>0</v>
      </c>
      <c r="D2192" s="60"/>
      <c r="E2192" s="60"/>
      <c r="F2192" s="60"/>
      <c r="G2192" s="61"/>
      <c r="H2192" s="71">
        <v>0</v>
      </c>
      <c r="I2192" s="62" t="s">
        <v>35</v>
      </c>
      <c r="J2192" s="69">
        <v>0</v>
      </c>
      <c r="K2192" s="44"/>
      <c r="L2192" s="63">
        <v>0</v>
      </c>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x14ac:dyDescent="0.2">
      <c r="A2193" s="15"/>
      <c r="B2193" s="15">
        <v>169</v>
      </c>
      <c r="C2193" s="59">
        <v>0</v>
      </c>
      <c r="D2193" s="60"/>
      <c r="E2193" s="60"/>
      <c r="F2193" s="60"/>
      <c r="G2193" s="61"/>
      <c r="H2193" s="71">
        <v>0</v>
      </c>
      <c r="I2193" s="62" t="s">
        <v>35</v>
      </c>
      <c r="J2193" s="69">
        <v>0</v>
      </c>
      <c r="K2193" s="44"/>
      <c r="L2193" s="63">
        <v>0</v>
      </c>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x14ac:dyDescent="0.2">
      <c r="A2194" s="15"/>
      <c r="B2194" s="15">
        <v>170</v>
      </c>
      <c r="C2194" s="59">
        <v>0</v>
      </c>
      <c r="D2194" s="60"/>
      <c r="E2194" s="60"/>
      <c r="F2194" s="60"/>
      <c r="G2194" s="61"/>
      <c r="H2194" s="71">
        <v>0</v>
      </c>
      <c r="I2194" s="62" t="s">
        <v>35</v>
      </c>
      <c r="J2194" s="69">
        <v>0</v>
      </c>
      <c r="K2194" s="44"/>
      <c r="L2194" s="63">
        <v>0</v>
      </c>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x14ac:dyDescent="0.2">
      <c r="A2195" s="15"/>
      <c r="B2195" s="15">
        <v>171</v>
      </c>
      <c r="C2195" s="59">
        <v>0</v>
      </c>
      <c r="D2195" s="60"/>
      <c r="E2195" s="60"/>
      <c r="F2195" s="60"/>
      <c r="G2195" s="61"/>
      <c r="H2195" s="71">
        <v>0</v>
      </c>
      <c r="I2195" s="62" t="s">
        <v>35</v>
      </c>
      <c r="J2195" s="69">
        <v>0</v>
      </c>
      <c r="K2195" s="44"/>
      <c r="L2195" s="63">
        <v>0</v>
      </c>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x14ac:dyDescent="0.2">
      <c r="A2196" s="15"/>
      <c r="B2196" s="15">
        <v>172</v>
      </c>
      <c r="C2196" s="59">
        <v>0</v>
      </c>
      <c r="D2196" s="60"/>
      <c r="E2196" s="60"/>
      <c r="F2196" s="60"/>
      <c r="G2196" s="61"/>
      <c r="H2196" s="71">
        <v>0</v>
      </c>
      <c r="I2196" s="62" t="s">
        <v>35</v>
      </c>
      <c r="J2196" s="69">
        <v>0</v>
      </c>
      <c r="K2196" s="44"/>
      <c r="L2196" s="63">
        <v>0</v>
      </c>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x14ac:dyDescent="0.2">
      <c r="A2197" s="15"/>
      <c r="B2197" s="15">
        <v>173</v>
      </c>
      <c r="C2197" s="59">
        <v>0</v>
      </c>
      <c r="D2197" s="60"/>
      <c r="E2197" s="60"/>
      <c r="F2197" s="60"/>
      <c r="G2197" s="61"/>
      <c r="H2197" s="71">
        <v>0</v>
      </c>
      <c r="I2197" s="62" t="s">
        <v>35</v>
      </c>
      <c r="J2197" s="69">
        <v>0</v>
      </c>
      <c r="K2197" s="44"/>
      <c r="L2197" s="63">
        <v>0</v>
      </c>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x14ac:dyDescent="0.2">
      <c r="A2198" s="15"/>
      <c r="B2198" s="15">
        <v>174</v>
      </c>
      <c r="C2198" s="59">
        <v>0</v>
      </c>
      <c r="D2198" s="60"/>
      <c r="E2198" s="60"/>
      <c r="F2198" s="60"/>
      <c r="G2198" s="61"/>
      <c r="H2198" s="71">
        <v>0</v>
      </c>
      <c r="I2198" s="62" t="s">
        <v>35</v>
      </c>
      <c r="J2198" s="69">
        <v>0</v>
      </c>
      <c r="K2198" s="44"/>
      <c r="L2198" s="63">
        <v>0</v>
      </c>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x14ac:dyDescent="0.2">
      <c r="A2199" s="15"/>
      <c r="B2199" s="15">
        <v>175</v>
      </c>
      <c r="C2199" s="59">
        <v>0</v>
      </c>
      <c r="D2199" s="60"/>
      <c r="E2199" s="60"/>
      <c r="F2199" s="60"/>
      <c r="G2199" s="61"/>
      <c r="H2199" s="71">
        <v>0</v>
      </c>
      <c r="I2199" s="62" t="s">
        <v>35</v>
      </c>
      <c r="J2199" s="69">
        <v>0</v>
      </c>
      <c r="K2199" s="44"/>
      <c r="L2199" s="63">
        <v>0</v>
      </c>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x14ac:dyDescent="0.2">
      <c r="A2200" s="15"/>
      <c r="B2200" s="15">
        <v>176</v>
      </c>
      <c r="C2200" s="59">
        <v>0</v>
      </c>
      <c r="D2200" s="60"/>
      <c r="E2200" s="60"/>
      <c r="F2200" s="60"/>
      <c r="G2200" s="61"/>
      <c r="H2200" s="71">
        <v>0</v>
      </c>
      <c r="I2200" s="62" t="s">
        <v>35</v>
      </c>
      <c r="J2200" s="69">
        <v>0</v>
      </c>
      <c r="K2200" s="44"/>
      <c r="L2200" s="63">
        <v>0</v>
      </c>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x14ac:dyDescent="0.2">
      <c r="A2201" s="15"/>
      <c r="B2201" s="15">
        <v>177</v>
      </c>
      <c r="C2201" s="59">
        <v>0</v>
      </c>
      <c r="D2201" s="60"/>
      <c r="E2201" s="60"/>
      <c r="F2201" s="60"/>
      <c r="G2201" s="61"/>
      <c r="H2201" s="71">
        <v>0</v>
      </c>
      <c r="I2201" s="62" t="s">
        <v>35</v>
      </c>
      <c r="J2201" s="69">
        <v>0</v>
      </c>
      <c r="K2201" s="44"/>
      <c r="L2201" s="63">
        <v>0</v>
      </c>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x14ac:dyDescent="0.2">
      <c r="A2202" s="15"/>
      <c r="B2202" s="15">
        <v>178</v>
      </c>
      <c r="C2202" s="59">
        <v>0</v>
      </c>
      <c r="D2202" s="60"/>
      <c r="E2202" s="60"/>
      <c r="F2202" s="60"/>
      <c r="G2202" s="61"/>
      <c r="H2202" s="71">
        <v>0</v>
      </c>
      <c r="I2202" s="62" t="s">
        <v>35</v>
      </c>
      <c r="J2202" s="69">
        <v>0</v>
      </c>
      <c r="K2202" s="44"/>
      <c r="L2202" s="63">
        <v>0</v>
      </c>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x14ac:dyDescent="0.2">
      <c r="A2203" s="15"/>
      <c r="B2203" s="15">
        <v>179</v>
      </c>
      <c r="C2203" s="59">
        <v>0</v>
      </c>
      <c r="D2203" s="60"/>
      <c r="E2203" s="60"/>
      <c r="F2203" s="60"/>
      <c r="G2203" s="61"/>
      <c r="H2203" s="71">
        <v>0</v>
      </c>
      <c r="I2203" s="62" t="s">
        <v>35</v>
      </c>
      <c r="J2203" s="69">
        <v>0</v>
      </c>
      <c r="K2203" s="44"/>
      <c r="L2203" s="63">
        <v>0</v>
      </c>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x14ac:dyDescent="0.2">
      <c r="A2204" s="15"/>
      <c r="B2204" s="15">
        <v>180</v>
      </c>
      <c r="C2204" s="59">
        <v>0</v>
      </c>
      <c r="D2204" s="60"/>
      <c r="E2204" s="60"/>
      <c r="F2204" s="60"/>
      <c r="G2204" s="61"/>
      <c r="H2204" s="71">
        <v>0</v>
      </c>
      <c r="I2204" s="62" t="s">
        <v>35</v>
      </c>
      <c r="J2204" s="69">
        <v>0</v>
      </c>
      <c r="K2204" s="44"/>
      <c r="L2204" s="63">
        <v>0</v>
      </c>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x14ac:dyDescent="0.2">
      <c r="A2205" s="15"/>
      <c r="B2205" s="15">
        <v>181</v>
      </c>
      <c r="C2205" s="59">
        <v>0</v>
      </c>
      <c r="D2205" s="60"/>
      <c r="E2205" s="60"/>
      <c r="F2205" s="60"/>
      <c r="G2205" s="61"/>
      <c r="H2205" s="71">
        <v>0</v>
      </c>
      <c r="I2205" s="62" t="s">
        <v>35</v>
      </c>
      <c r="J2205" s="69">
        <v>0</v>
      </c>
      <c r="K2205" s="44"/>
      <c r="L2205" s="63">
        <v>0</v>
      </c>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x14ac:dyDescent="0.2">
      <c r="A2206" s="15"/>
      <c r="B2206" s="15">
        <v>182</v>
      </c>
      <c r="C2206" s="59">
        <v>0</v>
      </c>
      <c r="D2206" s="60"/>
      <c r="E2206" s="60"/>
      <c r="F2206" s="60"/>
      <c r="G2206" s="61"/>
      <c r="H2206" s="71">
        <v>0</v>
      </c>
      <c r="I2206" s="62" t="s">
        <v>35</v>
      </c>
      <c r="J2206" s="69">
        <v>0</v>
      </c>
      <c r="K2206" s="44"/>
      <c r="L2206" s="63">
        <v>0</v>
      </c>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x14ac:dyDescent="0.2">
      <c r="A2207" s="15"/>
      <c r="B2207" s="15">
        <v>183</v>
      </c>
      <c r="C2207" s="59">
        <v>0</v>
      </c>
      <c r="D2207" s="60"/>
      <c r="E2207" s="60"/>
      <c r="F2207" s="60"/>
      <c r="G2207" s="61"/>
      <c r="H2207" s="71">
        <v>0</v>
      </c>
      <c r="I2207" s="62" t="s">
        <v>35</v>
      </c>
      <c r="J2207" s="69">
        <v>0</v>
      </c>
      <c r="K2207" s="44"/>
      <c r="L2207" s="63">
        <v>0</v>
      </c>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x14ac:dyDescent="0.2">
      <c r="A2208" s="15"/>
      <c r="B2208" s="15">
        <v>184</v>
      </c>
      <c r="C2208" s="59">
        <v>0</v>
      </c>
      <c r="D2208" s="60"/>
      <c r="E2208" s="60"/>
      <c r="F2208" s="60"/>
      <c r="G2208" s="61"/>
      <c r="H2208" s="71">
        <v>0</v>
      </c>
      <c r="I2208" s="62" t="s">
        <v>35</v>
      </c>
      <c r="J2208" s="69">
        <v>0</v>
      </c>
      <c r="K2208" s="44"/>
      <c r="L2208" s="63">
        <v>0</v>
      </c>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x14ac:dyDescent="0.2">
      <c r="A2209" s="15"/>
      <c r="B2209" s="15">
        <v>185</v>
      </c>
      <c r="C2209" s="59">
        <v>0</v>
      </c>
      <c r="D2209" s="60"/>
      <c r="E2209" s="60"/>
      <c r="F2209" s="60"/>
      <c r="G2209" s="61"/>
      <c r="H2209" s="71">
        <v>0</v>
      </c>
      <c r="I2209" s="62" t="s">
        <v>35</v>
      </c>
      <c r="J2209" s="69">
        <v>0</v>
      </c>
      <c r="K2209" s="44"/>
      <c r="L2209" s="63">
        <v>0</v>
      </c>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x14ac:dyDescent="0.2">
      <c r="A2210" s="15"/>
      <c r="B2210" s="15">
        <v>186</v>
      </c>
      <c r="C2210" s="59">
        <v>0</v>
      </c>
      <c r="D2210" s="60"/>
      <c r="E2210" s="60"/>
      <c r="F2210" s="60"/>
      <c r="G2210" s="61"/>
      <c r="H2210" s="71">
        <v>0</v>
      </c>
      <c r="I2210" s="62" t="s">
        <v>35</v>
      </c>
      <c r="J2210" s="69">
        <v>0</v>
      </c>
      <c r="K2210" s="44"/>
      <c r="L2210" s="63">
        <v>0</v>
      </c>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x14ac:dyDescent="0.2">
      <c r="A2211" s="15"/>
      <c r="B2211" s="15">
        <v>187</v>
      </c>
      <c r="C2211" s="59">
        <v>0</v>
      </c>
      <c r="D2211" s="60"/>
      <c r="E2211" s="60"/>
      <c r="F2211" s="60"/>
      <c r="G2211" s="61"/>
      <c r="H2211" s="71">
        <v>0</v>
      </c>
      <c r="I2211" s="62" t="s">
        <v>35</v>
      </c>
      <c r="J2211" s="69">
        <v>0</v>
      </c>
      <c r="K2211" s="44"/>
      <c r="L2211" s="63">
        <v>0</v>
      </c>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x14ac:dyDescent="0.2">
      <c r="A2212" s="15"/>
      <c r="B2212" s="15">
        <v>188</v>
      </c>
      <c r="C2212" s="59">
        <v>0</v>
      </c>
      <c r="D2212" s="60"/>
      <c r="E2212" s="60"/>
      <c r="F2212" s="60"/>
      <c r="G2212" s="61"/>
      <c r="H2212" s="71">
        <v>0</v>
      </c>
      <c r="I2212" s="62" t="s">
        <v>35</v>
      </c>
      <c r="J2212" s="69">
        <v>0</v>
      </c>
      <c r="K2212" s="44"/>
      <c r="L2212" s="63">
        <v>0</v>
      </c>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x14ac:dyDescent="0.2">
      <c r="A2213" s="15"/>
      <c r="B2213" s="15">
        <v>189</v>
      </c>
      <c r="C2213" s="59">
        <v>0</v>
      </c>
      <c r="D2213" s="60"/>
      <c r="E2213" s="60"/>
      <c r="F2213" s="60"/>
      <c r="G2213" s="61"/>
      <c r="H2213" s="71">
        <v>0</v>
      </c>
      <c r="I2213" s="62" t="s">
        <v>35</v>
      </c>
      <c r="J2213" s="69">
        <v>0</v>
      </c>
      <c r="K2213" s="44"/>
      <c r="L2213" s="63">
        <v>0</v>
      </c>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x14ac:dyDescent="0.2">
      <c r="A2214" s="15"/>
      <c r="B2214" s="15">
        <v>190</v>
      </c>
      <c r="C2214" s="59">
        <v>0</v>
      </c>
      <c r="D2214" s="60"/>
      <c r="E2214" s="60"/>
      <c r="F2214" s="60"/>
      <c r="G2214" s="61"/>
      <c r="H2214" s="71">
        <v>0</v>
      </c>
      <c r="I2214" s="62" t="s">
        <v>35</v>
      </c>
      <c r="J2214" s="69">
        <v>0</v>
      </c>
      <c r="K2214" s="44"/>
      <c r="L2214" s="63">
        <v>0</v>
      </c>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x14ac:dyDescent="0.2">
      <c r="A2215" s="15"/>
      <c r="B2215" s="15">
        <v>191</v>
      </c>
      <c r="C2215" s="59">
        <v>0</v>
      </c>
      <c r="D2215" s="60"/>
      <c r="E2215" s="60"/>
      <c r="F2215" s="60"/>
      <c r="G2215" s="61"/>
      <c r="H2215" s="71">
        <v>0</v>
      </c>
      <c r="I2215" s="62" t="s">
        <v>35</v>
      </c>
      <c r="J2215" s="69">
        <v>0</v>
      </c>
      <c r="K2215" s="44"/>
      <c r="L2215" s="63">
        <v>0</v>
      </c>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x14ac:dyDescent="0.2">
      <c r="A2216" s="15"/>
      <c r="B2216" s="15">
        <v>192</v>
      </c>
      <c r="C2216" s="59">
        <v>0</v>
      </c>
      <c r="D2216" s="60"/>
      <c r="E2216" s="60"/>
      <c r="F2216" s="60"/>
      <c r="G2216" s="61"/>
      <c r="H2216" s="71">
        <v>0</v>
      </c>
      <c r="I2216" s="62" t="s">
        <v>35</v>
      </c>
      <c r="J2216" s="69">
        <v>0</v>
      </c>
      <c r="K2216" s="44"/>
      <c r="L2216" s="63">
        <v>0</v>
      </c>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x14ac:dyDescent="0.2">
      <c r="A2217" s="15"/>
      <c r="B2217" s="15">
        <v>193</v>
      </c>
      <c r="C2217" s="59">
        <v>0</v>
      </c>
      <c r="D2217" s="60"/>
      <c r="E2217" s="60"/>
      <c r="F2217" s="60"/>
      <c r="G2217" s="61"/>
      <c r="H2217" s="71">
        <v>0</v>
      </c>
      <c r="I2217" s="62" t="s">
        <v>35</v>
      </c>
      <c r="J2217" s="69">
        <v>0</v>
      </c>
      <c r="K2217" s="44"/>
      <c r="L2217" s="63">
        <v>0</v>
      </c>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x14ac:dyDescent="0.2">
      <c r="A2218" s="15"/>
      <c r="B2218" s="15">
        <v>194</v>
      </c>
      <c r="C2218" s="59">
        <v>0</v>
      </c>
      <c r="D2218" s="60"/>
      <c r="E2218" s="60"/>
      <c r="F2218" s="60"/>
      <c r="G2218" s="61"/>
      <c r="H2218" s="71">
        <v>0</v>
      </c>
      <c r="I2218" s="62" t="s">
        <v>35</v>
      </c>
      <c r="J2218" s="69">
        <v>0</v>
      </c>
      <c r="K2218" s="44"/>
      <c r="L2218" s="63">
        <v>0</v>
      </c>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x14ac:dyDescent="0.2">
      <c r="A2219" s="15"/>
      <c r="B2219" s="15">
        <v>195</v>
      </c>
      <c r="C2219" s="59">
        <v>0</v>
      </c>
      <c r="D2219" s="60"/>
      <c r="E2219" s="60"/>
      <c r="F2219" s="60"/>
      <c r="G2219" s="61"/>
      <c r="H2219" s="71">
        <v>0</v>
      </c>
      <c r="I2219" s="62" t="s">
        <v>35</v>
      </c>
      <c r="J2219" s="69">
        <v>0</v>
      </c>
      <c r="K2219" s="44"/>
      <c r="L2219" s="63">
        <v>0</v>
      </c>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x14ac:dyDescent="0.2">
      <c r="A2220" s="15"/>
      <c r="B2220" s="15">
        <v>196</v>
      </c>
      <c r="C2220" s="59">
        <v>0</v>
      </c>
      <c r="D2220" s="60"/>
      <c r="E2220" s="60"/>
      <c r="F2220" s="60"/>
      <c r="G2220" s="61"/>
      <c r="H2220" s="71">
        <v>0</v>
      </c>
      <c r="I2220" s="62" t="s">
        <v>35</v>
      </c>
      <c r="J2220" s="69">
        <v>0</v>
      </c>
      <c r="K2220" s="44"/>
      <c r="L2220" s="63">
        <v>0</v>
      </c>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x14ac:dyDescent="0.2">
      <c r="A2221" s="15"/>
      <c r="B2221" s="15">
        <v>197</v>
      </c>
      <c r="C2221" s="59">
        <v>0</v>
      </c>
      <c r="D2221" s="60"/>
      <c r="E2221" s="60"/>
      <c r="F2221" s="60"/>
      <c r="G2221" s="61"/>
      <c r="H2221" s="71">
        <v>0</v>
      </c>
      <c r="I2221" s="62" t="s">
        <v>35</v>
      </c>
      <c r="J2221" s="69">
        <v>0</v>
      </c>
      <c r="K2221" s="44"/>
      <c r="L2221" s="63">
        <v>0</v>
      </c>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x14ac:dyDescent="0.2">
      <c r="A2222" s="15"/>
      <c r="B2222" s="15">
        <v>198</v>
      </c>
      <c r="C2222" s="59">
        <v>0</v>
      </c>
      <c r="D2222" s="60"/>
      <c r="E2222" s="60"/>
      <c r="F2222" s="60"/>
      <c r="G2222" s="61"/>
      <c r="H2222" s="71">
        <v>0</v>
      </c>
      <c r="I2222" s="62" t="s">
        <v>35</v>
      </c>
      <c r="J2222" s="69">
        <v>0</v>
      </c>
      <c r="K2222" s="44"/>
      <c r="L2222" s="63">
        <v>0</v>
      </c>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x14ac:dyDescent="0.2">
      <c r="A2223" s="15"/>
      <c r="B2223" s="15">
        <v>199</v>
      </c>
      <c r="C2223" s="59">
        <v>0</v>
      </c>
      <c r="D2223" s="60"/>
      <c r="E2223" s="60"/>
      <c r="F2223" s="60"/>
      <c r="G2223" s="61"/>
      <c r="H2223" s="71">
        <v>0</v>
      </c>
      <c r="I2223" s="62" t="s">
        <v>35</v>
      </c>
      <c r="J2223" s="69">
        <v>0</v>
      </c>
      <c r="K2223" s="44"/>
      <c r="L2223" s="63">
        <v>0</v>
      </c>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x14ac:dyDescent="0.2">
      <c r="A2224" s="15"/>
      <c r="B2224" s="15">
        <v>200</v>
      </c>
      <c r="C2224" s="59">
        <v>0</v>
      </c>
      <c r="D2224" s="60"/>
      <c r="E2224" s="60"/>
      <c r="F2224" s="60"/>
      <c r="G2224" s="61"/>
      <c r="H2224" s="71">
        <v>0</v>
      </c>
      <c r="I2224" s="62" t="s">
        <v>35</v>
      </c>
      <c r="J2224" s="69">
        <v>0</v>
      </c>
      <c r="K2224" s="44"/>
      <c r="L2224" s="63">
        <v>0</v>
      </c>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x14ac:dyDescent="0.2">
      <c r="A2225" s="15"/>
      <c r="B2225" s="15">
        <v>201</v>
      </c>
      <c r="C2225" s="59">
        <v>0</v>
      </c>
      <c r="D2225" s="60"/>
      <c r="E2225" s="60"/>
      <c r="F2225" s="60"/>
      <c r="G2225" s="61"/>
      <c r="H2225" s="71">
        <v>0</v>
      </c>
      <c r="I2225" s="62" t="s">
        <v>35</v>
      </c>
      <c r="J2225" s="69">
        <v>0</v>
      </c>
      <c r="K2225" s="44"/>
      <c r="L2225" s="63">
        <v>0</v>
      </c>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x14ac:dyDescent="0.2">
      <c r="A2226" s="15"/>
      <c r="B2226" s="15">
        <v>202</v>
      </c>
      <c r="C2226" s="59">
        <v>0</v>
      </c>
      <c r="D2226" s="60"/>
      <c r="E2226" s="60"/>
      <c r="F2226" s="60"/>
      <c r="G2226" s="61"/>
      <c r="H2226" s="71">
        <v>0</v>
      </c>
      <c r="I2226" s="62" t="s">
        <v>35</v>
      </c>
      <c r="J2226" s="69">
        <v>0</v>
      </c>
      <c r="K2226" s="44"/>
      <c r="L2226" s="63">
        <v>0</v>
      </c>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x14ac:dyDescent="0.2">
      <c r="A2227" s="15"/>
      <c r="B2227" s="15">
        <v>203</v>
      </c>
      <c r="C2227" s="59">
        <v>0</v>
      </c>
      <c r="D2227" s="60"/>
      <c r="E2227" s="60"/>
      <c r="F2227" s="60"/>
      <c r="G2227" s="61"/>
      <c r="H2227" s="71">
        <v>0</v>
      </c>
      <c r="I2227" s="62" t="s">
        <v>35</v>
      </c>
      <c r="J2227" s="69">
        <v>0</v>
      </c>
      <c r="K2227" s="44"/>
      <c r="L2227" s="63">
        <v>0</v>
      </c>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x14ac:dyDescent="0.2">
      <c r="A2228" s="15"/>
      <c r="B2228" s="15">
        <v>204</v>
      </c>
      <c r="C2228" s="59">
        <v>0</v>
      </c>
      <c r="D2228" s="60"/>
      <c r="E2228" s="60"/>
      <c r="F2228" s="60"/>
      <c r="G2228" s="61"/>
      <c r="H2228" s="71">
        <v>0</v>
      </c>
      <c r="I2228" s="62" t="s">
        <v>35</v>
      </c>
      <c r="J2228" s="69">
        <v>0</v>
      </c>
      <c r="K2228" s="44"/>
      <c r="L2228" s="63">
        <v>0</v>
      </c>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x14ac:dyDescent="0.2">
      <c r="A2229" s="15"/>
      <c r="B2229" s="15">
        <v>205</v>
      </c>
      <c r="C2229" s="59">
        <v>0</v>
      </c>
      <c r="D2229" s="60"/>
      <c r="E2229" s="60"/>
      <c r="F2229" s="60"/>
      <c r="G2229" s="61"/>
      <c r="H2229" s="71">
        <v>0</v>
      </c>
      <c r="I2229" s="62" t="s">
        <v>35</v>
      </c>
      <c r="J2229" s="69">
        <v>0</v>
      </c>
      <c r="K2229" s="44"/>
      <c r="L2229" s="63">
        <v>0</v>
      </c>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x14ac:dyDescent="0.2">
      <c r="A2230" s="15"/>
      <c r="B2230" s="15">
        <v>206</v>
      </c>
      <c r="C2230" s="59">
        <v>0</v>
      </c>
      <c r="D2230" s="60"/>
      <c r="E2230" s="60"/>
      <c r="F2230" s="60"/>
      <c r="G2230" s="61"/>
      <c r="H2230" s="71">
        <v>0</v>
      </c>
      <c r="I2230" s="62" t="s">
        <v>35</v>
      </c>
      <c r="J2230" s="69">
        <v>0</v>
      </c>
      <c r="K2230" s="44"/>
      <c r="L2230" s="63">
        <v>0</v>
      </c>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x14ac:dyDescent="0.2">
      <c r="A2231" s="15"/>
      <c r="B2231" s="15">
        <v>207</v>
      </c>
      <c r="C2231" s="59">
        <v>0</v>
      </c>
      <c r="D2231" s="60"/>
      <c r="E2231" s="60"/>
      <c r="F2231" s="60"/>
      <c r="G2231" s="61"/>
      <c r="H2231" s="71">
        <v>0</v>
      </c>
      <c r="I2231" s="62" t="s">
        <v>35</v>
      </c>
      <c r="J2231" s="69">
        <v>0</v>
      </c>
      <c r="K2231" s="44"/>
      <c r="L2231" s="63">
        <v>0</v>
      </c>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x14ac:dyDescent="0.2">
      <c r="A2232" s="15"/>
      <c r="B2232" s="15">
        <v>208</v>
      </c>
      <c r="C2232" s="59">
        <v>0</v>
      </c>
      <c r="D2232" s="60"/>
      <c r="E2232" s="60"/>
      <c r="F2232" s="60"/>
      <c r="G2232" s="61"/>
      <c r="H2232" s="71">
        <v>0</v>
      </c>
      <c r="I2232" s="62" t="s">
        <v>35</v>
      </c>
      <c r="J2232" s="69">
        <v>0</v>
      </c>
      <c r="K2232" s="44"/>
      <c r="L2232" s="63">
        <v>0</v>
      </c>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x14ac:dyDescent="0.2">
      <c r="A2233" s="15"/>
      <c r="B2233" s="15">
        <v>209</v>
      </c>
      <c r="C2233" s="59">
        <v>0</v>
      </c>
      <c r="D2233" s="60"/>
      <c r="E2233" s="60"/>
      <c r="F2233" s="60"/>
      <c r="G2233" s="61"/>
      <c r="H2233" s="71">
        <v>0</v>
      </c>
      <c r="I2233" s="62" t="s">
        <v>35</v>
      </c>
      <c r="J2233" s="69">
        <v>0</v>
      </c>
      <c r="K2233" s="44"/>
      <c r="L2233" s="63">
        <v>0</v>
      </c>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x14ac:dyDescent="0.2">
      <c r="A2234" s="15"/>
      <c r="B2234" s="15">
        <v>210</v>
      </c>
      <c r="C2234" s="59">
        <v>0</v>
      </c>
      <c r="D2234" s="60"/>
      <c r="E2234" s="60"/>
      <c r="F2234" s="60"/>
      <c r="G2234" s="61"/>
      <c r="H2234" s="71">
        <v>0</v>
      </c>
      <c r="I2234" s="62" t="s">
        <v>35</v>
      </c>
      <c r="J2234" s="69">
        <v>0</v>
      </c>
      <c r="K2234" s="44"/>
      <c r="L2234" s="63">
        <v>0</v>
      </c>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x14ac:dyDescent="0.2">
      <c r="A2235" s="15"/>
      <c r="B2235" s="15">
        <v>211</v>
      </c>
      <c r="C2235" s="59">
        <v>0</v>
      </c>
      <c r="D2235" s="60"/>
      <c r="E2235" s="60"/>
      <c r="F2235" s="60"/>
      <c r="G2235" s="61"/>
      <c r="H2235" s="71">
        <v>0</v>
      </c>
      <c r="I2235" s="62" t="s">
        <v>35</v>
      </c>
      <c r="J2235" s="69">
        <v>0</v>
      </c>
      <c r="K2235" s="44"/>
      <c r="L2235" s="63">
        <v>0</v>
      </c>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x14ac:dyDescent="0.2">
      <c r="A2236" s="15"/>
      <c r="B2236" s="15">
        <v>212</v>
      </c>
      <c r="C2236" s="59">
        <v>0</v>
      </c>
      <c r="D2236" s="60"/>
      <c r="E2236" s="60"/>
      <c r="F2236" s="60"/>
      <c r="G2236" s="61"/>
      <c r="H2236" s="71">
        <v>0</v>
      </c>
      <c r="I2236" s="62" t="s">
        <v>35</v>
      </c>
      <c r="J2236" s="69">
        <v>0</v>
      </c>
      <c r="K2236" s="44"/>
      <c r="L2236" s="63">
        <v>0</v>
      </c>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x14ac:dyDescent="0.2">
      <c r="A2237" s="15"/>
      <c r="B2237" s="15">
        <v>213</v>
      </c>
      <c r="C2237" s="59">
        <v>0</v>
      </c>
      <c r="D2237" s="60"/>
      <c r="E2237" s="60"/>
      <c r="F2237" s="60"/>
      <c r="G2237" s="61"/>
      <c r="H2237" s="71">
        <v>0</v>
      </c>
      <c r="I2237" s="62" t="s">
        <v>35</v>
      </c>
      <c r="J2237" s="69">
        <v>0</v>
      </c>
      <c r="K2237" s="44"/>
      <c r="L2237" s="63">
        <v>0</v>
      </c>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x14ac:dyDescent="0.2">
      <c r="A2238" s="15"/>
      <c r="B2238" s="15">
        <v>214</v>
      </c>
      <c r="C2238" s="59">
        <v>0</v>
      </c>
      <c r="D2238" s="60"/>
      <c r="E2238" s="60"/>
      <c r="F2238" s="60"/>
      <c r="G2238" s="61"/>
      <c r="H2238" s="71">
        <v>0</v>
      </c>
      <c r="I2238" s="62" t="s">
        <v>35</v>
      </c>
      <c r="J2238" s="69">
        <v>0</v>
      </c>
      <c r="K2238" s="44"/>
      <c r="L2238" s="63">
        <v>0</v>
      </c>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x14ac:dyDescent="0.2">
      <c r="A2239" s="15"/>
      <c r="B2239" s="15">
        <v>215</v>
      </c>
      <c r="C2239" s="59">
        <v>0</v>
      </c>
      <c r="D2239" s="60"/>
      <c r="E2239" s="60"/>
      <c r="F2239" s="60"/>
      <c r="G2239" s="61"/>
      <c r="H2239" s="71">
        <v>0</v>
      </c>
      <c r="I2239" s="62" t="s">
        <v>35</v>
      </c>
      <c r="J2239" s="69">
        <v>0</v>
      </c>
      <c r="K2239" s="44"/>
      <c r="L2239" s="63">
        <v>0</v>
      </c>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x14ac:dyDescent="0.2">
      <c r="A2240" s="15"/>
      <c r="B2240" s="15">
        <v>216</v>
      </c>
      <c r="C2240" s="59">
        <v>0</v>
      </c>
      <c r="D2240" s="60"/>
      <c r="E2240" s="60"/>
      <c r="F2240" s="60"/>
      <c r="G2240" s="61"/>
      <c r="H2240" s="71">
        <v>0</v>
      </c>
      <c r="I2240" s="62" t="s">
        <v>35</v>
      </c>
      <c r="J2240" s="69">
        <v>0</v>
      </c>
      <c r="K2240" s="44"/>
      <c r="L2240" s="63">
        <v>0</v>
      </c>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x14ac:dyDescent="0.2">
      <c r="A2241" s="15"/>
      <c r="B2241" s="15">
        <v>217</v>
      </c>
      <c r="C2241" s="59">
        <v>0</v>
      </c>
      <c r="D2241" s="60"/>
      <c r="E2241" s="60"/>
      <c r="F2241" s="60"/>
      <c r="G2241" s="61"/>
      <c r="H2241" s="71">
        <v>0</v>
      </c>
      <c r="I2241" s="62" t="s">
        <v>35</v>
      </c>
      <c r="J2241" s="69">
        <v>0</v>
      </c>
      <c r="K2241" s="44"/>
      <c r="L2241" s="63">
        <v>0</v>
      </c>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x14ac:dyDescent="0.2">
      <c r="A2242" s="15"/>
      <c r="B2242" s="15">
        <v>218</v>
      </c>
      <c r="C2242" s="59">
        <v>0</v>
      </c>
      <c r="D2242" s="60"/>
      <c r="E2242" s="60"/>
      <c r="F2242" s="60"/>
      <c r="G2242" s="61"/>
      <c r="H2242" s="71">
        <v>0</v>
      </c>
      <c r="I2242" s="62" t="s">
        <v>35</v>
      </c>
      <c r="J2242" s="69">
        <v>0</v>
      </c>
      <c r="K2242" s="44"/>
      <c r="L2242" s="63">
        <v>0</v>
      </c>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x14ac:dyDescent="0.2">
      <c r="A2243" s="15"/>
      <c r="B2243" s="15">
        <v>219</v>
      </c>
      <c r="C2243" s="59">
        <v>0</v>
      </c>
      <c r="D2243" s="60"/>
      <c r="E2243" s="60"/>
      <c r="F2243" s="60"/>
      <c r="G2243" s="61"/>
      <c r="H2243" s="71">
        <v>0</v>
      </c>
      <c r="I2243" s="62" t="s">
        <v>35</v>
      </c>
      <c r="J2243" s="69">
        <v>0</v>
      </c>
      <c r="K2243" s="44"/>
      <c r="L2243" s="63">
        <v>0</v>
      </c>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x14ac:dyDescent="0.2">
      <c r="A2244" s="15"/>
      <c r="B2244" s="15">
        <v>220</v>
      </c>
      <c r="C2244" s="59">
        <v>0</v>
      </c>
      <c r="D2244" s="60"/>
      <c r="E2244" s="60"/>
      <c r="F2244" s="60"/>
      <c r="G2244" s="61"/>
      <c r="H2244" s="71">
        <v>0</v>
      </c>
      <c r="I2244" s="62" t="s">
        <v>35</v>
      </c>
      <c r="J2244" s="69">
        <v>0</v>
      </c>
      <c r="K2244" s="44"/>
      <c r="L2244" s="63">
        <v>0</v>
      </c>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x14ac:dyDescent="0.2">
      <c r="A2245" s="15"/>
      <c r="B2245" s="15">
        <v>221</v>
      </c>
      <c r="C2245" s="59">
        <v>0</v>
      </c>
      <c r="D2245" s="60"/>
      <c r="E2245" s="60"/>
      <c r="F2245" s="60"/>
      <c r="G2245" s="61"/>
      <c r="H2245" s="71">
        <v>0</v>
      </c>
      <c r="I2245" s="62" t="s">
        <v>35</v>
      </c>
      <c r="J2245" s="69">
        <v>0</v>
      </c>
      <c r="K2245" s="44"/>
      <c r="L2245" s="63">
        <v>0</v>
      </c>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x14ac:dyDescent="0.2">
      <c r="A2246" s="15"/>
      <c r="B2246" s="15">
        <v>222</v>
      </c>
      <c r="C2246" s="59">
        <v>0</v>
      </c>
      <c r="D2246" s="60"/>
      <c r="E2246" s="60"/>
      <c r="F2246" s="60"/>
      <c r="G2246" s="61"/>
      <c r="H2246" s="71">
        <v>0</v>
      </c>
      <c r="I2246" s="62" t="s">
        <v>35</v>
      </c>
      <c r="J2246" s="69">
        <v>0</v>
      </c>
      <c r="K2246" s="44"/>
      <c r="L2246" s="63">
        <v>0</v>
      </c>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x14ac:dyDescent="0.2">
      <c r="A2247" s="15"/>
      <c r="B2247" s="15">
        <v>223</v>
      </c>
      <c r="C2247" s="59">
        <v>0</v>
      </c>
      <c r="D2247" s="60"/>
      <c r="E2247" s="60"/>
      <c r="F2247" s="60"/>
      <c r="G2247" s="61"/>
      <c r="H2247" s="71">
        <v>0</v>
      </c>
      <c r="I2247" s="62" t="s">
        <v>35</v>
      </c>
      <c r="J2247" s="69">
        <v>0</v>
      </c>
      <c r="K2247" s="44"/>
      <c r="L2247" s="63">
        <v>0</v>
      </c>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x14ac:dyDescent="0.2">
      <c r="A2248" s="15"/>
      <c r="B2248" s="15">
        <v>224</v>
      </c>
      <c r="C2248" s="59">
        <v>0</v>
      </c>
      <c r="D2248" s="60"/>
      <c r="E2248" s="60"/>
      <c r="F2248" s="60"/>
      <c r="G2248" s="61"/>
      <c r="H2248" s="71">
        <v>0</v>
      </c>
      <c r="I2248" s="62" t="s">
        <v>35</v>
      </c>
      <c r="J2248" s="69">
        <v>0</v>
      </c>
      <c r="K2248" s="44"/>
      <c r="L2248" s="63">
        <v>0</v>
      </c>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x14ac:dyDescent="0.2">
      <c r="A2249" s="15"/>
      <c r="B2249" s="15">
        <v>225</v>
      </c>
      <c r="C2249" s="59">
        <v>0</v>
      </c>
      <c r="D2249" s="60"/>
      <c r="E2249" s="60"/>
      <c r="F2249" s="60"/>
      <c r="G2249" s="61"/>
      <c r="H2249" s="71">
        <v>0</v>
      </c>
      <c r="I2249" s="62" t="s">
        <v>35</v>
      </c>
      <c r="J2249" s="69">
        <v>0</v>
      </c>
      <c r="K2249" s="44"/>
      <c r="L2249" s="63">
        <v>0</v>
      </c>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x14ac:dyDescent="0.2">
      <c r="A2250" s="15"/>
      <c r="B2250" s="15">
        <v>226</v>
      </c>
      <c r="C2250" s="59">
        <v>0</v>
      </c>
      <c r="D2250" s="60"/>
      <c r="E2250" s="60"/>
      <c r="F2250" s="60"/>
      <c r="G2250" s="61"/>
      <c r="H2250" s="71">
        <v>0</v>
      </c>
      <c r="I2250" s="62" t="s">
        <v>35</v>
      </c>
      <c r="J2250" s="69">
        <v>0</v>
      </c>
      <c r="K2250" s="44"/>
      <c r="L2250" s="63">
        <v>0</v>
      </c>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x14ac:dyDescent="0.2">
      <c r="A2251" s="15"/>
      <c r="B2251" s="15">
        <v>227</v>
      </c>
      <c r="C2251" s="59">
        <v>0</v>
      </c>
      <c r="D2251" s="60"/>
      <c r="E2251" s="60"/>
      <c r="F2251" s="60"/>
      <c r="G2251" s="61"/>
      <c r="H2251" s="71">
        <v>0</v>
      </c>
      <c r="I2251" s="62" t="s">
        <v>35</v>
      </c>
      <c r="J2251" s="69">
        <v>0</v>
      </c>
      <c r="K2251" s="44"/>
      <c r="L2251" s="63">
        <v>0</v>
      </c>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x14ac:dyDescent="0.2">
      <c r="A2252" s="15"/>
      <c r="B2252" s="15">
        <v>228</v>
      </c>
      <c r="C2252" s="59">
        <v>0</v>
      </c>
      <c r="D2252" s="60"/>
      <c r="E2252" s="60"/>
      <c r="F2252" s="60"/>
      <c r="G2252" s="61"/>
      <c r="H2252" s="71">
        <v>0</v>
      </c>
      <c r="I2252" s="62" t="s">
        <v>35</v>
      </c>
      <c r="J2252" s="69">
        <v>0</v>
      </c>
      <c r="K2252" s="44"/>
      <c r="L2252" s="63">
        <v>0</v>
      </c>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x14ac:dyDescent="0.2">
      <c r="A2253" s="15"/>
      <c r="B2253" s="15">
        <v>229</v>
      </c>
      <c r="C2253" s="59">
        <v>0</v>
      </c>
      <c r="D2253" s="60"/>
      <c r="E2253" s="60"/>
      <c r="F2253" s="60"/>
      <c r="G2253" s="61"/>
      <c r="H2253" s="71">
        <v>0</v>
      </c>
      <c r="I2253" s="62" t="s">
        <v>35</v>
      </c>
      <c r="J2253" s="69">
        <v>0</v>
      </c>
      <c r="K2253" s="44"/>
      <c r="L2253" s="63">
        <v>0</v>
      </c>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x14ac:dyDescent="0.2">
      <c r="A2254" s="15"/>
      <c r="B2254" s="15">
        <v>230</v>
      </c>
      <c r="C2254" s="59">
        <v>0</v>
      </c>
      <c r="D2254" s="60"/>
      <c r="E2254" s="60"/>
      <c r="F2254" s="60"/>
      <c r="G2254" s="61"/>
      <c r="H2254" s="71">
        <v>0</v>
      </c>
      <c r="I2254" s="62" t="s">
        <v>35</v>
      </c>
      <c r="J2254" s="69">
        <v>0</v>
      </c>
      <c r="K2254" s="44"/>
      <c r="L2254" s="63">
        <v>0</v>
      </c>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x14ac:dyDescent="0.2">
      <c r="A2255" s="15"/>
      <c r="B2255" s="15">
        <v>231</v>
      </c>
      <c r="C2255" s="59">
        <v>0</v>
      </c>
      <c r="D2255" s="60"/>
      <c r="E2255" s="60"/>
      <c r="F2255" s="60"/>
      <c r="G2255" s="61"/>
      <c r="H2255" s="71">
        <v>0</v>
      </c>
      <c r="I2255" s="62" t="s">
        <v>35</v>
      </c>
      <c r="J2255" s="69">
        <v>0</v>
      </c>
      <c r="K2255" s="44"/>
      <c r="L2255" s="63">
        <v>0</v>
      </c>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x14ac:dyDescent="0.2">
      <c r="A2256" s="15"/>
      <c r="B2256" s="15">
        <v>232</v>
      </c>
      <c r="C2256" s="59">
        <v>0</v>
      </c>
      <c r="D2256" s="60"/>
      <c r="E2256" s="60"/>
      <c r="F2256" s="60"/>
      <c r="G2256" s="61"/>
      <c r="H2256" s="71">
        <v>0</v>
      </c>
      <c r="I2256" s="62" t="s">
        <v>35</v>
      </c>
      <c r="J2256" s="69">
        <v>0</v>
      </c>
      <c r="K2256" s="44"/>
      <c r="L2256" s="63">
        <v>0</v>
      </c>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x14ac:dyDescent="0.2">
      <c r="A2257" s="15"/>
      <c r="B2257" s="15">
        <v>233</v>
      </c>
      <c r="C2257" s="59">
        <v>0</v>
      </c>
      <c r="D2257" s="60"/>
      <c r="E2257" s="60"/>
      <c r="F2257" s="60"/>
      <c r="G2257" s="61"/>
      <c r="H2257" s="71">
        <v>0</v>
      </c>
      <c r="I2257" s="62" t="s">
        <v>35</v>
      </c>
      <c r="J2257" s="69">
        <v>0</v>
      </c>
      <c r="K2257" s="44"/>
      <c r="L2257" s="63">
        <v>0</v>
      </c>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x14ac:dyDescent="0.2">
      <c r="A2258" s="15"/>
      <c r="B2258" s="15">
        <v>234</v>
      </c>
      <c r="C2258" s="59">
        <v>0</v>
      </c>
      <c r="D2258" s="60"/>
      <c r="E2258" s="60"/>
      <c r="F2258" s="60"/>
      <c r="G2258" s="61"/>
      <c r="H2258" s="71">
        <v>0</v>
      </c>
      <c r="I2258" s="62" t="s">
        <v>35</v>
      </c>
      <c r="J2258" s="69">
        <v>0</v>
      </c>
      <c r="K2258" s="44"/>
      <c r="L2258" s="63">
        <v>0</v>
      </c>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v>235</v>
      </c>
      <c r="C2259" s="59">
        <v>0</v>
      </c>
      <c r="D2259" s="60"/>
      <c r="E2259" s="60"/>
      <c r="F2259" s="60"/>
      <c r="G2259" s="61"/>
      <c r="H2259" s="71">
        <v>0</v>
      </c>
      <c r="I2259" s="62" t="s">
        <v>35</v>
      </c>
      <c r="J2259" s="69">
        <v>0</v>
      </c>
      <c r="K2259" s="44"/>
      <c r="L2259" s="63">
        <v>0</v>
      </c>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v>236</v>
      </c>
      <c r="C2260" s="59">
        <v>0</v>
      </c>
      <c r="D2260" s="60"/>
      <c r="E2260" s="60"/>
      <c r="F2260" s="60"/>
      <c r="G2260" s="61"/>
      <c r="H2260" s="71">
        <v>0</v>
      </c>
      <c r="I2260" s="62" t="s">
        <v>35</v>
      </c>
      <c r="J2260" s="69">
        <v>0</v>
      </c>
      <c r="K2260" s="44"/>
      <c r="L2260" s="63">
        <v>0</v>
      </c>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v>237</v>
      </c>
      <c r="C2261" s="59">
        <v>0</v>
      </c>
      <c r="D2261" s="60"/>
      <c r="E2261" s="60"/>
      <c r="F2261" s="60"/>
      <c r="G2261" s="61"/>
      <c r="H2261" s="71">
        <v>0</v>
      </c>
      <c r="I2261" s="62" t="s">
        <v>35</v>
      </c>
      <c r="J2261" s="69">
        <v>0</v>
      </c>
      <c r="K2261" s="44"/>
      <c r="L2261" s="63">
        <v>0</v>
      </c>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v>238</v>
      </c>
      <c r="C2262" s="59">
        <v>0</v>
      </c>
      <c r="D2262" s="60"/>
      <c r="E2262" s="60"/>
      <c r="F2262" s="60"/>
      <c r="G2262" s="61"/>
      <c r="H2262" s="71">
        <v>0</v>
      </c>
      <c r="I2262" s="62" t="s">
        <v>35</v>
      </c>
      <c r="J2262" s="69">
        <v>0</v>
      </c>
      <c r="K2262" s="44"/>
      <c r="L2262" s="63">
        <v>0</v>
      </c>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v>239</v>
      </c>
      <c r="C2263" s="59">
        <v>0</v>
      </c>
      <c r="D2263" s="60"/>
      <c r="E2263" s="60"/>
      <c r="F2263" s="60"/>
      <c r="G2263" s="61"/>
      <c r="H2263" s="71">
        <v>0</v>
      </c>
      <c r="I2263" s="62" t="s">
        <v>35</v>
      </c>
      <c r="J2263" s="69">
        <v>0</v>
      </c>
      <c r="K2263" s="44"/>
      <c r="L2263" s="63">
        <v>0</v>
      </c>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v>240</v>
      </c>
      <c r="C2264" s="59">
        <v>0</v>
      </c>
      <c r="D2264" s="60"/>
      <c r="E2264" s="60"/>
      <c r="F2264" s="60"/>
      <c r="G2264" s="61"/>
      <c r="H2264" s="71">
        <v>0</v>
      </c>
      <c r="I2264" s="62" t="s">
        <v>35</v>
      </c>
      <c r="J2264" s="69">
        <v>0</v>
      </c>
      <c r="K2264" s="44"/>
      <c r="L2264" s="63">
        <v>0</v>
      </c>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v>241</v>
      </c>
      <c r="C2265" s="59">
        <v>0</v>
      </c>
      <c r="D2265" s="60"/>
      <c r="E2265" s="60"/>
      <c r="F2265" s="60"/>
      <c r="G2265" s="61"/>
      <c r="H2265" s="71">
        <v>0</v>
      </c>
      <c r="I2265" s="62" t="s">
        <v>35</v>
      </c>
      <c r="J2265" s="69">
        <v>0</v>
      </c>
      <c r="K2265" s="44"/>
      <c r="L2265" s="63">
        <v>0</v>
      </c>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v>242</v>
      </c>
      <c r="C2266" s="59">
        <v>0</v>
      </c>
      <c r="D2266" s="60"/>
      <c r="E2266" s="60"/>
      <c r="F2266" s="60"/>
      <c r="G2266" s="61"/>
      <c r="H2266" s="71">
        <v>0</v>
      </c>
      <c r="I2266" s="62" t="s">
        <v>35</v>
      </c>
      <c r="J2266" s="69">
        <v>0</v>
      </c>
      <c r="K2266" s="44"/>
      <c r="L2266" s="63">
        <v>0</v>
      </c>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v>243</v>
      </c>
      <c r="C2267" s="59">
        <v>0</v>
      </c>
      <c r="D2267" s="60"/>
      <c r="E2267" s="60"/>
      <c r="F2267" s="60"/>
      <c r="G2267" s="61"/>
      <c r="H2267" s="71">
        <v>0</v>
      </c>
      <c r="I2267" s="62" t="s">
        <v>35</v>
      </c>
      <c r="J2267" s="69">
        <v>0</v>
      </c>
      <c r="K2267" s="44"/>
      <c r="L2267" s="63">
        <v>0</v>
      </c>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v>244</v>
      </c>
      <c r="C2268" s="59">
        <v>0</v>
      </c>
      <c r="D2268" s="60"/>
      <c r="E2268" s="60"/>
      <c r="F2268" s="60"/>
      <c r="G2268" s="61"/>
      <c r="H2268" s="71">
        <v>0</v>
      </c>
      <c r="I2268" s="62" t="s">
        <v>35</v>
      </c>
      <c r="J2268" s="69">
        <v>0</v>
      </c>
      <c r="K2268" s="44"/>
      <c r="L2268" s="63">
        <v>0</v>
      </c>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v>245</v>
      </c>
      <c r="C2269" s="59">
        <v>0</v>
      </c>
      <c r="D2269" s="60"/>
      <c r="E2269" s="60"/>
      <c r="F2269" s="60"/>
      <c r="G2269" s="61"/>
      <c r="H2269" s="71">
        <v>0</v>
      </c>
      <c r="I2269" s="62" t="s">
        <v>35</v>
      </c>
      <c r="J2269" s="69">
        <v>0</v>
      </c>
      <c r="K2269" s="44"/>
      <c r="L2269" s="63">
        <v>0</v>
      </c>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v>246</v>
      </c>
      <c r="C2270" s="59">
        <v>0</v>
      </c>
      <c r="D2270" s="60"/>
      <c r="E2270" s="60"/>
      <c r="F2270" s="60"/>
      <c r="G2270" s="61"/>
      <c r="H2270" s="71">
        <v>0</v>
      </c>
      <c r="I2270" s="62" t="s">
        <v>35</v>
      </c>
      <c r="J2270" s="69">
        <v>0</v>
      </c>
      <c r="K2270" s="44"/>
      <c r="L2270" s="63">
        <v>0</v>
      </c>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v>247</v>
      </c>
      <c r="C2271" s="59">
        <v>0</v>
      </c>
      <c r="D2271" s="60"/>
      <c r="E2271" s="60"/>
      <c r="F2271" s="60"/>
      <c r="G2271" s="61"/>
      <c r="H2271" s="71">
        <v>0</v>
      </c>
      <c r="I2271" s="62" t="s">
        <v>35</v>
      </c>
      <c r="J2271" s="69">
        <v>0</v>
      </c>
      <c r="K2271" s="44"/>
      <c r="L2271" s="63">
        <v>0</v>
      </c>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v>248</v>
      </c>
      <c r="C2272" s="59">
        <v>0</v>
      </c>
      <c r="D2272" s="60"/>
      <c r="E2272" s="60"/>
      <c r="F2272" s="60"/>
      <c r="G2272" s="61"/>
      <c r="H2272" s="71">
        <v>0</v>
      </c>
      <c r="I2272" s="62" t="s">
        <v>35</v>
      </c>
      <c r="J2272" s="69">
        <v>0</v>
      </c>
      <c r="K2272" s="44"/>
      <c r="L2272" s="63">
        <v>0</v>
      </c>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v>249</v>
      </c>
      <c r="C2273" s="59">
        <v>0</v>
      </c>
      <c r="D2273" s="60"/>
      <c r="E2273" s="60"/>
      <c r="F2273" s="60"/>
      <c r="G2273" s="61"/>
      <c r="H2273" s="71">
        <v>0</v>
      </c>
      <c r="I2273" s="62" t="s">
        <v>35</v>
      </c>
      <c r="J2273" s="69">
        <v>0</v>
      </c>
      <c r="K2273" s="44"/>
      <c r="L2273" s="63">
        <v>0</v>
      </c>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v>250</v>
      </c>
      <c r="C2274" s="59">
        <v>0</v>
      </c>
      <c r="D2274" s="60"/>
      <c r="E2274" s="60"/>
      <c r="F2274" s="60"/>
      <c r="G2274" s="61"/>
      <c r="H2274" s="71">
        <v>0</v>
      </c>
      <c r="I2274" s="62" t="s">
        <v>35</v>
      </c>
      <c r="J2274" s="69">
        <v>0</v>
      </c>
      <c r="K2274" s="44"/>
      <c r="L2274" s="63">
        <v>0</v>
      </c>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v>251</v>
      </c>
      <c r="C2275" s="59">
        <v>0</v>
      </c>
      <c r="D2275" s="60"/>
      <c r="E2275" s="60"/>
      <c r="F2275" s="60"/>
      <c r="G2275" s="61"/>
      <c r="H2275" s="71">
        <v>0</v>
      </c>
      <c r="I2275" s="62" t="s">
        <v>35</v>
      </c>
      <c r="J2275" s="69">
        <v>0</v>
      </c>
      <c r="K2275" s="44"/>
      <c r="L2275" s="63">
        <v>0</v>
      </c>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v>252</v>
      </c>
      <c r="C2276" s="59">
        <v>0</v>
      </c>
      <c r="D2276" s="60"/>
      <c r="E2276" s="60"/>
      <c r="F2276" s="60"/>
      <c r="G2276" s="61"/>
      <c r="H2276" s="71">
        <v>0</v>
      </c>
      <c r="I2276" s="62" t="s">
        <v>35</v>
      </c>
      <c r="J2276" s="69">
        <v>0</v>
      </c>
      <c r="K2276" s="44"/>
      <c r="L2276" s="63">
        <v>0</v>
      </c>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v>253</v>
      </c>
      <c r="C2277" s="59">
        <v>0</v>
      </c>
      <c r="D2277" s="60"/>
      <c r="E2277" s="60"/>
      <c r="F2277" s="60"/>
      <c r="G2277" s="61"/>
      <c r="H2277" s="71">
        <v>0</v>
      </c>
      <c r="I2277" s="62" t="s">
        <v>35</v>
      </c>
      <c r="J2277" s="69">
        <v>0</v>
      </c>
      <c r="K2277" s="44"/>
      <c r="L2277" s="63">
        <v>0</v>
      </c>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v>254</v>
      </c>
      <c r="C2278" s="59">
        <v>0</v>
      </c>
      <c r="D2278" s="60"/>
      <c r="E2278" s="60"/>
      <c r="F2278" s="60"/>
      <c r="G2278" s="61"/>
      <c r="H2278" s="71">
        <v>0</v>
      </c>
      <c r="I2278" s="62" t="s">
        <v>35</v>
      </c>
      <c r="J2278" s="69">
        <v>0</v>
      </c>
      <c r="K2278" s="44"/>
      <c r="L2278" s="63">
        <v>0</v>
      </c>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v>255</v>
      </c>
      <c r="C2279" s="59">
        <v>0</v>
      </c>
      <c r="D2279" s="60"/>
      <c r="E2279" s="60"/>
      <c r="F2279" s="60"/>
      <c r="G2279" s="61"/>
      <c r="H2279" s="71">
        <v>0</v>
      </c>
      <c r="I2279" s="62" t="s">
        <v>35</v>
      </c>
      <c r="J2279" s="69">
        <v>0</v>
      </c>
      <c r="K2279" s="44"/>
      <c r="L2279" s="63">
        <v>0</v>
      </c>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v>256</v>
      </c>
      <c r="C2280" s="59">
        <v>0</v>
      </c>
      <c r="D2280" s="60"/>
      <c r="E2280" s="60"/>
      <c r="F2280" s="60"/>
      <c r="G2280" s="61"/>
      <c r="H2280" s="71">
        <v>0</v>
      </c>
      <c r="I2280" s="62" t="s">
        <v>35</v>
      </c>
      <c r="J2280" s="69">
        <v>0</v>
      </c>
      <c r="K2280" s="44"/>
      <c r="L2280" s="63">
        <v>0</v>
      </c>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v>257</v>
      </c>
      <c r="C2281" s="59">
        <v>0</v>
      </c>
      <c r="D2281" s="60"/>
      <c r="E2281" s="60"/>
      <c r="F2281" s="60"/>
      <c r="G2281" s="61"/>
      <c r="H2281" s="71">
        <v>0</v>
      </c>
      <c r="I2281" s="62" t="s">
        <v>35</v>
      </c>
      <c r="J2281" s="69">
        <v>0</v>
      </c>
      <c r="K2281" s="44"/>
      <c r="L2281" s="63">
        <v>0</v>
      </c>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v>258</v>
      </c>
      <c r="C2282" s="59">
        <v>0</v>
      </c>
      <c r="D2282" s="60"/>
      <c r="E2282" s="60"/>
      <c r="F2282" s="60"/>
      <c r="G2282" s="61"/>
      <c r="H2282" s="71">
        <v>0</v>
      </c>
      <c r="I2282" s="62" t="s">
        <v>35</v>
      </c>
      <c r="J2282" s="69">
        <v>0</v>
      </c>
      <c r="K2282" s="44"/>
      <c r="L2282" s="63">
        <v>0</v>
      </c>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v>259</v>
      </c>
      <c r="C2283" s="59">
        <v>0</v>
      </c>
      <c r="D2283" s="60"/>
      <c r="E2283" s="60"/>
      <c r="F2283" s="60"/>
      <c r="G2283" s="61"/>
      <c r="H2283" s="71">
        <v>0</v>
      </c>
      <c r="I2283" s="62" t="s">
        <v>35</v>
      </c>
      <c r="J2283" s="69">
        <v>0</v>
      </c>
      <c r="K2283" s="44"/>
      <c r="L2283" s="63">
        <v>0</v>
      </c>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v>260</v>
      </c>
      <c r="C2284" s="59">
        <v>0</v>
      </c>
      <c r="D2284" s="60"/>
      <c r="E2284" s="60"/>
      <c r="F2284" s="60"/>
      <c r="G2284" s="61"/>
      <c r="H2284" s="71">
        <v>0</v>
      </c>
      <c r="I2284" s="62" t="s">
        <v>35</v>
      </c>
      <c r="J2284" s="69">
        <v>0</v>
      </c>
      <c r="K2284" s="44"/>
      <c r="L2284" s="63">
        <v>0</v>
      </c>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v>261</v>
      </c>
      <c r="C2285" s="59">
        <v>0</v>
      </c>
      <c r="D2285" s="60"/>
      <c r="E2285" s="60"/>
      <c r="F2285" s="60"/>
      <c r="G2285" s="61"/>
      <c r="H2285" s="71">
        <v>0</v>
      </c>
      <c r="I2285" s="62" t="s">
        <v>35</v>
      </c>
      <c r="J2285" s="69">
        <v>0</v>
      </c>
      <c r="K2285" s="44"/>
      <c r="L2285" s="63">
        <v>0</v>
      </c>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v>262</v>
      </c>
      <c r="C2286" s="59">
        <v>0</v>
      </c>
      <c r="D2286" s="60"/>
      <c r="E2286" s="60"/>
      <c r="F2286" s="60"/>
      <c r="G2286" s="61"/>
      <c r="H2286" s="71">
        <v>0</v>
      </c>
      <c r="I2286" s="62" t="s">
        <v>35</v>
      </c>
      <c r="J2286" s="69">
        <v>0</v>
      </c>
      <c r="K2286" s="44"/>
      <c r="L2286" s="63">
        <v>0</v>
      </c>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v>263</v>
      </c>
      <c r="C2287" s="59">
        <v>0</v>
      </c>
      <c r="D2287" s="60"/>
      <c r="E2287" s="60"/>
      <c r="F2287" s="60"/>
      <c r="G2287" s="61"/>
      <c r="H2287" s="71">
        <v>0</v>
      </c>
      <c r="I2287" s="62" t="s">
        <v>35</v>
      </c>
      <c r="J2287" s="69">
        <v>0</v>
      </c>
      <c r="K2287" s="44"/>
      <c r="L2287" s="63">
        <v>0</v>
      </c>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v>264</v>
      </c>
      <c r="C2288" s="59">
        <v>0</v>
      </c>
      <c r="D2288" s="60"/>
      <c r="E2288" s="60"/>
      <c r="F2288" s="60"/>
      <c r="G2288" s="61"/>
      <c r="H2288" s="71">
        <v>0</v>
      </c>
      <c r="I2288" s="62" t="s">
        <v>35</v>
      </c>
      <c r="J2288" s="69">
        <v>0</v>
      </c>
      <c r="K2288" s="44"/>
      <c r="L2288" s="63">
        <v>0</v>
      </c>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v>265</v>
      </c>
      <c r="C2289" s="59">
        <v>0</v>
      </c>
      <c r="D2289" s="60"/>
      <c r="E2289" s="60"/>
      <c r="F2289" s="60"/>
      <c r="G2289" s="61"/>
      <c r="H2289" s="71">
        <v>0</v>
      </c>
      <c r="I2289" s="62" t="s">
        <v>35</v>
      </c>
      <c r="J2289" s="69">
        <v>0</v>
      </c>
      <c r="K2289" s="44"/>
      <c r="L2289" s="63">
        <v>0</v>
      </c>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v>266</v>
      </c>
      <c r="C2290" s="59">
        <v>0</v>
      </c>
      <c r="D2290" s="60"/>
      <c r="E2290" s="60"/>
      <c r="F2290" s="60"/>
      <c r="G2290" s="61"/>
      <c r="H2290" s="71">
        <v>0</v>
      </c>
      <c r="I2290" s="62" t="s">
        <v>35</v>
      </c>
      <c r="J2290" s="69">
        <v>0</v>
      </c>
      <c r="K2290" s="44"/>
      <c r="L2290" s="63">
        <v>0</v>
      </c>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v>267</v>
      </c>
      <c r="C2291" s="59">
        <v>0</v>
      </c>
      <c r="D2291" s="60"/>
      <c r="E2291" s="60"/>
      <c r="F2291" s="60"/>
      <c r="G2291" s="61"/>
      <c r="H2291" s="71">
        <v>0</v>
      </c>
      <c r="I2291" s="62" t="s">
        <v>35</v>
      </c>
      <c r="J2291" s="69">
        <v>0</v>
      </c>
      <c r="K2291" s="44"/>
      <c r="L2291" s="63">
        <v>0</v>
      </c>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v>268</v>
      </c>
      <c r="C2292" s="59">
        <v>0</v>
      </c>
      <c r="D2292" s="60"/>
      <c r="E2292" s="60"/>
      <c r="F2292" s="60"/>
      <c r="G2292" s="61"/>
      <c r="H2292" s="71">
        <v>0</v>
      </c>
      <c r="I2292" s="62" t="s">
        <v>35</v>
      </c>
      <c r="J2292" s="69">
        <v>0</v>
      </c>
      <c r="K2292" s="44"/>
      <c r="L2292" s="63">
        <v>0</v>
      </c>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v>269</v>
      </c>
      <c r="C2293" s="59">
        <v>0</v>
      </c>
      <c r="D2293" s="60"/>
      <c r="E2293" s="60"/>
      <c r="F2293" s="60"/>
      <c r="G2293" s="61"/>
      <c r="H2293" s="71">
        <v>0</v>
      </c>
      <c r="I2293" s="62" t="s">
        <v>35</v>
      </c>
      <c r="J2293" s="69">
        <v>0</v>
      </c>
      <c r="K2293" s="44"/>
      <c r="L2293" s="63">
        <v>0</v>
      </c>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v>270</v>
      </c>
      <c r="C2294" s="59">
        <v>0</v>
      </c>
      <c r="D2294" s="60"/>
      <c r="E2294" s="60"/>
      <c r="F2294" s="60"/>
      <c r="G2294" s="61"/>
      <c r="H2294" s="71">
        <v>0</v>
      </c>
      <c r="I2294" s="62" t="s">
        <v>35</v>
      </c>
      <c r="J2294" s="69">
        <v>0</v>
      </c>
      <c r="K2294" s="44"/>
      <c r="L2294" s="63">
        <v>0</v>
      </c>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v>271</v>
      </c>
      <c r="C2295" s="59">
        <v>0</v>
      </c>
      <c r="D2295" s="60"/>
      <c r="E2295" s="60"/>
      <c r="F2295" s="60"/>
      <c r="G2295" s="61"/>
      <c r="H2295" s="71">
        <v>0</v>
      </c>
      <c r="I2295" s="62" t="s">
        <v>35</v>
      </c>
      <c r="J2295" s="69">
        <v>0</v>
      </c>
      <c r="K2295" s="44"/>
      <c r="L2295" s="63">
        <v>0</v>
      </c>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v>272</v>
      </c>
      <c r="C2296" s="59">
        <v>0</v>
      </c>
      <c r="D2296" s="60"/>
      <c r="E2296" s="60"/>
      <c r="F2296" s="60"/>
      <c r="G2296" s="61"/>
      <c r="H2296" s="71">
        <v>0</v>
      </c>
      <c r="I2296" s="62" t="s">
        <v>35</v>
      </c>
      <c r="J2296" s="69">
        <v>0</v>
      </c>
      <c r="K2296" s="44"/>
      <c r="L2296" s="63">
        <v>0</v>
      </c>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v>273</v>
      </c>
      <c r="C2297" s="59">
        <v>0</v>
      </c>
      <c r="D2297" s="60"/>
      <c r="E2297" s="60"/>
      <c r="F2297" s="60"/>
      <c r="G2297" s="61"/>
      <c r="H2297" s="71">
        <v>0</v>
      </c>
      <c r="I2297" s="62" t="s">
        <v>35</v>
      </c>
      <c r="J2297" s="69">
        <v>0</v>
      </c>
      <c r="K2297" s="44"/>
      <c r="L2297" s="63">
        <v>0</v>
      </c>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v>274</v>
      </c>
      <c r="C2298" s="59">
        <v>0</v>
      </c>
      <c r="D2298" s="60"/>
      <c r="E2298" s="60"/>
      <c r="F2298" s="60"/>
      <c r="G2298" s="61"/>
      <c r="H2298" s="71">
        <v>0</v>
      </c>
      <c r="I2298" s="62" t="s">
        <v>35</v>
      </c>
      <c r="J2298" s="69">
        <v>0</v>
      </c>
      <c r="K2298" s="44"/>
      <c r="L2298" s="63">
        <v>0</v>
      </c>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v>275</v>
      </c>
      <c r="C2299" s="59">
        <v>0</v>
      </c>
      <c r="D2299" s="60"/>
      <c r="E2299" s="60"/>
      <c r="F2299" s="60"/>
      <c r="G2299" s="61"/>
      <c r="H2299" s="71">
        <v>0</v>
      </c>
      <c r="I2299" s="62" t="s">
        <v>35</v>
      </c>
      <c r="J2299" s="69">
        <v>0</v>
      </c>
      <c r="K2299" s="44"/>
      <c r="L2299" s="63">
        <v>0</v>
      </c>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v>276</v>
      </c>
      <c r="C2300" s="59">
        <v>0</v>
      </c>
      <c r="D2300" s="60"/>
      <c r="E2300" s="60"/>
      <c r="F2300" s="60"/>
      <c r="G2300" s="61"/>
      <c r="H2300" s="71">
        <v>0</v>
      </c>
      <c r="I2300" s="62" t="s">
        <v>35</v>
      </c>
      <c r="J2300" s="69">
        <v>0</v>
      </c>
      <c r="K2300" s="44"/>
      <c r="L2300" s="63">
        <v>0</v>
      </c>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v>277</v>
      </c>
      <c r="C2301" s="59">
        <v>0</v>
      </c>
      <c r="D2301" s="60"/>
      <c r="E2301" s="60"/>
      <c r="F2301" s="60"/>
      <c r="G2301" s="61"/>
      <c r="H2301" s="71">
        <v>0</v>
      </c>
      <c r="I2301" s="62" t="s">
        <v>35</v>
      </c>
      <c r="J2301" s="69">
        <v>0</v>
      </c>
      <c r="K2301" s="44"/>
      <c r="L2301" s="63">
        <v>0</v>
      </c>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v>278</v>
      </c>
      <c r="C2302" s="59">
        <v>0</v>
      </c>
      <c r="D2302" s="60"/>
      <c r="E2302" s="60"/>
      <c r="F2302" s="60"/>
      <c r="G2302" s="61"/>
      <c r="H2302" s="71">
        <v>0</v>
      </c>
      <c r="I2302" s="62" t="s">
        <v>35</v>
      </c>
      <c r="J2302" s="69">
        <v>0</v>
      </c>
      <c r="K2302" s="44"/>
      <c r="L2302" s="63">
        <v>0</v>
      </c>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v>279</v>
      </c>
      <c r="C2303" s="59">
        <v>0</v>
      </c>
      <c r="D2303" s="60"/>
      <c r="E2303" s="60"/>
      <c r="F2303" s="60"/>
      <c r="G2303" s="61"/>
      <c r="H2303" s="71">
        <v>0</v>
      </c>
      <c r="I2303" s="62" t="s">
        <v>35</v>
      </c>
      <c r="J2303" s="69">
        <v>0</v>
      </c>
      <c r="K2303" s="44"/>
      <c r="L2303" s="63">
        <v>0</v>
      </c>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v>280</v>
      </c>
      <c r="C2304" s="59">
        <v>0</v>
      </c>
      <c r="D2304" s="60"/>
      <c r="E2304" s="60"/>
      <c r="F2304" s="60"/>
      <c r="G2304" s="61"/>
      <c r="H2304" s="71">
        <v>0</v>
      </c>
      <c r="I2304" s="62" t="s">
        <v>35</v>
      </c>
      <c r="J2304" s="69">
        <v>0</v>
      </c>
      <c r="K2304" s="44"/>
      <c r="L2304" s="63">
        <v>0</v>
      </c>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v>281</v>
      </c>
      <c r="C2305" s="59">
        <v>0</v>
      </c>
      <c r="D2305" s="60"/>
      <c r="E2305" s="60"/>
      <c r="F2305" s="60"/>
      <c r="G2305" s="61"/>
      <c r="H2305" s="71">
        <v>0</v>
      </c>
      <c r="I2305" s="62" t="s">
        <v>35</v>
      </c>
      <c r="J2305" s="69">
        <v>0</v>
      </c>
      <c r="K2305" s="44"/>
      <c r="L2305" s="63">
        <v>0</v>
      </c>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v>282</v>
      </c>
      <c r="C2306" s="59">
        <v>0</v>
      </c>
      <c r="D2306" s="60"/>
      <c r="E2306" s="60"/>
      <c r="F2306" s="60"/>
      <c r="G2306" s="61"/>
      <c r="H2306" s="71">
        <v>0</v>
      </c>
      <c r="I2306" s="62" t="s">
        <v>35</v>
      </c>
      <c r="J2306" s="69">
        <v>0</v>
      </c>
      <c r="K2306" s="44"/>
      <c r="L2306" s="63">
        <v>0</v>
      </c>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v>283</v>
      </c>
      <c r="C2307" s="59">
        <v>0</v>
      </c>
      <c r="D2307" s="60"/>
      <c r="E2307" s="60"/>
      <c r="F2307" s="60"/>
      <c r="G2307" s="61"/>
      <c r="H2307" s="71">
        <v>0</v>
      </c>
      <c r="I2307" s="62" t="s">
        <v>35</v>
      </c>
      <c r="J2307" s="69">
        <v>0</v>
      </c>
      <c r="K2307" s="44"/>
      <c r="L2307" s="63">
        <v>0</v>
      </c>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v>284</v>
      </c>
      <c r="C2308" s="59">
        <v>0</v>
      </c>
      <c r="D2308" s="60"/>
      <c r="E2308" s="60"/>
      <c r="F2308" s="60"/>
      <c r="G2308" s="61"/>
      <c r="H2308" s="71">
        <v>0</v>
      </c>
      <c r="I2308" s="62" t="s">
        <v>35</v>
      </c>
      <c r="J2308" s="69">
        <v>0</v>
      </c>
      <c r="K2308" s="44"/>
      <c r="L2308" s="63">
        <v>0</v>
      </c>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v>285</v>
      </c>
      <c r="C2309" s="59">
        <v>0</v>
      </c>
      <c r="D2309" s="60"/>
      <c r="E2309" s="60"/>
      <c r="F2309" s="60"/>
      <c r="G2309" s="61"/>
      <c r="H2309" s="71">
        <v>0</v>
      </c>
      <c r="I2309" s="62" t="s">
        <v>35</v>
      </c>
      <c r="J2309" s="69">
        <v>0</v>
      </c>
      <c r="K2309" s="44"/>
      <c r="L2309" s="63">
        <v>0</v>
      </c>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v>286</v>
      </c>
      <c r="C2310" s="59">
        <v>0</v>
      </c>
      <c r="D2310" s="60"/>
      <c r="E2310" s="60"/>
      <c r="F2310" s="60"/>
      <c r="G2310" s="61"/>
      <c r="H2310" s="71">
        <v>0</v>
      </c>
      <c r="I2310" s="62" t="s">
        <v>35</v>
      </c>
      <c r="J2310" s="69">
        <v>0</v>
      </c>
      <c r="K2310" s="44"/>
      <c r="L2310" s="63">
        <v>0</v>
      </c>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v>287</v>
      </c>
      <c r="C2311" s="59">
        <v>0</v>
      </c>
      <c r="D2311" s="60"/>
      <c r="E2311" s="60"/>
      <c r="F2311" s="60"/>
      <c r="G2311" s="61"/>
      <c r="H2311" s="71">
        <v>0</v>
      </c>
      <c r="I2311" s="62" t="s">
        <v>35</v>
      </c>
      <c r="J2311" s="69">
        <v>0</v>
      </c>
      <c r="K2311" s="44"/>
      <c r="L2311" s="63">
        <v>0</v>
      </c>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v>288</v>
      </c>
      <c r="C2312" s="59">
        <v>0</v>
      </c>
      <c r="D2312" s="60"/>
      <c r="E2312" s="60"/>
      <c r="F2312" s="60"/>
      <c r="G2312" s="61"/>
      <c r="H2312" s="71">
        <v>0</v>
      </c>
      <c r="I2312" s="62" t="s">
        <v>35</v>
      </c>
      <c r="J2312" s="69">
        <v>0</v>
      </c>
      <c r="K2312" s="44"/>
      <c r="L2312" s="63">
        <v>0</v>
      </c>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v>289</v>
      </c>
      <c r="C2313" s="59">
        <v>0</v>
      </c>
      <c r="D2313" s="60"/>
      <c r="E2313" s="60"/>
      <c r="F2313" s="60"/>
      <c r="G2313" s="61"/>
      <c r="H2313" s="71">
        <v>0</v>
      </c>
      <c r="I2313" s="62" t="s">
        <v>35</v>
      </c>
      <c r="J2313" s="69">
        <v>0</v>
      </c>
      <c r="K2313" s="44"/>
      <c r="L2313" s="63">
        <v>0</v>
      </c>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v>290</v>
      </c>
      <c r="C2314" s="59">
        <v>0</v>
      </c>
      <c r="D2314" s="60"/>
      <c r="E2314" s="60"/>
      <c r="F2314" s="60"/>
      <c r="G2314" s="61"/>
      <c r="H2314" s="71">
        <v>0</v>
      </c>
      <c r="I2314" s="62" t="s">
        <v>35</v>
      </c>
      <c r="J2314" s="69">
        <v>0</v>
      </c>
      <c r="K2314" s="44"/>
      <c r="L2314" s="63">
        <v>0</v>
      </c>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v>291</v>
      </c>
      <c r="C2315" s="59">
        <v>0</v>
      </c>
      <c r="D2315" s="60"/>
      <c r="E2315" s="60"/>
      <c r="F2315" s="60"/>
      <c r="G2315" s="61"/>
      <c r="H2315" s="71">
        <v>0</v>
      </c>
      <c r="I2315" s="62" t="s">
        <v>35</v>
      </c>
      <c r="J2315" s="69">
        <v>0</v>
      </c>
      <c r="K2315" s="44"/>
      <c r="L2315" s="63">
        <v>0</v>
      </c>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v>292</v>
      </c>
      <c r="C2316" s="59">
        <v>0</v>
      </c>
      <c r="D2316" s="60"/>
      <c r="E2316" s="60"/>
      <c r="F2316" s="60"/>
      <c r="G2316" s="61"/>
      <c r="H2316" s="71">
        <v>0</v>
      </c>
      <c r="I2316" s="62" t="s">
        <v>35</v>
      </c>
      <c r="J2316" s="69">
        <v>0</v>
      </c>
      <c r="K2316" s="44"/>
      <c r="L2316" s="63">
        <v>0</v>
      </c>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v>293</v>
      </c>
      <c r="C2317" s="59">
        <v>0</v>
      </c>
      <c r="D2317" s="60"/>
      <c r="E2317" s="60"/>
      <c r="F2317" s="60"/>
      <c r="G2317" s="61"/>
      <c r="H2317" s="71">
        <v>0</v>
      </c>
      <c r="I2317" s="62" t="s">
        <v>35</v>
      </c>
      <c r="J2317" s="69">
        <v>0</v>
      </c>
      <c r="K2317" s="44"/>
      <c r="L2317" s="63">
        <v>0</v>
      </c>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v>294</v>
      </c>
      <c r="C2318" s="59">
        <v>0</v>
      </c>
      <c r="D2318" s="60"/>
      <c r="E2318" s="60"/>
      <c r="F2318" s="60"/>
      <c r="G2318" s="61"/>
      <c r="H2318" s="71">
        <v>0</v>
      </c>
      <c r="I2318" s="62" t="s">
        <v>35</v>
      </c>
      <c r="J2318" s="69">
        <v>0</v>
      </c>
      <c r="K2318" s="44"/>
      <c r="L2318" s="63">
        <v>0</v>
      </c>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v>295</v>
      </c>
      <c r="C2319" s="59">
        <v>0</v>
      </c>
      <c r="D2319" s="60"/>
      <c r="E2319" s="60"/>
      <c r="F2319" s="60"/>
      <c r="G2319" s="61"/>
      <c r="H2319" s="71">
        <v>0</v>
      </c>
      <c r="I2319" s="62" t="s">
        <v>35</v>
      </c>
      <c r="J2319" s="69">
        <v>0</v>
      </c>
      <c r="K2319" s="44"/>
      <c r="L2319" s="63">
        <v>0</v>
      </c>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v>296</v>
      </c>
      <c r="C2320" s="59">
        <v>0</v>
      </c>
      <c r="D2320" s="60"/>
      <c r="E2320" s="60"/>
      <c r="F2320" s="60"/>
      <c r="G2320" s="61"/>
      <c r="H2320" s="71">
        <v>0</v>
      </c>
      <c r="I2320" s="62" t="s">
        <v>35</v>
      </c>
      <c r="J2320" s="69">
        <v>0</v>
      </c>
      <c r="K2320" s="44"/>
      <c r="L2320" s="63">
        <v>0</v>
      </c>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v>297</v>
      </c>
      <c r="C2321" s="59">
        <v>0</v>
      </c>
      <c r="D2321" s="60"/>
      <c r="E2321" s="60"/>
      <c r="F2321" s="60"/>
      <c r="G2321" s="61"/>
      <c r="H2321" s="71">
        <v>0</v>
      </c>
      <c r="I2321" s="62" t="s">
        <v>35</v>
      </c>
      <c r="J2321" s="69">
        <v>0</v>
      </c>
      <c r="K2321" s="44"/>
      <c r="L2321" s="63">
        <v>0</v>
      </c>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v>298</v>
      </c>
      <c r="C2322" s="59">
        <v>0</v>
      </c>
      <c r="D2322" s="60"/>
      <c r="E2322" s="60"/>
      <c r="F2322" s="60"/>
      <c r="G2322" s="61"/>
      <c r="H2322" s="71">
        <v>0</v>
      </c>
      <c r="I2322" s="62" t="s">
        <v>35</v>
      </c>
      <c r="J2322" s="69">
        <v>0</v>
      </c>
      <c r="K2322" s="44"/>
      <c r="L2322" s="63">
        <v>0</v>
      </c>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v>299</v>
      </c>
      <c r="C2323" s="59">
        <v>0</v>
      </c>
      <c r="D2323" s="60"/>
      <c r="E2323" s="60"/>
      <c r="F2323" s="60"/>
      <c r="G2323" s="61"/>
      <c r="H2323" s="71">
        <v>0</v>
      </c>
      <c r="I2323" s="62" t="s">
        <v>35</v>
      </c>
      <c r="J2323" s="69">
        <v>0</v>
      </c>
      <c r="K2323" s="44"/>
      <c r="L2323" s="63">
        <v>0</v>
      </c>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v>300</v>
      </c>
      <c r="C2324" s="59">
        <v>0</v>
      </c>
      <c r="D2324" s="60"/>
      <c r="E2324" s="60"/>
      <c r="F2324" s="60"/>
      <c r="G2324" s="61"/>
      <c r="H2324" s="71">
        <v>0</v>
      </c>
      <c r="I2324" s="62" t="s">
        <v>35</v>
      </c>
      <c r="J2324" s="69">
        <v>0</v>
      </c>
      <c r="K2324" s="44"/>
      <c r="L2324" s="63">
        <v>0</v>
      </c>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v>301</v>
      </c>
      <c r="C2325" s="59">
        <v>0</v>
      </c>
      <c r="D2325" s="60"/>
      <c r="E2325" s="60"/>
      <c r="F2325" s="60"/>
      <c r="G2325" s="61"/>
      <c r="H2325" s="71">
        <v>0</v>
      </c>
      <c r="I2325" s="62" t="s">
        <v>35</v>
      </c>
      <c r="J2325" s="69">
        <v>0</v>
      </c>
      <c r="K2325" s="44"/>
      <c r="L2325" s="63">
        <v>0</v>
      </c>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v>302</v>
      </c>
      <c r="C2326" s="59">
        <v>0</v>
      </c>
      <c r="D2326" s="60"/>
      <c r="E2326" s="60"/>
      <c r="F2326" s="60"/>
      <c r="G2326" s="61"/>
      <c r="H2326" s="71">
        <v>0</v>
      </c>
      <c r="I2326" s="62" t="s">
        <v>35</v>
      </c>
      <c r="J2326" s="69">
        <v>0</v>
      </c>
      <c r="K2326" s="44"/>
      <c r="L2326" s="63">
        <v>0</v>
      </c>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v>303</v>
      </c>
      <c r="C2327" s="59">
        <v>0</v>
      </c>
      <c r="D2327" s="60"/>
      <c r="E2327" s="60"/>
      <c r="F2327" s="60"/>
      <c r="G2327" s="61"/>
      <c r="H2327" s="71">
        <v>0</v>
      </c>
      <c r="I2327" s="62" t="s">
        <v>35</v>
      </c>
      <c r="J2327" s="69">
        <v>0</v>
      </c>
      <c r="K2327" s="44"/>
      <c r="L2327" s="63">
        <v>0</v>
      </c>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v>304</v>
      </c>
      <c r="C2328" s="59">
        <v>0</v>
      </c>
      <c r="D2328" s="60"/>
      <c r="E2328" s="60"/>
      <c r="F2328" s="60"/>
      <c r="G2328" s="61"/>
      <c r="H2328" s="71">
        <v>0</v>
      </c>
      <c r="I2328" s="62" t="s">
        <v>35</v>
      </c>
      <c r="J2328" s="69">
        <v>0</v>
      </c>
      <c r="K2328" s="44"/>
      <c r="L2328" s="63">
        <v>0</v>
      </c>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v>305</v>
      </c>
      <c r="C2329" s="59">
        <v>0</v>
      </c>
      <c r="D2329" s="60"/>
      <c r="E2329" s="60"/>
      <c r="F2329" s="60"/>
      <c r="G2329" s="61"/>
      <c r="H2329" s="71">
        <v>0</v>
      </c>
      <c r="I2329" s="62" t="s">
        <v>35</v>
      </c>
      <c r="J2329" s="69">
        <v>0</v>
      </c>
      <c r="K2329" s="44"/>
      <c r="L2329" s="63">
        <v>0</v>
      </c>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v>306</v>
      </c>
      <c r="C2330" s="59">
        <v>0</v>
      </c>
      <c r="D2330" s="60"/>
      <c r="E2330" s="60"/>
      <c r="F2330" s="60"/>
      <c r="G2330" s="61"/>
      <c r="H2330" s="71">
        <v>0</v>
      </c>
      <c r="I2330" s="62" t="s">
        <v>35</v>
      </c>
      <c r="J2330" s="69">
        <v>0</v>
      </c>
      <c r="K2330" s="44"/>
      <c r="L2330" s="63">
        <v>0</v>
      </c>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v>307</v>
      </c>
      <c r="C2331" s="59">
        <v>0</v>
      </c>
      <c r="D2331" s="60"/>
      <c r="E2331" s="60"/>
      <c r="F2331" s="60"/>
      <c r="G2331" s="61"/>
      <c r="H2331" s="71">
        <v>0</v>
      </c>
      <c r="I2331" s="62" t="s">
        <v>35</v>
      </c>
      <c r="J2331" s="69">
        <v>0</v>
      </c>
      <c r="K2331" s="44"/>
      <c r="L2331" s="63">
        <v>0</v>
      </c>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v>308</v>
      </c>
      <c r="C2332" s="59">
        <v>0</v>
      </c>
      <c r="D2332" s="60"/>
      <c r="E2332" s="60"/>
      <c r="F2332" s="60"/>
      <c r="G2332" s="61"/>
      <c r="H2332" s="71">
        <v>0</v>
      </c>
      <c r="I2332" s="62" t="s">
        <v>35</v>
      </c>
      <c r="J2332" s="69">
        <v>0</v>
      </c>
      <c r="K2332" s="44"/>
      <c r="L2332" s="63">
        <v>0</v>
      </c>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v>309</v>
      </c>
      <c r="C2333" s="59">
        <v>0</v>
      </c>
      <c r="D2333" s="60"/>
      <c r="E2333" s="60"/>
      <c r="F2333" s="60"/>
      <c r="G2333" s="61"/>
      <c r="H2333" s="71">
        <v>0</v>
      </c>
      <c r="I2333" s="62" t="s">
        <v>35</v>
      </c>
      <c r="J2333" s="69">
        <v>0</v>
      </c>
      <c r="K2333" s="44"/>
      <c r="L2333" s="63">
        <v>0</v>
      </c>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v>310</v>
      </c>
      <c r="C2334" s="59">
        <v>0</v>
      </c>
      <c r="D2334" s="60"/>
      <c r="E2334" s="60"/>
      <c r="F2334" s="60"/>
      <c r="G2334" s="61"/>
      <c r="H2334" s="71">
        <v>0</v>
      </c>
      <c r="I2334" s="62" t="s">
        <v>35</v>
      </c>
      <c r="J2334" s="69">
        <v>0</v>
      </c>
      <c r="K2334" s="44"/>
      <c r="L2334" s="63">
        <v>0</v>
      </c>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v>311</v>
      </c>
      <c r="C2335" s="59">
        <v>0</v>
      </c>
      <c r="D2335" s="60"/>
      <c r="E2335" s="60"/>
      <c r="F2335" s="60"/>
      <c r="G2335" s="61"/>
      <c r="H2335" s="71">
        <v>0</v>
      </c>
      <c r="I2335" s="62" t="s">
        <v>35</v>
      </c>
      <c r="J2335" s="69">
        <v>0</v>
      </c>
      <c r="K2335" s="44"/>
      <c r="L2335" s="63">
        <v>0</v>
      </c>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v>312</v>
      </c>
      <c r="C2336" s="59">
        <v>0</v>
      </c>
      <c r="D2336" s="60"/>
      <c r="E2336" s="60"/>
      <c r="F2336" s="60"/>
      <c r="G2336" s="61"/>
      <c r="H2336" s="71">
        <v>0</v>
      </c>
      <c r="I2336" s="62" t="s">
        <v>35</v>
      </c>
      <c r="J2336" s="69">
        <v>0</v>
      </c>
      <c r="K2336" s="44"/>
      <c r="L2336" s="63">
        <v>0</v>
      </c>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v>313</v>
      </c>
      <c r="C2337" s="59">
        <v>0</v>
      </c>
      <c r="D2337" s="60"/>
      <c r="E2337" s="60"/>
      <c r="F2337" s="60"/>
      <c r="G2337" s="61"/>
      <c r="H2337" s="71">
        <v>0</v>
      </c>
      <c r="I2337" s="62" t="s">
        <v>35</v>
      </c>
      <c r="J2337" s="69">
        <v>0</v>
      </c>
      <c r="K2337" s="44"/>
      <c r="L2337" s="63">
        <v>0</v>
      </c>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v>314</v>
      </c>
      <c r="C2338" s="59">
        <v>0</v>
      </c>
      <c r="D2338" s="60"/>
      <c r="E2338" s="60"/>
      <c r="F2338" s="60"/>
      <c r="G2338" s="61"/>
      <c r="H2338" s="71">
        <v>0</v>
      </c>
      <c r="I2338" s="62" t="s">
        <v>35</v>
      </c>
      <c r="J2338" s="69">
        <v>0</v>
      </c>
      <c r="K2338" s="44"/>
      <c r="L2338" s="63">
        <v>0</v>
      </c>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v>315</v>
      </c>
      <c r="C2339" s="59">
        <v>0</v>
      </c>
      <c r="D2339" s="60"/>
      <c r="E2339" s="60"/>
      <c r="F2339" s="60"/>
      <c r="G2339" s="61"/>
      <c r="H2339" s="71">
        <v>0</v>
      </c>
      <c r="I2339" s="62" t="s">
        <v>35</v>
      </c>
      <c r="J2339" s="69">
        <v>0</v>
      </c>
      <c r="K2339" s="44"/>
      <c r="L2339" s="63">
        <v>0</v>
      </c>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v>316</v>
      </c>
      <c r="C2340" s="59">
        <v>0</v>
      </c>
      <c r="D2340" s="60"/>
      <c r="E2340" s="60"/>
      <c r="F2340" s="60"/>
      <c r="G2340" s="61"/>
      <c r="H2340" s="71">
        <v>0</v>
      </c>
      <c r="I2340" s="62" t="s">
        <v>35</v>
      </c>
      <c r="J2340" s="69">
        <v>0</v>
      </c>
      <c r="K2340" s="44"/>
      <c r="L2340" s="63">
        <v>0</v>
      </c>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v>317</v>
      </c>
      <c r="C2341" s="59">
        <v>0</v>
      </c>
      <c r="D2341" s="60"/>
      <c r="E2341" s="60"/>
      <c r="F2341" s="60"/>
      <c r="G2341" s="61"/>
      <c r="H2341" s="71">
        <v>0</v>
      </c>
      <c r="I2341" s="62" t="s">
        <v>35</v>
      </c>
      <c r="J2341" s="69">
        <v>0</v>
      </c>
      <c r="K2341" s="44"/>
      <c r="L2341" s="63">
        <v>0</v>
      </c>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v>318</v>
      </c>
      <c r="C2342" s="59">
        <v>0</v>
      </c>
      <c r="D2342" s="60"/>
      <c r="E2342" s="60"/>
      <c r="F2342" s="60"/>
      <c r="G2342" s="61"/>
      <c r="H2342" s="71">
        <v>0</v>
      </c>
      <c r="I2342" s="62" t="s">
        <v>35</v>
      </c>
      <c r="J2342" s="69">
        <v>0</v>
      </c>
      <c r="K2342" s="44"/>
      <c r="L2342" s="63">
        <v>0</v>
      </c>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v>319</v>
      </c>
      <c r="C2343" s="59">
        <v>0</v>
      </c>
      <c r="D2343" s="60"/>
      <c r="E2343" s="60"/>
      <c r="F2343" s="60"/>
      <c r="G2343" s="61"/>
      <c r="H2343" s="71">
        <v>0</v>
      </c>
      <c r="I2343" s="62" t="s">
        <v>35</v>
      </c>
      <c r="J2343" s="69">
        <v>0</v>
      </c>
      <c r="K2343" s="44"/>
      <c r="L2343" s="63">
        <v>0</v>
      </c>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v>320</v>
      </c>
      <c r="C2344" s="59">
        <v>0</v>
      </c>
      <c r="D2344" s="60"/>
      <c r="E2344" s="60"/>
      <c r="F2344" s="60"/>
      <c r="G2344" s="61"/>
      <c r="H2344" s="71">
        <v>0</v>
      </c>
      <c r="I2344" s="62" t="s">
        <v>35</v>
      </c>
      <c r="J2344" s="69">
        <v>0</v>
      </c>
      <c r="K2344" s="44"/>
      <c r="L2344" s="63">
        <v>0</v>
      </c>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v>321</v>
      </c>
      <c r="C2345" s="59">
        <v>0</v>
      </c>
      <c r="D2345" s="60"/>
      <c r="E2345" s="60"/>
      <c r="F2345" s="60"/>
      <c r="G2345" s="61"/>
      <c r="H2345" s="71">
        <v>0</v>
      </c>
      <c r="I2345" s="62" t="s">
        <v>35</v>
      </c>
      <c r="J2345" s="69">
        <v>0</v>
      </c>
      <c r="K2345" s="44"/>
      <c r="L2345" s="63">
        <v>0</v>
      </c>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v>322</v>
      </c>
      <c r="C2346" s="59">
        <v>0</v>
      </c>
      <c r="D2346" s="60"/>
      <c r="E2346" s="60"/>
      <c r="F2346" s="60"/>
      <c r="G2346" s="61"/>
      <c r="H2346" s="71">
        <v>0</v>
      </c>
      <c r="I2346" s="62" t="s">
        <v>35</v>
      </c>
      <c r="J2346" s="69">
        <v>0</v>
      </c>
      <c r="K2346" s="44"/>
      <c r="L2346" s="63">
        <v>0</v>
      </c>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v>323</v>
      </c>
      <c r="C2347" s="59">
        <v>0</v>
      </c>
      <c r="D2347" s="60"/>
      <c r="E2347" s="60"/>
      <c r="F2347" s="60"/>
      <c r="G2347" s="61"/>
      <c r="H2347" s="71">
        <v>0</v>
      </c>
      <c r="I2347" s="62" t="s">
        <v>35</v>
      </c>
      <c r="J2347" s="69">
        <v>0</v>
      </c>
      <c r="K2347" s="44"/>
      <c r="L2347" s="63">
        <v>0</v>
      </c>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v>324</v>
      </c>
      <c r="C2348" s="59">
        <v>0</v>
      </c>
      <c r="D2348" s="60"/>
      <c r="E2348" s="60"/>
      <c r="F2348" s="60"/>
      <c r="G2348" s="61"/>
      <c r="H2348" s="71">
        <v>0</v>
      </c>
      <c r="I2348" s="62" t="s">
        <v>35</v>
      </c>
      <c r="J2348" s="69">
        <v>0</v>
      </c>
      <c r="K2348" s="44"/>
      <c r="L2348" s="63">
        <v>0</v>
      </c>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v>325</v>
      </c>
      <c r="C2349" s="59">
        <v>0</v>
      </c>
      <c r="D2349" s="60"/>
      <c r="E2349" s="60"/>
      <c r="F2349" s="60"/>
      <c r="G2349" s="61"/>
      <c r="H2349" s="71">
        <v>0</v>
      </c>
      <c r="I2349" s="62" t="s">
        <v>35</v>
      </c>
      <c r="J2349" s="69">
        <v>0</v>
      </c>
      <c r="K2349" s="44"/>
      <c r="L2349" s="63">
        <v>0</v>
      </c>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v>326</v>
      </c>
      <c r="C2350" s="59">
        <v>0</v>
      </c>
      <c r="D2350" s="60"/>
      <c r="E2350" s="60"/>
      <c r="F2350" s="60"/>
      <c r="G2350" s="61"/>
      <c r="H2350" s="71">
        <v>0</v>
      </c>
      <c r="I2350" s="62" t="s">
        <v>35</v>
      </c>
      <c r="J2350" s="69">
        <v>0</v>
      </c>
      <c r="K2350" s="44"/>
      <c r="L2350" s="63">
        <v>0</v>
      </c>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v>327</v>
      </c>
      <c r="C2351" s="59">
        <v>0</v>
      </c>
      <c r="D2351" s="60"/>
      <c r="E2351" s="60"/>
      <c r="F2351" s="60"/>
      <c r="G2351" s="61"/>
      <c r="H2351" s="71">
        <v>0</v>
      </c>
      <c r="I2351" s="62" t="s">
        <v>35</v>
      </c>
      <c r="J2351" s="69">
        <v>0</v>
      </c>
      <c r="K2351" s="44"/>
      <c r="L2351" s="63">
        <v>0</v>
      </c>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v>328</v>
      </c>
      <c r="C2352" s="59">
        <v>0</v>
      </c>
      <c r="D2352" s="60"/>
      <c r="E2352" s="60"/>
      <c r="F2352" s="60"/>
      <c r="G2352" s="61"/>
      <c r="H2352" s="71">
        <v>0</v>
      </c>
      <c r="I2352" s="62" t="s">
        <v>35</v>
      </c>
      <c r="J2352" s="69">
        <v>0</v>
      </c>
      <c r="K2352" s="44"/>
      <c r="L2352" s="63">
        <v>0</v>
      </c>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v>329</v>
      </c>
      <c r="C2353" s="59">
        <v>0</v>
      </c>
      <c r="D2353" s="60"/>
      <c r="E2353" s="60"/>
      <c r="F2353" s="60"/>
      <c r="G2353" s="61"/>
      <c r="H2353" s="71">
        <v>0</v>
      </c>
      <c r="I2353" s="62" t="s">
        <v>35</v>
      </c>
      <c r="J2353" s="69">
        <v>0</v>
      </c>
      <c r="K2353" s="44"/>
      <c r="L2353" s="63">
        <v>0</v>
      </c>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v>330</v>
      </c>
      <c r="C2354" s="59">
        <v>0</v>
      </c>
      <c r="D2354" s="60"/>
      <c r="E2354" s="60"/>
      <c r="F2354" s="60"/>
      <c r="G2354" s="61"/>
      <c r="H2354" s="71">
        <v>0</v>
      </c>
      <c r="I2354" s="62" t="s">
        <v>35</v>
      </c>
      <c r="J2354" s="69">
        <v>0</v>
      </c>
      <c r="K2354" s="44"/>
      <c r="L2354" s="63">
        <v>0</v>
      </c>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v>331</v>
      </c>
      <c r="C2355" s="59">
        <v>0</v>
      </c>
      <c r="D2355" s="60"/>
      <c r="E2355" s="60"/>
      <c r="F2355" s="60"/>
      <c r="G2355" s="61"/>
      <c r="H2355" s="71">
        <v>0</v>
      </c>
      <c r="I2355" s="62" t="s">
        <v>35</v>
      </c>
      <c r="J2355" s="69">
        <v>0</v>
      </c>
      <c r="K2355" s="44"/>
      <c r="L2355" s="63">
        <v>0</v>
      </c>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v>332</v>
      </c>
      <c r="C2356" s="59">
        <v>0</v>
      </c>
      <c r="D2356" s="60"/>
      <c r="E2356" s="60"/>
      <c r="F2356" s="60"/>
      <c r="G2356" s="61"/>
      <c r="H2356" s="71">
        <v>0</v>
      </c>
      <c r="I2356" s="62" t="s">
        <v>35</v>
      </c>
      <c r="J2356" s="69">
        <v>0</v>
      </c>
      <c r="K2356" s="44"/>
      <c r="L2356" s="63">
        <v>0</v>
      </c>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v>333</v>
      </c>
      <c r="C2357" s="59">
        <v>0</v>
      </c>
      <c r="D2357" s="60"/>
      <c r="E2357" s="60"/>
      <c r="F2357" s="60"/>
      <c r="G2357" s="61"/>
      <c r="H2357" s="71">
        <v>0</v>
      </c>
      <c r="I2357" s="62" t="s">
        <v>35</v>
      </c>
      <c r="J2357" s="69">
        <v>0</v>
      </c>
      <c r="K2357" s="44"/>
      <c r="L2357" s="63">
        <v>0</v>
      </c>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v>334</v>
      </c>
      <c r="C2358" s="59">
        <v>0</v>
      </c>
      <c r="D2358" s="60"/>
      <c r="E2358" s="60"/>
      <c r="F2358" s="60"/>
      <c r="G2358" s="61"/>
      <c r="H2358" s="71">
        <v>0</v>
      </c>
      <c r="I2358" s="62" t="s">
        <v>35</v>
      </c>
      <c r="J2358" s="69">
        <v>0</v>
      </c>
      <c r="K2358" s="44"/>
      <c r="L2358" s="63">
        <v>0</v>
      </c>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v>335</v>
      </c>
      <c r="C2359" s="59">
        <v>0</v>
      </c>
      <c r="D2359" s="60"/>
      <c r="E2359" s="60"/>
      <c r="F2359" s="60"/>
      <c r="G2359" s="61"/>
      <c r="H2359" s="71">
        <v>0</v>
      </c>
      <c r="I2359" s="62" t="s">
        <v>35</v>
      </c>
      <c r="J2359" s="69">
        <v>0</v>
      </c>
      <c r="K2359" s="44"/>
      <c r="L2359" s="63">
        <v>0</v>
      </c>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v>336</v>
      </c>
      <c r="C2360" s="59">
        <v>0</v>
      </c>
      <c r="D2360" s="60"/>
      <c r="E2360" s="60"/>
      <c r="F2360" s="60"/>
      <c r="G2360" s="61"/>
      <c r="H2360" s="71">
        <v>0</v>
      </c>
      <c r="I2360" s="62" t="s">
        <v>35</v>
      </c>
      <c r="J2360" s="69">
        <v>0</v>
      </c>
      <c r="K2360" s="44"/>
      <c r="L2360" s="63">
        <v>0</v>
      </c>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v>337</v>
      </c>
      <c r="C2361" s="59">
        <v>0</v>
      </c>
      <c r="D2361" s="60"/>
      <c r="E2361" s="60"/>
      <c r="F2361" s="60"/>
      <c r="G2361" s="61"/>
      <c r="H2361" s="71">
        <v>0</v>
      </c>
      <c r="I2361" s="62" t="s">
        <v>35</v>
      </c>
      <c r="J2361" s="69">
        <v>0</v>
      </c>
      <c r="K2361" s="44"/>
      <c r="L2361" s="63">
        <v>0</v>
      </c>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v>338</v>
      </c>
      <c r="C2362" s="59">
        <v>0</v>
      </c>
      <c r="D2362" s="60"/>
      <c r="E2362" s="60"/>
      <c r="F2362" s="60"/>
      <c r="G2362" s="61"/>
      <c r="H2362" s="71">
        <v>0</v>
      </c>
      <c r="I2362" s="62" t="s">
        <v>35</v>
      </c>
      <c r="J2362" s="69">
        <v>0</v>
      </c>
      <c r="K2362" s="44"/>
      <c r="L2362" s="63">
        <v>0</v>
      </c>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v>339</v>
      </c>
      <c r="C2363" s="59">
        <v>0</v>
      </c>
      <c r="D2363" s="60"/>
      <c r="E2363" s="60"/>
      <c r="F2363" s="60"/>
      <c r="G2363" s="61"/>
      <c r="H2363" s="71">
        <v>0</v>
      </c>
      <c r="I2363" s="62" t="s">
        <v>35</v>
      </c>
      <c r="J2363" s="69">
        <v>0</v>
      </c>
      <c r="K2363" s="44"/>
      <c r="L2363" s="63">
        <v>0</v>
      </c>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v>340</v>
      </c>
      <c r="C2364" s="59">
        <v>0</v>
      </c>
      <c r="D2364" s="60"/>
      <c r="E2364" s="60"/>
      <c r="F2364" s="60"/>
      <c r="G2364" s="61"/>
      <c r="H2364" s="71">
        <v>0</v>
      </c>
      <c r="I2364" s="62" t="s">
        <v>35</v>
      </c>
      <c r="J2364" s="69">
        <v>0</v>
      </c>
      <c r="K2364" s="44"/>
      <c r="L2364" s="63">
        <v>0</v>
      </c>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v>341</v>
      </c>
      <c r="C2365" s="59">
        <v>0</v>
      </c>
      <c r="D2365" s="60"/>
      <c r="E2365" s="60"/>
      <c r="F2365" s="60"/>
      <c r="G2365" s="61"/>
      <c r="H2365" s="71">
        <v>0</v>
      </c>
      <c r="I2365" s="62" t="s">
        <v>35</v>
      </c>
      <c r="J2365" s="69">
        <v>0</v>
      </c>
      <c r="K2365" s="44"/>
      <c r="L2365" s="63">
        <v>0</v>
      </c>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v>342</v>
      </c>
      <c r="C2366" s="59">
        <v>0</v>
      </c>
      <c r="D2366" s="60"/>
      <c r="E2366" s="60"/>
      <c r="F2366" s="60"/>
      <c r="G2366" s="61"/>
      <c r="H2366" s="71">
        <v>0</v>
      </c>
      <c r="I2366" s="62" t="s">
        <v>35</v>
      </c>
      <c r="J2366" s="69">
        <v>0</v>
      </c>
      <c r="K2366" s="44"/>
      <c r="L2366" s="63">
        <v>0</v>
      </c>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v>343</v>
      </c>
      <c r="C2367" s="59">
        <v>0</v>
      </c>
      <c r="D2367" s="60"/>
      <c r="E2367" s="60"/>
      <c r="F2367" s="60"/>
      <c r="G2367" s="61"/>
      <c r="H2367" s="71">
        <v>0</v>
      </c>
      <c r="I2367" s="62" t="s">
        <v>35</v>
      </c>
      <c r="J2367" s="69">
        <v>0</v>
      </c>
      <c r="K2367" s="44"/>
      <c r="L2367" s="63">
        <v>0</v>
      </c>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v>344</v>
      </c>
      <c r="C2368" s="59">
        <v>0</v>
      </c>
      <c r="D2368" s="60"/>
      <c r="E2368" s="60"/>
      <c r="F2368" s="60"/>
      <c r="G2368" s="61"/>
      <c r="H2368" s="71">
        <v>0</v>
      </c>
      <c r="I2368" s="62" t="s">
        <v>35</v>
      </c>
      <c r="J2368" s="69">
        <v>0</v>
      </c>
      <c r="K2368" s="44"/>
      <c r="L2368" s="63">
        <v>0</v>
      </c>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v>345</v>
      </c>
      <c r="C2369" s="59">
        <v>0</v>
      </c>
      <c r="D2369" s="60"/>
      <c r="E2369" s="60"/>
      <c r="F2369" s="60"/>
      <c r="G2369" s="61"/>
      <c r="H2369" s="71">
        <v>0</v>
      </c>
      <c r="I2369" s="62" t="s">
        <v>35</v>
      </c>
      <c r="J2369" s="69">
        <v>0</v>
      </c>
      <c r="K2369" s="44"/>
      <c r="L2369" s="63">
        <v>0</v>
      </c>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v>346</v>
      </c>
      <c r="C2370" s="59">
        <v>0</v>
      </c>
      <c r="D2370" s="60"/>
      <c r="E2370" s="60"/>
      <c r="F2370" s="60"/>
      <c r="G2370" s="61"/>
      <c r="H2370" s="71">
        <v>0</v>
      </c>
      <c r="I2370" s="62" t="s">
        <v>35</v>
      </c>
      <c r="J2370" s="69">
        <v>0</v>
      </c>
      <c r="K2370" s="44"/>
      <c r="L2370" s="63">
        <v>0</v>
      </c>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v>347</v>
      </c>
      <c r="C2371" s="59">
        <v>0</v>
      </c>
      <c r="D2371" s="60"/>
      <c r="E2371" s="60"/>
      <c r="F2371" s="60"/>
      <c r="G2371" s="61"/>
      <c r="H2371" s="71">
        <v>0</v>
      </c>
      <c r="I2371" s="62" t="s">
        <v>35</v>
      </c>
      <c r="J2371" s="69">
        <v>0</v>
      </c>
      <c r="K2371" s="44"/>
      <c r="L2371" s="63">
        <v>0</v>
      </c>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v>348</v>
      </c>
      <c r="C2372" s="59">
        <v>0</v>
      </c>
      <c r="D2372" s="60"/>
      <c r="E2372" s="60"/>
      <c r="F2372" s="60"/>
      <c r="G2372" s="61"/>
      <c r="H2372" s="71">
        <v>0</v>
      </c>
      <c r="I2372" s="62" t="s">
        <v>35</v>
      </c>
      <c r="J2372" s="69">
        <v>0</v>
      </c>
      <c r="K2372" s="44"/>
      <c r="L2372" s="63">
        <v>0</v>
      </c>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v>349</v>
      </c>
      <c r="C2373" s="59">
        <v>0</v>
      </c>
      <c r="D2373" s="60"/>
      <c r="E2373" s="60"/>
      <c r="F2373" s="60"/>
      <c r="G2373" s="61"/>
      <c r="H2373" s="71">
        <v>0</v>
      </c>
      <c r="I2373" s="62" t="s">
        <v>35</v>
      </c>
      <c r="J2373" s="69">
        <v>0</v>
      </c>
      <c r="K2373" s="44"/>
      <c r="L2373" s="63">
        <v>0</v>
      </c>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v>350</v>
      </c>
      <c r="C2374" s="59">
        <v>0</v>
      </c>
      <c r="D2374" s="60"/>
      <c r="E2374" s="60"/>
      <c r="F2374" s="60"/>
      <c r="G2374" s="61"/>
      <c r="H2374" s="71">
        <v>0</v>
      </c>
      <c r="I2374" s="62" t="s">
        <v>35</v>
      </c>
      <c r="J2374" s="69">
        <v>0</v>
      </c>
      <c r="K2374" s="44"/>
      <c r="L2374" s="63">
        <v>0</v>
      </c>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v>351</v>
      </c>
      <c r="C2375" s="59">
        <v>0</v>
      </c>
      <c r="D2375" s="60"/>
      <c r="E2375" s="60"/>
      <c r="F2375" s="60"/>
      <c r="G2375" s="61"/>
      <c r="H2375" s="71">
        <v>0</v>
      </c>
      <c r="I2375" s="62" t="s">
        <v>35</v>
      </c>
      <c r="J2375" s="69">
        <v>0</v>
      </c>
      <c r="K2375" s="44"/>
      <c r="L2375" s="63">
        <v>0</v>
      </c>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v>352</v>
      </c>
      <c r="C2376" s="59">
        <v>0</v>
      </c>
      <c r="D2376" s="60"/>
      <c r="E2376" s="60"/>
      <c r="F2376" s="60"/>
      <c r="G2376" s="61"/>
      <c r="H2376" s="71">
        <v>0</v>
      </c>
      <c r="I2376" s="62" t="s">
        <v>35</v>
      </c>
      <c r="J2376" s="69">
        <v>0</v>
      </c>
      <c r="K2376" s="44"/>
      <c r="L2376" s="63">
        <v>0</v>
      </c>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v>353</v>
      </c>
      <c r="C2377" s="59">
        <v>0</v>
      </c>
      <c r="D2377" s="60"/>
      <c r="E2377" s="60"/>
      <c r="F2377" s="60"/>
      <c r="G2377" s="61"/>
      <c r="H2377" s="71">
        <v>0</v>
      </c>
      <c r="I2377" s="62" t="s">
        <v>35</v>
      </c>
      <c r="J2377" s="69">
        <v>0</v>
      </c>
      <c r="K2377" s="44"/>
      <c r="L2377" s="63">
        <v>0</v>
      </c>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v>354</v>
      </c>
      <c r="C2378" s="59">
        <v>0</v>
      </c>
      <c r="D2378" s="60"/>
      <c r="E2378" s="60"/>
      <c r="F2378" s="60"/>
      <c r="G2378" s="61"/>
      <c r="H2378" s="71">
        <v>0</v>
      </c>
      <c r="I2378" s="62" t="s">
        <v>35</v>
      </c>
      <c r="J2378" s="69">
        <v>0</v>
      </c>
      <c r="K2378" s="44"/>
      <c r="L2378" s="63">
        <v>0</v>
      </c>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v>355</v>
      </c>
      <c r="C2379" s="59">
        <v>0</v>
      </c>
      <c r="D2379" s="60"/>
      <c r="E2379" s="60"/>
      <c r="F2379" s="60"/>
      <c r="G2379" s="61"/>
      <c r="H2379" s="71">
        <v>0</v>
      </c>
      <c r="I2379" s="62" t="s">
        <v>35</v>
      </c>
      <c r="J2379" s="69">
        <v>0</v>
      </c>
      <c r="K2379" s="44"/>
      <c r="L2379" s="63">
        <v>0</v>
      </c>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v>356</v>
      </c>
      <c r="C2380" s="59">
        <v>0</v>
      </c>
      <c r="D2380" s="60"/>
      <c r="E2380" s="60"/>
      <c r="F2380" s="60"/>
      <c r="G2380" s="61"/>
      <c r="H2380" s="71">
        <v>0</v>
      </c>
      <c r="I2380" s="62" t="s">
        <v>35</v>
      </c>
      <c r="J2380" s="69">
        <v>0</v>
      </c>
      <c r="K2380" s="44"/>
      <c r="L2380" s="63">
        <v>0</v>
      </c>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v>357</v>
      </c>
      <c r="C2381" s="59">
        <v>0</v>
      </c>
      <c r="D2381" s="60"/>
      <c r="E2381" s="60"/>
      <c r="F2381" s="60"/>
      <c r="G2381" s="61"/>
      <c r="H2381" s="71">
        <v>0</v>
      </c>
      <c r="I2381" s="62" t="s">
        <v>35</v>
      </c>
      <c r="J2381" s="69">
        <v>0</v>
      </c>
      <c r="K2381" s="44"/>
      <c r="L2381" s="63">
        <v>0</v>
      </c>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v>358</v>
      </c>
      <c r="C2382" s="59">
        <v>0</v>
      </c>
      <c r="D2382" s="60"/>
      <c r="E2382" s="60"/>
      <c r="F2382" s="60"/>
      <c r="G2382" s="61"/>
      <c r="H2382" s="71">
        <v>0</v>
      </c>
      <c r="I2382" s="62" t="s">
        <v>35</v>
      </c>
      <c r="J2382" s="69">
        <v>0</v>
      </c>
      <c r="K2382" s="44"/>
      <c r="L2382" s="63">
        <v>0</v>
      </c>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v>359</v>
      </c>
      <c r="C2383" s="59">
        <v>0</v>
      </c>
      <c r="D2383" s="60"/>
      <c r="E2383" s="60"/>
      <c r="F2383" s="60"/>
      <c r="G2383" s="61"/>
      <c r="H2383" s="71">
        <v>0</v>
      </c>
      <c r="I2383" s="62" t="s">
        <v>35</v>
      </c>
      <c r="J2383" s="69">
        <v>0</v>
      </c>
      <c r="K2383" s="44"/>
      <c r="L2383" s="63">
        <v>0</v>
      </c>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v>360</v>
      </c>
      <c r="C2384" s="59">
        <v>0</v>
      </c>
      <c r="D2384" s="60"/>
      <c r="E2384" s="60"/>
      <c r="F2384" s="60"/>
      <c r="G2384" s="61"/>
      <c r="H2384" s="71">
        <v>0</v>
      </c>
      <c r="I2384" s="62" t="s">
        <v>35</v>
      </c>
      <c r="J2384" s="69">
        <v>0</v>
      </c>
      <c r="K2384" s="44"/>
      <c r="L2384" s="63">
        <v>0</v>
      </c>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v>361</v>
      </c>
      <c r="C2385" s="59">
        <v>0</v>
      </c>
      <c r="D2385" s="60"/>
      <c r="E2385" s="60"/>
      <c r="F2385" s="60"/>
      <c r="G2385" s="61"/>
      <c r="H2385" s="71">
        <v>0</v>
      </c>
      <c r="I2385" s="62" t="s">
        <v>35</v>
      </c>
      <c r="J2385" s="69">
        <v>0</v>
      </c>
      <c r="K2385" s="44"/>
      <c r="L2385" s="63">
        <v>0</v>
      </c>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v>362</v>
      </c>
      <c r="C2386" s="59">
        <v>0</v>
      </c>
      <c r="D2386" s="60"/>
      <c r="E2386" s="60"/>
      <c r="F2386" s="60"/>
      <c r="G2386" s="61"/>
      <c r="H2386" s="71">
        <v>0</v>
      </c>
      <c r="I2386" s="62" t="s">
        <v>35</v>
      </c>
      <c r="J2386" s="69">
        <v>0</v>
      </c>
      <c r="K2386" s="44"/>
      <c r="L2386" s="63">
        <v>0</v>
      </c>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v>363</v>
      </c>
      <c r="C2387" s="59">
        <v>0</v>
      </c>
      <c r="D2387" s="60"/>
      <c r="E2387" s="60"/>
      <c r="F2387" s="60"/>
      <c r="G2387" s="61"/>
      <c r="H2387" s="71">
        <v>0</v>
      </c>
      <c r="I2387" s="62" t="s">
        <v>35</v>
      </c>
      <c r="J2387" s="69">
        <v>0</v>
      </c>
      <c r="K2387" s="44"/>
      <c r="L2387" s="63">
        <v>0</v>
      </c>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v>364</v>
      </c>
      <c r="C2388" s="59">
        <v>0</v>
      </c>
      <c r="D2388" s="60"/>
      <c r="E2388" s="60"/>
      <c r="F2388" s="60"/>
      <c r="G2388" s="61"/>
      <c r="H2388" s="71">
        <v>0</v>
      </c>
      <c r="I2388" s="62" t="s">
        <v>35</v>
      </c>
      <c r="J2388" s="69">
        <v>0</v>
      </c>
      <c r="K2388" s="44"/>
      <c r="L2388" s="63">
        <v>0</v>
      </c>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v>365</v>
      </c>
      <c r="C2389" s="59">
        <v>0</v>
      </c>
      <c r="D2389" s="60"/>
      <c r="E2389" s="60"/>
      <c r="F2389" s="60"/>
      <c r="G2389" s="61"/>
      <c r="H2389" s="71">
        <v>0</v>
      </c>
      <c r="I2389" s="62" t="s">
        <v>35</v>
      </c>
      <c r="J2389" s="69">
        <v>0</v>
      </c>
      <c r="K2389" s="44"/>
      <c r="L2389" s="63">
        <v>0</v>
      </c>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v>366</v>
      </c>
      <c r="C2390" s="59">
        <v>0</v>
      </c>
      <c r="D2390" s="60"/>
      <c r="E2390" s="60"/>
      <c r="F2390" s="60"/>
      <c r="G2390" s="61"/>
      <c r="H2390" s="71">
        <v>0</v>
      </c>
      <c r="I2390" s="62" t="s">
        <v>35</v>
      </c>
      <c r="J2390" s="69">
        <v>0</v>
      </c>
      <c r="K2390" s="44"/>
      <c r="L2390" s="63">
        <v>0</v>
      </c>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v>367</v>
      </c>
      <c r="C2391" s="59">
        <v>0</v>
      </c>
      <c r="D2391" s="60"/>
      <c r="E2391" s="60"/>
      <c r="F2391" s="60"/>
      <c r="G2391" s="61"/>
      <c r="H2391" s="71">
        <v>0</v>
      </c>
      <c r="I2391" s="62" t="s">
        <v>35</v>
      </c>
      <c r="J2391" s="69">
        <v>0</v>
      </c>
      <c r="K2391" s="44"/>
      <c r="L2391" s="63">
        <v>0</v>
      </c>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v>368</v>
      </c>
      <c r="C2392" s="59">
        <v>0</v>
      </c>
      <c r="D2392" s="60"/>
      <c r="E2392" s="60"/>
      <c r="F2392" s="60"/>
      <c r="G2392" s="61"/>
      <c r="H2392" s="71">
        <v>0</v>
      </c>
      <c r="I2392" s="62" t="s">
        <v>35</v>
      </c>
      <c r="J2392" s="69">
        <v>0</v>
      </c>
      <c r="K2392" s="44"/>
      <c r="L2392" s="63">
        <v>0</v>
      </c>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v>369</v>
      </c>
      <c r="C2393" s="59">
        <v>0</v>
      </c>
      <c r="D2393" s="60"/>
      <c r="E2393" s="60"/>
      <c r="F2393" s="60"/>
      <c r="G2393" s="61"/>
      <c r="H2393" s="71">
        <v>0</v>
      </c>
      <c r="I2393" s="62" t="s">
        <v>35</v>
      </c>
      <c r="J2393" s="69">
        <v>0</v>
      </c>
      <c r="K2393" s="44"/>
      <c r="L2393" s="63">
        <v>0</v>
      </c>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v>370</v>
      </c>
      <c r="C2394" s="59">
        <v>0</v>
      </c>
      <c r="D2394" s="60"/>
      <c r="E2394" s="60"/>
      <c r="F2394" s="60"/>
      <c r="G2394" s="61"/>
      <c r="H2394" s="71">
        <v>0</v>
      </c>
      <c r="I2394" s="62" t="s">
        <v>35</v>
      </c>
      <c r="J2394" s="69">
        <v>0</v>
      </c>
      <c r="K2394" s="44"/>
      <c r="L2394" s="63">
        <v>0</v>
      </c>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v>371</v>
      </c>
      <c r="C2395" s="59">
        <v>0</v>
      </c>
      <c r="D2395" s="60"/>
      <c r="E2395" s="60"/>
      <c r="F2395" s="60"/>
      <c r="G2395" s="61"/>
      <c r="H2395" s="71">
        <v>0</v>
      </c>
      <c r="I2395" s="62" t="s">
        <v>35</v>
      </c>
      <c r="J2395" s="69">
        <v>0</v>
      </c>
      <c r="K2395" s="44"/>
      <c r="L2395" s="63">
        <v>0</v>
      </c>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v>372</v>
      </c>
      <c r="C2396" s="59">
        <v>0</v>
      </c>
      <c r="D2396" s="60"/>
      <c r="E2396" s="60"/>
      <c r="F2396" s="60"/>
      <c r="G2396" s="61"/>
      <c r="H2396" s="71">
        <v>0</v>
      </c>
      <c r="I2396" s="62" t="s">
        <v>35</v>
      </c>
      <c r="J2396" s="69">
        <v>0</v>
      </c>
      <c r="K2396" s="44"/>
      <c r="L2396" s="63">
        <v>0</v>
      </c>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v>373</v>
      </c>
      <c r="C2397" s="59">
        <v>0</v>
      </c>
      <c r="D2397" s="60"/>
      <c r="E2397" s="60"/>
      <c r="F2397" s="60"/>
      <c r="G2397" s="61"/>
      <c r="H2397" s="71">
        <v>0</v>
      </c>
      <c r="I2397" s="62" t="s">
        <v>35</v>
      </c>
      <c r="J2397" s="69">
        <v>0</v>
      </c>
      <c r="K2397" s="44"/>
      <c r="L2397" s="63">
        <v>0</v>
      </c>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v>374</v>
      </c>
      <c r="C2398" s="59">
        <v>0</v>
      </c>
      <c r="D2398" s="60"/>
      <c r="E2398" s="60"/>
      <c r="F2398" s="60"/>
      <c r="G2398" s="61"/>
      <c r="H2398" s="71">
        <v>0</v>
      </c>
      <c r="I2398" s="62" t="s">
        <v>35</v>
      </c>
      <c r="J2398" s="69">
        <v>0</v>
      </c>
      <c r="K2398" s="44"/>
      <c r="L2398" s="63">
        <v>0</v>
      </c>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v>375</v>
      </c>
      <c r="C2399" s="59">
        <v>0</v>
      </c>
      <c r="D2399" s="60"/>
      <c r="E2399" s="60"/>
      <c r="F2399" s="60"/>
      <c r="G2399" s="61"/>
      <c r="H2399" s="71">
        <v>0</v>
      </c>
      <c r="I2399" s="62" t="s">
        <v>35</v>
      </c>
      <c r="J2399" s="69">
        <v>0</v>
      </c>
      <c r="K2399" s="44"/>
      <c r="L2399" s="63">
        <v>0</v>
      </c>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v>376</v>
      </c>
      <c r="C2400" s="59">
        <v>0</v>
      </c>
      <c r="D2400" s="60"/>
      <c r="E2400" s="60"/>
      <c r="F2400" s="60"/>
      <c r="G2400" s="61"/>
      <c r="H2400" s="71">
        <v>0</v>
      </c>
      <c r="I2400" s="62" t="s">
        <v>35</v>
      </c>
      <c r="J2400" s="69">
        <v>0</v>
      </c>
      <c r="K2400" s="44"/>
      <c r="L2400" s="63">
        <v>0</v>
      </c>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v>377</v>
      </c>
      <c r="C2401" s="59">
        <v>0</v>
      </c>
      <c r="D2401" s="60"/>
      <c r="E2401" s="60"/>
      <c r="F2401" s="60"/>
      <c r="G2401" s="61"/>
      <c r="H2401" s="71">
        <v>0</v>
      </c>
      <c r="I2401" s="62" t="s">
        <v>35</v>
      </c>
      <c r="J2401" s="69">
        <v>0</v>
      </c>
      <c r="K2401" s="44"/>
      <c r="L2401" s="63">
        <v>0</v>
      </c>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v>378</v>
      </c>
      <c r="C2402" s="59">
        <v>0</v>
      </c>
      <c r="D2402" s="60"/>
      <c r="E2402" s="60"/>
      <c r="F2402" s="60"/>
      <c r="G2402" s="61"/>
      <c r="H2402" s="71">
        <v>0</v>
      </c>
      <c r="I2402" s="62" t="s">
        <v>35</v>
      </c>
      <c r="J2402" s="69">
        <v>0</v>
      </c>
      <c r="K2402" s="44"/>
      <c r="L2402" s="63">
        <v>0</v>
      </c>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v>379</v>
      </c>
      <c r="C2403" s="59">
        <v>0</v>
      </c>
      <c r="D2403" s="60"/>
      <c r="E2403" s="60"/>
      <c r="F2403" s="60"/>
      <c r="G2403" s="61"/>
      <c r="H2403" s="71">
        <v>0</v>
      </c>
      <c r="I2403" s="62" t="s">
        <v>35</v>
      </c>
      <c r="J2403" s="69">
        <v>0</v>
      </c>
      <c r="K2403" s="44"/>
      <c r="L2403" s="63">
        <v>0</v>
      </c>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v>380</v>
      </c>
      <c r="C2404" s="59">
        <v>0</v>
      </c>
      <c r="D2404" s="60"/>
      <c r="E2404" s="60"/>
      <c r="F2404" s="60"/>
      <c r="G2404" s="61"/>
      <c r="H2404" s="71">
        <v>0</v>
      </c>
      <c r="I2404" s="62" t="s">
        <v>35</v>
      </c>
      <c r="J2404" s="69">
        <v>0</v>
      </c>
      <c r="K2404" s="44"/>
      <c r="L2404" s="63">
        <v>0</v>
      </c>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v>381</v>
      </c>
      <c r="C2405" s="59">
        <v>0</v>
      </c>
      <c r="D2405" s="60"/>
      <c r="E2405" s="60"/>
      <c r="F2405" s="60"/>
      <c r="G2405" s="61"/>
      <c r="H2405" s="71">
        <v>0</v>
      </c>
      <c r="I2405" s="62" t="s">
        <v>35</v>
      </c>
      <c r="J2405" s="69">
        <v>0</v>
      </c>
      <c r="K2405" s="44"/>
      <c r="L2405" s="63">
        <v>0</v>
      </c>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v>382</v>
      </c>
      <c r="C2406" s="59">
        <v>0</v>
      </c>
      <c r="D2406" s="60"/>
      <c r="E2406" s="60"/>
      <c r="F2406" s="60"/>
      <c r="G2406" s="61"/>
      <c r="H2406" s="71">
        <v>0</v>
      </c>
      <c r="I2406" s="62" t="s">
        <v>35</v>
      </c>
      <c r="J2406" s="69">
        <v>0</v>
      </c>
      <c r="K2406" s="44"/>
      <c r="L2406" s="63">
        <v>0</v>
      </c>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v>383</v>
      </c>
      <c r="C2407" s="59">
        <v>0</v>
      </c>
      <c r="D2407" s="60"/>
      <c r="E2407" s="60"/>
      <c r="F2407" s="60"/>
      <c r="G2407" s="61"/>
      <c r="H2407" s="71">
        <v>0</v>
      </c>
      <c r="I2407" s="62" t="s">
        <v>35</v>
      </c>
      <c r="J2407" s="69">
        <v>0</v>
      </c>
      <c r="K2407" s="44"/>
      <c r="L2407" s="63">
        <v>0</v>
      </c>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v>384</v>
      </c>
      <c r="C2408" s="59">
        <v>0</v>
      </c>
      <c r="D2408" s="60"/>
      <c r="E2408" s="60"/>
      <c r="F2408" s="60"/>
      <c r="G2408" s="61"/>
      <c r="H2408" s="71">
        <v>0</v>
      </c>
      <c r="I2408" s="62" t="s">
        <v>35</v>
      </c>
      <c r="J2408" s="69">
        <v>0</v>
      </c>
      <c r="K2408" s="44"/>
      <c r="L2408" s="63">
        <v>0</v>
      </c>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v>385</v>
      </c>
      <c r="C2409" s="59">
        <v>0</v>
      </c>
      <c r="D2409" s="60"/>
      <c r="E2409" s="60"/>
      <c r="F2409" s="60"/>
      <c r="G2409" s="61"/>
      <c r="H2409" s="71">
        <v>0</v>
      </c>
      <c r="I2409" s="62" t="s">
        <v>35</v>
      </c>
      <c r="J2409" s="69">
        <v>0</v>
      </c>
      <c r="K2409" s="44"/>
      <c r="L2409" s="63">
        <v>0</v>
      </c>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v>386</v>
      </c>
      <c r="C2410" s="59">
        <v>0</v>
      </c>
      <c r="D2410" s="60"/>
      <c r="E2410" s="60"/>
      <c r="F2410" s="60"/>
      <c r="G2410" s="61"/>
      <c r="H2410" s="71">
        <v>0</v>
      </c>
      <c r="I2410" s="62" t="s">
        <v>35</v>
      </c>
      <c r="J2410" s="69">
        <v>0</v>
      </c>
      <c r="K2410" s="44"/>
      <c r="L2410" s="63">
        <v>0</v>
      </c>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v>387</v>
      </c>
      <c r="C2411" s="59">
        <v>0</v>
      </c>
      <c r="D2411" s="60"/>
      <c r="E2411" s="60"/>
      <c r="F2411" s="60"/>
      <c r="G2411" s="61"/>
      <c r="H2411" s="71">
        <v>0</v>
      </c>
      <c r="I2411" s="62" t="s">
        <v>35</v>
      </c>
      <c r="J2411" s="69">
        <v>0</v>
      </c>
      <c r="K2411" s="44"/>
      <c r="L2411" s="63">
        <v>0</v>
      </c>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v>388</v>
      </c>
      <c r="C2412" s="59">
        <v>0</v>
      </c>
      <c r="D2412" s="60"/>
      <c r="E2412" s="60"/>
      <c r="F2412" s="60"/>
      <c r="G2412" s="61"/>
      <c r="H2412" s="71">
        <v>0</v>
      </c>
      <c r="I2412" s="62" t="s">
        <v>35</v>
      </c>
      <c r="J2412" s="69">
        <v>0</v>
      </c>
      <c r="K2412" s="44"/>
      <c r="L2412" s="63">
        <v>0</v>
      </c>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v>389</v>
      </c>
      <c r="C2413" s="59">
        <v>0</v>
      </c>
      <c r="D2413" s="60"/>
      <c r="E2413" s="60"/>
      <c r="F2413" s="60"/>
      <c r="G2413" s="61"/>
      <c r="H2413" s="71">
        <v>0</v>
      </c>
      <c r="I2413" s="62" t="s">
        <v>35</v>
      </c>
      <c r="J2413" s="69">
        <v>0</v>
      </c>
      <c r="K2413" s="44"/>
      <c r="L2413" s="63">
        <v>0</v>
      </c>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v>390</v>
      </c>
      <c r="C2414" s="59">
        <v>0</v>
      </c>
      <c r="D2414" s="60"/>
      <c r="E2414" s="60"/>
      <c r="F2414" s="60"/>
      <c r="G2414" s="61"/>
      <c r="H2414" s="71">
        <v>0</v>
      </c>
      <c r="I2414" s="62" t="s">
        <v>35</v>
      </c>
      <c r="J2414" s="69">
        <v>0</v>
      </c>
      <c r="K2414" s="44"/>
      <c r="L2414" s="63">
        <v>0</v>
      </c>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v>391</v>
      </c>
      <c r="C2415" s="59">
        <v>0</v>
      </c>
      <c r="D2415" s="60"/>
      <c r="E2415" s="60"/>
      <c r="F2415" s="60"/>
      <c r="G2415" s="61"/>
      <c r="H2415" s="71">
        <v>0</v>
      </c>
      <c r="I2415" s="62" t="s">
        <v>35</v>
      </c>
      <c r="J2415" s="69">
        <v>0</v>
      </c>
      <c r="K2415" s="44"/>
      <c r="L2415" s="63">
        <v>0</v>
      </c>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v>392</v>
      </c>
      <c r="C2416" s="59">
        <v>0</v>
      </c>
      <c r="D2416" s="60"/>
      <c r="E2416" s="60"/>
      <c r="F2416" s="60"/>
      <c r="G2416" s="61"/>
      <c r="H2416" s="71">
        <v>0</v>
      </c>
      <c r="I2416" s="62" t="s">
        <v>35</v>
      </c>
      <c r="J2416" s="69">
        <v>0</v>
      </c>
      <c r="K2416" s="44"/>
      <c r="L2416" s="63">
        <v>0</v>
      </c>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v>393</v>
      </c>
      <c r="C2417" s="59">
        <v>0</v>
      </c>
      <c r="D2417" s="60"/>
      <c r="E2417" s="60"/>
      <c r="F2417" s="60"/>
      <c r="G2417" s="61"/>
      <c r="H2417" s="71">
        <v>0</v>
      </c>
      <c r="I2417" s="62" t="s">
        <v>35</v>
      </c>
      <c r="J2417" s="69">
        <v>0</v>
      </c>
      <c r="K2417" s="44"/>
      <c r="L2417" s="63">
        <v>0</v>
      </c>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v>394</v>
      </c>
      <c r="C2418" s="59">
        <v>0</v>
      </c>
      <c r="D2418" s="60"/>
      <c r="E2418" s="60"/>
      <c r="F2418" s="60"/>
      <c r="G2418" s="61"/>
      <c r="H2418" s="71">
        <v>0</v>
      </c>
      <c r="I2418" s="62" t="s">
        <v>35</v>
      </c>
      <c r="J2418" s="69">
        <v>0</v>
      </c>
      <c r="K2418" s="44"/>
      <c r="L2418" s="63">
        <v>0</v>
      </c>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v>395</v>
      </c>
      <c r="C2419" s="59">
        <v>0</v>
      </c>
      <c r="D2419" s="60"/>
      <c r="E2419" s="60"/>
      <c r="F2419" s="60"/>
      <c r="G2419" s="61"/>
      <c r="H2419" s="71">
        <v>0</v>
      </c>
      <c r="I2419" s="62" t="s">
        <v>35</v>
      </c>
      <c r="J2419" s="69">
        <v>0</v>
      </c>
      <c r="K2419" s="44"/>
      <c r="L2419" s="63">
        <v>0</v>
      </c>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v>396</v>
      </c>
      <c r="C2420" s="59">
        <v>0</v>
      </c>
      <c r="D2420" s="60"/>
      <c r="E2420" s="60"/>
      <c r="F2420" s="60"/>
      <c r="G2420" s="61"/>
      <c r="H2420" s="71">
        <v>0</v>
      </c>
      <c r="I2420" s="62" t="s">
        <v>35</v>
      </c>
      <c r="J2420" s="69">
        <v>0</v>
      </c>
      <c r="K2420" s="44"/>
      <c r="L2420" s="63">
        <v>0</v>
      </c>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v>397</v>
      </c>
      <c r="C2421" s="59">
        <v>0</v>
      </c>
      <c r="D2421" s="60"/>
      <c r="E2421" s="60"/>
      <c r="F2421" s="60"/>
      <c r="G2421" s="61"/>
      <c r="H2421" s="71">
        <v>0</v>
      </c>
      <c r="I2421" s="62" t="s">
        <v>35</v>
      </c>
      <c r="J2421" s="69">
        <v>0</v>
      </c>
      <c r="K2421" s="44"/>
      <c r="L2421" s="63">
        <v>0</v>
      </c>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v>398</v>
      </c>
      <c r="C2422" s="59">
        <v>0</v>
      </c>
      <c r="D2422" s="60"/>
      <c r="E2422" s="60"/>
      <c r="F2422" s="60"/>
      <c r="G2422" s="61"/>
      <c r="H2422" s="71">
        <v>0</v>
      </c>
      <c r="I2422" s="62" t="s">
        <v>35</v>
      </c>
      <c r="J2422" s="69">
        <v>0</v>
      </c>
      <c r="K2422" s="44"/>
      <c r="L2422" s="63">
        <v>0</v>
      </c>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v>399</v>
      </c>
      <c r="C2423" s="59">
        <v>0</v>
      </c>
      <c r="D2423" s="60"/>
      <c r="E2423" s="60"/>
      <c r="F2423" s="60"/>
      <c r="G2423" s="61"/>
      <c r="H2423" s="71">
        <v>0</v>
      </c>
      <c r="I2423" s="62" t="s">
        <v>35</v>
      </c>
      <c r="J2423" s="69">
        <v>0</v>
      </c>
      <c r="K2423" s="44"/>
      <c r="L2423" s="63">
        <v>0</v>
      </c>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x14ac:dyDescent="0.2">
      <c r="A2424" s="15"/>
      <c r="B2424" s="15"/>
      <c r="C2424" s="58"/>
      <c r="D2424" s="58"/>
      <c r="E2424" s="58"/>
      <c r="F2424" s="58"/>
      <c r="G2424" s="58"/>
      <c r="H2424" s="72"/>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x14ac:dyDescent="0.2">
      <c r="A2425" s="11"/>
      <c r="B2425" s="12" t="str">
        <f>"Essential Energy "&amp;LEFT($H$3,7)&amp;" Public lighting prices"</f>
        <v>Essential Energy 2026–27 Public lighting prices</v>
      </c>
      <c r="C2425" s="11"/>
      <c r="D2425" s="11"/>
      <c r="E2425" s="11"/>
      <c r="F2425" s="11"/>
      <c r="G2425" s="11"/>
      <c r="H2425" s="19" t="s">
        <v>20</v>
      </c>
      <c r="I2425" s="19" t="s">
        <v>21</v>
      </c>
      <c r="J2425" s="19" t="s">
        <v>22</v>
      </c>
      <c r="K2425" s="19"/>
      <c r="L2425" s="42" t="s">
        <v>25</v>
      </c>
      <c r="M2425" s="66" t="s">
        <v>30</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x14ac:dyDescent="0.2">
      <c r="A2426" s="15"/>
      <c r="B2426" s="15"/>
      <c r="C2426" s="57"/>
      <c r="D2426" s="57"/>
      <c r="E2426" s="57"/>
      <c r="F2426" s="57"/>
      <c r="G2426" s="57"/>
      <c r="H2426" s="70"/>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x14ac:dyDescent="0.2">
      <c r="A2427" s="15"/>
      <c r="B2427" s="15">
        <v>1</v>
      </c>
      <c r="C2427" s="59" t="s">
        <v>1866</v>
      </c>
      <c r="D2427" s="60"/>
      <c r="E2427" s="60"/>
      <c r="F2427" s="60"/>
      <c r="G2427" s="61"/>
      <c r="H2427" s="71">
        <v>0</v>
      </c>
      <c r="I2427" s="62">
        <v>0</v>
      </c>
      <c r="J2427" s="62">
        <v>0</v>
      </c>
      <c r="K2427" s="44"/>
      <c r="L2427" s="63"/>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x14ac:dyDescent="0.2">
      <c r="A2428" s="15"/>
      <c r="B2428" s="15">
        <v>2</v>
      </c>
      <c r="C2428" s="59" t="s">
        <v>1867</v>
      </c>
      <c r="D2428" s="60"/>
      <c r="E2428" s="60"/>
      <c r="F2428" s="60"/>
      <c r="G2428" s="61"/>
      <c r="H2428" s="71">
        <v>0</v>
      </c>
      <c r="I2428" s="62" t="s">
        <v>35</v>
      </c>
      <c r="J2428" s="62" t="s">
        <v>1146</v>
      </c>
      <c r="K2428" s="44"/>
      <c r="L2428" s="63">
        <v>231.8</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x14ac:dyDescent="0.2">
      <c r="A2429" s="15"/>
      <c r="B2429" s="15">
        <v>3</v>
      </c>
      <c r="C2429" s="59" t="s">
        <v>1868</v>
      </c>
      <c r="D2429" s="60"/>
      <c r="E2429" s="60"/>
      <c r="F2429" s="60"/>
      <c r="G2429" s="61"/>
      <c r="H2429" s="71">
        <v>0</v>
      </c>
      <c r="I2429" s="62" t="s">
        <v>35</v>
      </c>
      <c r="J2429" s="62" t="s">
        <v>1146</v>
      </c>
      <c r="K2429" s="44"/>
      <c r="L2429" s="63">
        <v>254.22</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x14ac:dyDescent="0.2">
      <c r="A2430" s="15"/>
      <c r="B2430" s="15">
        <v>4</v>
      </c>
      <c r="C2430" s="59" t="s">
        <v>1869</v>
      </c>
      <c r="D2430" s="60"/>
      <c r="E2430" s="60"/>
      <c r="F2430" s="60"/>
      <c r="G2430" s="61"/>
      <c r="H2430" s="71">
        <v>0</v>
      </c>
      <c r="I2430" s="62" t="s">
        <v>35</v>
      </c>
      <c r="J2430" s="62" t="s">
        <v>1146</v>
      </c>
      <c r="K2430" s="44"/>
      <c r="L2430" s="63">
        <v>257.32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x14ac:dyDescent="0.2">
      <c r="A2431" s="15"/>
      <c r="B2431" s="15">
        <v>5</v>
      </c>
      <c r="C2431" s="59" t="s">
        <v>1870</v>
      </c>
      <c r="D2431" s="60"/>
      <c r="E2431" s="60"/>
      <c r="F2431" s="60"/>
      <c r="G2431" s="61"/>
      <c r="H2431" s="71">
        <v>0</v>
      </c>
      <c r="I2431" s="62" t="s">
        <v>35</v>
      </c>
      <c r="J2431" s="62" t="s">
        <v>1146</v>
      </c>
      <c r="K2431" s="44"/>
      <c r="L2431" s="63">
        <v>285.70999999999998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x14ac:dyDescent="0.2">
      <c r="A2432" s="15"/>
      <c r="B2432" s="15">
        <v>6</v>
      </c>
      <c r="C2432" s="59" t="s">
        <v>1871</v>
      </c>
      <c r="D2432" s="60"/>
      <c r="E2432" s="60"/>
      <c r="F2432" s="60"/>
      <c r="G2432" s="61"/>
      <c r="H2432" s="71">
        <v>0</v>
      </c>
      <c r="I2432" s="62" t="s">
        <v>35</v>
      </c>
      <c r="J2432" s="62" t="s">
        <v>1146</v>
      </c>
      <c r="K2432" s="44"/>
      <c r="L2432" s="63">
        <v>412.21</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x14ac:dyDescent="0.2">
      <c r="A2433" s="15"/>
      <c r="B2433" s="15">
        <v>7</v>
      </c>
      <c r="C2433" s="59" t="s">
        <v>1872</v>
      </c>
      <c r="D2433" s="60"/>
      <c r="E2433" s="60"/>
      <c r="F2433" s="60"/>
      <c r="G2433" s="61"/>
      <c r="H2433" s="71">
        <v>0</v>
      </c>
      <c r="I2433" s="62" t="s">
        <v>35</v>
      </c>
      <c r="J2433" s="62" t="s">
        <v>1146</v>
      </c>
      <c r="K2433" s="44"/>
      <c r="L2433" s="63">
        <v>451.32</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x14ac:dyDescent="0.2">
      <c r="A2434" s="15"/>
      <c r="B2434" s="15">
        <v>8</v>
      </c>
      <c r="C2434" s="59" t="s">
        <v>1873</v>
      </c>
      <c r="D2434" s="60"/>
      <c r="E2434" s="60"/>
      <c r="F2434" s="60"/>
      <c r="G2434" s="61"/>
      <c r="H2434" s="71">
        <v>0</v>
      </c>
      <c r="I2434" s="62" t="s">
        <v>35</v>
      </c>
      <c r="J2434" s="62" t="s">
        <v>1146</v>
      </c>
      <c r="K2434" s="44"/>
      <c r="L2434" s="63">
        <v>431.03</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x14ac:dyDescent="0.2">
      <c r="A2435" s="15"/>
      <c r="B2435" s="15">
        <v>9</v>
      </c>
      <c r="C2435" s="59" t="s">
        <v>1874</v>
      </c>
      <c r="D2435" s="60"/>
      <c r="E2435" s="60"/>
      <c r="F2435" s="60"/>
      <c r="G2435" s="61"/>
      <c r="H2435" s="71">
        <v>0</v>
      </c>
      <c r="I2435" s="62" t="s">
        <v>35</v>
      </c>
      <c r="J2435" s="62" t="s">
        <v>1146</v>
      </c>
      <c r="K2435" s="44"/>
      <c r="L2435" s="63">
        <v>487.58</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x14ac:dyDescent="0.2">
      <c r="A2436" s="15"/>
      <c r="B2436" s="15">
        <v>10</v>
      </c>
      <c r="C2436" s="59" t="s">
        <v>1875</v>
      </c>
      <c r="D2436" s="60"/>
      <c r="E2436" s="60"/>
      <c r="F2436" s="60"/>
      <c r="G2436" s="61"/>
      <c r="H2436" s="71">
        <v>0</v>
      </c>
      <c r="I2436" s="62" t="s">
        <v>35</v>
      </c>
      <c r="J2436" s="62" t="s">
        <v>1146</v>
      </c>
      <c r="K2436" s="44"/>
      <c r="L2436" s="63">
        <v>574.4</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x14ac:dyDescent="0.2">
      <c r="A2437" s="15"/>
      <c r="B2437" s="15">
        <v>11</v>
      </c>
      <c r="C2437" s="59" t="s">
        <v>1876</v>
      </c>
      <c r="D2437" s="60"/>
      <c r="E2437" s="60"/>
      <c r="F2437" s="60"/>
      <c r="G2437" s="61"/>
      <c r="H2437" s="71">
        <v>0</v>
      </c>
      <c r="I2437" s="62" t="s">
        <v>35</v>
      </c>
      <c r="J2437" s="62" t="s">
        <v>1146</v>
      </c>
      <c r="K2437" s="44"/>
      <c r="L2437" s="63">
        <v>632.14</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x14ac:dyDescent="0.2">
      <c r="A2438" s="15"/>
      <c r="B2438" s="15">
        <v>12</v>
      </c>
      <c r="C2438" s="59" t="s">
        <v>1877</v>
      </c>
      <c r="D2438" s="60"/>
      <c r="E2438" s="60"/>
      <c r="F2438" s="60"/>
      <c r="G2438" s="61"/>
      <c r="H2438" s="71">
        <v>0</v>
      </c>
      <c r="I2438" s="62" t="s">
        <v>35</v>
      </c>
      <c r="J2438" s="62" t="s">
        <v>1146</v>
      </c>
      <c r="K2438" s="44"/>
      <c r="L2438" s="63">
        <v>847.28</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x14ac:dyDescent="0.2">
      <c r="A2439" s="15"/>
      <c r="B2439" s="15">
        <v>13</v>
      </c>
      <c r="C2439" s="59" t="s">
        <v>1878</v>
      </c>
      <c r="D2439" s="60"/>
      <c r="E2439" s="60"/>
      <c r="F2439" s="60"/>
      <c r="G2439" s="61"/>
      <c r="H2439" s="71">
        <v>0</v>
      </c>
      <c r="I2439" s="62" t="s">
        <v>35</v>
      </c>
      <c r="J2439" s="62" t="s">
        <v>1146</v>
      </c>
      <c r="K2439" s="44"/>
      <c r="L2439" s="63">
        <v>121.57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x14ac:dyDescent="0.2">
      <c r="A2440" s="15"/>
      <c r="B2440" s="15">
        <v>14</v>
      </c>
      <c r="C2440" s="59" t="s">
        <v>1879</v>
      </c>
      <c r="D2440" s="60"/>
      <c r="E2440" s="60"/>
      <c r="F2440" s="60"/>
      <c r="G2440" s="61"/>
      <c r="H2440" s="71">
        <v>0</v>
      </c>
      <c r="I2440" s="62" t="s">
        <v>35</v>
      </c>
      <c r="J2440" s="62" t="s">
        <v>1146</v>
      </c>
      <c r="K2440" s="44"/>
      <c r="L2440" s="63">
        <v>173.66</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x14ac:dyDescent="0.2">
      <c r="A2441" s="15"/>
      <c r="B2441" s="15">
        <v>15</v>
      </c>
      <c r="C2441" s="59" t="s">
        <v>1880</v>
      </c>
      <c r="D2441" s="60"/>
      <c r="E2441" s="60"/>
      <c r="F2441" s="60"/>
      <c r="G2441" s="61"/>
      <c r="H2441" s="71">
        <v>0</v>
      </c>
      <c r="I2441" s="62" t="s">
        <v>35</v>
      </c>
      <c r="J2441" s="62" t="s">
        <v>1146</v>
      </c>
      <c r="K2441" s="44"/>
      <c r="L2441" s="63">
        <v>201.62</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x14ac:dyDescent="0.2">
      <c r="A2442" s="15"/>
      <c r="B2442" s="15">
        <v>16</v>
      </c>
      <c r="C2442" s="59" t="s">
        <v>1881</v>
      </c>
      <c r="D2442" s="60"/>
      <c r="E2442" s="60"/>
      <c r="F2442" s="60"/>
      <c r="G2442" s="61"/>
      <c r="H2442" s="71">
        <v>0</v>
      </c>
      <c r="I2442" s="62" t="s">
        <v>35</v>
      </c>
      <c r="J2442" s="62" t="s">
        <v>1146</v>
      </c>
      <c r="K2442" s="44"/>
      <c r="L2442" s="63">
        <v>215.41</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x14ac:dyDescent="0.2">
      <c r="A2443" s="15"/>
      <c r="B2443" s="15">
        <v>17</v>
      </c>
      <c r="C2443" s="59" t="s">
        <v>1882</v>
      </c>
      <c r="D2443" s="60"/>
      <c r="E2443" s="60"/>
      <c r="F2443" s="60"/>
      <c r="G2443" s="61"/>
      <c r="H2443" s="71">
        <v>0</v>
      </c>
      <c r="I2443" s="62" t="s">
        <v>35</v>
      </c>
      <c r="J2443" s="62" t="s">
        <v>1146</v>
      </c>
      <c r="K2443" s="44"/>
      <c r="L2443" s="63">
        <v>224.9</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x14ac:dyDescent="0.2">
      <c r="A2444" s="15"/>
      <c r="B2444" s="15">
        <v>18</v>
      </c>
      <c r="C2444" s="59" t="s">
        <v>1883</v>
      </c>
      <c r="D2444" s="60"/>
      <c r="E2444" s="60"/>
      <c r="F2444" s="60"/>
      <c r="G2444" s="61"/>
      <c r="H2444" s="71">
        <v>0</v>
      </c>
      <c r="I2444" s="62" t="s">
        <v>35</v>
      </c>
      <c r="J2444" s="62" t="s">
        <v>1146</v>
      </c>
      <c r="K2444" s="44"/>
      <c r="L2444" s="63">
        <v>240.99</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x14ac:dyDescent="0.2">
      <c r="A2445" s="15"/>
      <c r="B2445" s="15">
        <v>19</v>
      </c>
      <c r="C2445" s="59">
        <v>0</v>
      </c>
      <c r="D2445" s="60"/>
      <c r="E2445" s="60"/>
      <c r="F2445" s="60"/>
      <c r="G2445" s="61"/>
      <c r="H2445" s="71">
        <v>0</v>
      </c>
      <c r="I2445" s="62">
        <v>0</v>
      </c>
      <c r="J2445" s="62">
        <v>0</v>
      </c>
      <c r="K2445" s="44"/>
      <c r="L2445" s="63"/>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x14ac:dyDescent="0.2">
      <c r="A2446" s="15"/>
      <c r="B2446" s="15">
        <v>20</v>
      </c>
      <c r="C2446" s="59" t="s">
        <v>1884</v>
      </c>
      <c r="D2446" s="60"/>
      <c r="E2446" s="60"/>
      <c r="F2446" s="60"/>
      <c r="G2446" s="61"/>
      <c r="H2446" s="71">
        <v>0</v>
      </c>
      <c r="I2446" s="62">
        <v>0</v>
      </c>
      <c r="J2446" s="62">
        <v>0</v>
      </c>
      <c r="K2446" s="44"/>
      <c r="L2446" s="63"/>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x14ac:dyDescent="0.2">
      <c r="A2447" s="15"/>
      <c r="B2447" s="15">
        <v>21</v>
      </c>
      <c r="C2447" s="59" t="s">
        <v>1867</v>
      </c>
      <c r="D2447" s="60"/>
      <c r="E2447" s="60"/>
      <c r="F2447" s="60"/>
      <c r="G2447" s="61"/>
      <c r="H2447" s="71">
        <v>0</v>
      </c>
      <c r="I2447" s="62" t="s">
        <v>35</v>
      </c>
      <c r="J2447" s="62" t="s">
        <v>1146</v>
      </c>
      <c r="K2447" s="44"/>
      <c r="L2447" s="63">
        <v>17.63</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x14ac:dyDescent="0.2">
      <c r="A2448" s="15"/>
      <c r="B2448" s="15">
        <v>22</v>
      </c>
      <c r="C2448" s="59" t="s">
        <v>1868</v>
      </c>
      <c r="D2448" s="60"/>
      <c r="E2448" s="60"/>
      <c r="F2448" s="60"/>
      <c r="G2448" s="61"/>
      <c r="H2448" s="71">
        <v>0</v>
      </c>
      <c r="I2448" s="62" t="s">
        <v>35</v>
      </c>
      <c r="J2448" s="62" t="s">
        <v>1146</v>
      </c>
      <c r="K2448" s="44"/>
      <c r="L2448" s="63">
        <v>17.63</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x14ac:dyDescent="0.2">
      <c r="A2449" s="15"/>
      <c r="B2449" s="15">
        <v>23</v>
      </c>
      <c r="C2449" s="59" t="s">
        <v>1869</v>
      </c>
      <c r="D2449" s="60"/>
      <c r="E2449" s="60"/>
      <c r="F2449" s="60"/>
      <c r="G2449" s="61"/>
      <c r="H2449" s="71">
        <v>0</v>
      </c>
      <c r="I2449" s="62" t="s">
        <v>35</v>
      </c>
      <c r="J2449" s="62" t="s">
        <v>1146</v>
      </c>
      <c r="K2449" s="44"/>
      <c r="L2449" s="63">
        <v>17.63</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x14ac:dyDescent="0.2">
      <c r="A2450" s="15"/>
      <c r="B2450" s="15">
        <v>24</v>
      </c>
      <c r="C2450" s="59" t="s">
        <v>1870</v>
      </c>
      <c r="D2450" s="60"/>
      <c r="E2450" s="60"/>
      <c r="F2450" s="60"/>
      <c r="G2450" s="61"/>
      <c r="H2450" s="71">
        <v>0</v>
      </c>
      <c r="I2450" s="62" t="s">
        <v>35</v>
      </c>
      <c r="J2450" s="62" t="s">
        <v>1146</v>
      </c>
      <c r="K2450" s="44"/>
      <c r="L2450" s="63">
        <v>17.63</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x14ac:dyDescent="0.2">
      <c r="A2451" s="15"/>
      <c r="B2451" s="15">
        <v>25</v>
      </c>
      <c r="C2451" s="59" t="s">
        <v>1871</v>
      </c>
      <c r="D2451" s="60"/>
      <c r="E2451" s="60"/>
      <c r="F2451" s="60"/>
      <c r="G2451" s="61"/>
      <c r="H2451" s="71">
        <v>0</v>
      </c>
      <c r="I2451" s="62" t="s">
        <v>35</v>
      </c>
      <c r="J2451" s="62" t="s">
        <v>1146</v>
      </c>
      <c r="K2451" s="44"/>
      <c r="L2451" s="63">
        <v>17.63</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x14ac:dyDescent="0.2">
      <c r="A2452" s="15"/>
      <c r="B2452" s="15">
        <v>26</v>
      </c>
      <c r="C2452" s="59" t="s">
        <v>1872</v>
      </c>
      <c r="D2452" s="60"/>
      <c r="E2452" s="60"/>
      <c r="F2452" s="60"/>
      <c r="G2452" s="61"/>
      <c r="H2452" s="71">
        <v>0</v>
      </c>
      <c r="I2452" s="62" t="s">
        <v>35</v>
      </c>
      <c r="J2452" s="62" t="s">
        <v>1146</v>
      </c>
      <c r="K2452" s="44"/>
      <c r="L2452" s="63">
        <v>17.63</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x14ac:dyDescent="0.2">
      <c r="A2453" s="15"/>
      <c r="B2453" s="15">
        <v>27</v>
      </c>
      <c r="C2453" s="59" t="s">
        <v>1873</v>
      </c>
      <c r="D2453" s="60"/>
      <c r="E2453" s="60"/>
      <c r="F2453" s="60"/>
      <c r="G2453" s="61"/>
      <c r="H2453" s="71">
        <v>0</v>
      </c>
      <c r="I2453" s="62" t="s">
        <v>35</v>
      </c>
      <c r="J2453" s="62" t="s">
        <v>1146</v>
      </c>
      <c r="K2453" s="44"/>
      <c r="L2453" s="63">
        <v>17.63</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x14ac:dyDescent="0.2">
      <c r="A2454" s="15"/>
      <c r="B2454" s="15">
        <v>28</v>
      </c>
      <c r="C2454" s="59" t="s">
        <v>1874</v>
      </c>
      <c r="D2454" s="60"/>
      <c r="E2454" s="60"/>
      <c r="F2454" s="60"/>
      <c r="G2454" s="61"/>
      <c r="H2454" s="71">
        <v>0</v>
      </c>
      <c r="I2454" s="62" t="s">
        <v>35</v>
      </c>
      <c r="J2454" s="62" t="s">
        <v>1146</v>
      </c>
      <c r="K2454" s="44"/>
      <c r="L2454" s="63">
        <v>17.63</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x14ac:dyDescent="0.2">
      <c r="A2455" s="15"/>
      <c r="B2455" s="15">
        <v>29</v>
      </c>
      <c r="C2455" s="59" t="s">
        <v>1875</v>
      </c>
      <c r="D2455" s="60"/>
      <c r="E2455" s="60"/>
      <c r="F2455" s="60"/>
      <c r="G2455" s="61"/>
      <c r="H2455" s="71">
        <v>0</v>
      </c>
      <c r="I2455" s="62" t="s">
        <v>35</v>
      </c>
      <c r="J2455" s="62" t="s">
        <v>1146</v>
      </c>
      <c r="K2455" s="44"/>
      <c r="L2455" s="63">
        <v>17.63</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x14ac:dyDescent="0.2">
      <c r="A2456" s="15"/>
      <c r="B2456" s="15">
        <v>30</v>
      </c>
      <c r="C2456" s="59" t="s">
        <v>1876</v>
      </c>
      <c r="D2456" s="60"/>
      <c r="E2456" s="60"/>
      <c r="F2456" s="60"/>
      <c r="G2456" s="61"/>
      <c r="H2456" s="71">
        <v>0</v>
      </c>
      <c r="I2456" s="62" t="s">
        <v>35</v>
      </c>
      <c r="J2456" s="62" t="s">
        <v>1146</v>
      </c>
      <c r="K2456" s="44"/>
      <c r="L2456" s="63">
        <v>17.63</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x14ac:dyDescent="0.2">
      <c r="A2457" s="15"/>
      <c r="B2457" s="15">
        <v>31</v>
      </c>
      <c r="C2457" s="59" t="s">
        <v>1877</v>
      </c>
      <c r="D2457" s="60"/>
      <c r="E2457" s="60"/>
      <c r="F2457" s="60"/>
      <c r="G2457" s="61"/>
      <c r="H2457" s="71">
        <v>0</v>
      </c>
      <c r="I2457" s="62" t="s">
        <v>35</v>
      </c>
      <c r="J2457" s="62" t="s">
        <v>1146</v>
      </c>
      <c r="K2457" s="44"/>
      <c r="L2457" s="63">
        <v>17.63</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x14ac:dyDescent="0.2">
      <c r="A2458" s="15"/>
      <c r="B2458" s="15">
        <v>32</v>
      </c>
      <c r="C2458" s="59" t="s">
        <v>1878</v>
      </c>
      <c r="D2458" s="60"/>
      <c r="E2458" s="60"/>
      <c r="F2458" s="60"/>
      <c r="G2458" s="61"/>
      <c r="H2458" s="71">
        <v>0</v>
      </c>
      <c r="I2458" s="62" t="s">
        <v>35</v>
      </c>
      <c r="J2458" s="62" t="s">
        <v>1146</v>
      </c>
      <c r="K2458" s="44"/>
      <c r="L2458" s="63">
        <v>20.28</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x14ac:dyDescent="0.2">
      <c r="A2459" s="15"/>
      <c r="B2459" s="15">
        <v>33</v>
      </c>
      <c r="C2459" s="59" t="s">
        <v>1879</v>
      </c>
      <c r="D2459" s="60"/>
      <c r="E2459" s="60"/>
      <c r="F2459" s="60"/>
      <c r="G2459" s="61"/>
      <c r="H2459" s="71">
        <v>0</v>
      </c>
      <c r="I2459" s="62" t="s">
        <v>35</v>
      </c>
      <c r="J2459" s="62" t="s">
        <v>1146</v>
      </c>
      <c r="K2459" s="44"/>
      <c r="L2459" s="63">
        <v>20.28</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x14ac:dyDescent="0.2">
      <c r="A2460" s="15"/>
      <c r="B2460" s="15">
        <v>34</v>
      </c>
      <c r="C2460" s="59" t="s">
        <v>1880</v>
      </c>
      <c r="D2460" s="60"/>
      <c r="E2460" s="60"/>
      <c r="F2460" s="60"/>
      <c r="G2460" s="61"/>
      <c r="H2460" s="71">
        <v>0</v>
      </c>
      <c r="I2460" s="62" t="s">
        <v>35</v>
      </c>
      <c r="J2460" s="62" t="s">
        <v>1146</v>
      </c>
      <c r="K2460" s="44"/>
      <c r="L2460" s="63">
        <v>20.28</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x14ac:dyDescent="0.2">
      <c r="A2461" s="15"/>
      <c r="B2461" s="15">
        <v>35</v>
      </c>
      <c r="C2461" s="59" t="s">
        <v>1881</v>
      </c>
      <c r="D2461" s="60"/>
      <c r="E2461" s="60"/>
      <c r="F2461" s="60"/>
      <c r="G2461" s="61"/>
      <c r="H2461" s="71">
        <v>0</v>
      </c>
      <c r="I2461" s="62" t="s">
        <v>35</v>
      </c>
      <c r="J2461" s="62" t="s">
        <v>1146</v>
      </c>
      <c r="K2461" s="44"/>
      <c r="L2461" s="63">
        <v>20.28</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x14ac:dyDescent="0.2">
      <c r="A2462" s="15"/>
      <c r="B2462" s="15">
        <v>36</v>
      </c>
      <c r="C2462" s="59" t="s">
        <v>1882</v>
      </c>
      <c r="D2462" s="60"/>
      <c r="E2462" s="60"/>
      <c r="F2462" s="60"/>
      <c r="G2462" s="61"/>
      <c r="H2462" s="71">
        <v>0</v>
      </c>
      <c r="I2462" s="62" t="s">
        <v>35</v>
      </c>
      <c r="J2462" s="62" t="s">
        <v>1146</v>
      </c>
      <c r="K2462" s="44"/>
      <c r="L2462" s="63">
        <v>20.28</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x14ac:dyDescent="0.2">
      <c r="A2463" s="15"/>
      <c r="B2463" s="15">
        <v>37</v>
      </c>
      <c r="C2463" s="59" t="s">
        <v>1883</v>
      </c>
      <c r="D2463" s="60"/>
      <c r="E2463" s="60"/>
      <c r="F2463" s="60"/>
      <c r="G2463" s="61"/>
      <c r="H2463" s="71">
        <v>0</v>
      </c>
      <c r="I2463" s="62" t="s">
        <v>35</v>
      </c>
      <c r="J2463" s="62" t="s">
        <v>1146</v>
      </c>
      <c r="K2463" s="44"/>
      <c r="L2463" s="63">
        <v>17.63</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x14ac:dyDescent="0.2">
      <c r="A2464" s="15"/>
      <c r="B2464" s="15">
        <v>38</v>
      </c>
      <c r="C2464" s="59" t="s">
        <v>1885</v>
      </c>
      <c r="D2464" s="60"/>
      <c r="E2464" s="60"/>
      <c r="F2464" s="60"/>
      <c r="G2464" s="61"/>
      <c r="H2464" s="71">
        <v>0</v>
      </c>
      <c r="I2464" s="62" t="s">
        <v>35</v>
      </c>
      <c r="J2464" s="62" t="s">
        <v>1146</v>
      </c>
      <c r="K2464" s="44"/>
      <c r="L2464" s="63">
        <v>40.57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x14ac:dyDescent="0.2">
      <c r="A2465" s="15"/>
      <c r="B2465" s="15">
        <v>39</v>
      </c>
      <c r="C2465" s="59">
        <v>0</v>
      </c>
      <c r="D2465" s="60"/>
      <c r="E2465" s="60"/>
      <c r="F2465" s="60"/>
      <c r="G2465" s="61"/>
      <c r="H2465" s="71">
        <v>0</v>
      </c>
      <c r="I2465" s="62">
        <v>0</v>
      </c>
      <c r="J2465" s="62">
        <v>0</v>
      </c>
      <c r="K2465" s="44"/>
      <c r="L2465" s="63"/>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x14ac:dyDescent="0.2">
      <c r="A2466" s="15"/>
      <c r="B2466" s="15">
        <v>40</v>
      </c>
      <c r="C2466" s="59" t="s">
        <v>1886</v>
      </c>
      <c r="D2466" s="60"/>
      <c r="E2466" s="60"/>
      <c r="F2466" s="60"/>
      <c r="G2466" s="61"/>
      <c r="H2466" s="71">
        <v>0</v>
      </c>
      <c r="I2466" s="62">
        <v>0</v>
      </c>
      <c r="J2466" s="62">
        <v>0</v>
      </c>
      <c r="K2466" s="44"/>
      <c r="L2466" s="63"/>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x14ac:dyDescent="0.2">
      <c r="A2467" s="15"/>
      <c r="B2467" s="15">
        <v>41</v>
      </c>
      <c r="C2467" s="59" t="s">
        <v>1887</v>
      </c>
      <c r="D2467" s="60"/>
      <c r="E2467" s="60"/>
      <c r="F2467" s="60"/>
      <c r="G2467" s="61"/>
      <c r="H2467" s="71">
        <v>0</v>
      </c>
      <c r="I2467" s="62" t="s">
        <v>35</v>
      </c>
      <c r="J2467" s="62" t="s">
        <v>1146</v>
      </c>
      <c r="K2467" s="44"/>
      <c r="L2467" s="63">
        <v>10.58</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x14ac:dyDescent="0.2">
      <c r="A2468" s="15"/>
      <c r="B2468" s="15">
        <v>42</v>
      </c>
      <c r="C2468" s="59" t="s">
        <v>1888</v>
      </c>
      <c r="D2468" s="60"/>
      <c r="E2468" s="60"/>
      <c r="F2468" s="60"/>
      <c r="G2468" s="61"/>
      <c r="H2468" s="71">
        <v>0</v>
      </c>
      <c r="I2468" s="62">
        <v>0</v>
      </c>
      <c r="J2468" s="62">
        <v>0</v>
      </c>
      <c r="K2468" s="44"/>
      <c r="L2468" s="63"/>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x14ac:dyDescent="0.2">
      <c r="A2469" s="15"/>
      <c r="B2469" s="15">
        <v>43</v>
      </c>
      <c r="C2469" s="59" t="s">
        <v>1889</v>
      </c>
      <c r="D2469" s="60"/>
      <c r="E2469" s="60"/>
      <c r="F2469" s="60"/>
      <c r="G2469" s="61"/>
      <c r="H2469" s="71">
        <v>0</v>
      </c>
      <c r="I2469" s="62" t="s">
        <v>35</v>
      </c>
      <c r="J2469" s="62" t="s">
        <v>1146</v>
      </c>
      <c r="K2469" s="44"/>
      <c r="L2469" s="63">
        <v>24.67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x14ac:dyDescent="0.2">
      <c r="A2470" s="15"/>
      <c r="B2470" s="15">
        <v>44</v>
      </c>
      <c r="C2470" s="59" t="s">
        <v>1890</v>
      </c>
      <c r="D2470" s="60"/>
      <c r="E2470" s="60"/>
      <c r="F2470" s="60"/>
      <c r="G2470" s="61"/>
      <c r="H2470" s="71">
        <v>0</v>
      </c>
      <c r="I2470" s="62" t="s">
        <v>35</v>
      </c>
      <c r="J2470" s="62" t="s">
        <v>1146</v>
      </c>
      <c r="K2470" s="44"/>
      <c r="L2470" s="63">
        <v>35.56</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x14ac:dyDescent="0.2">
      <c r="A2471" s="15"/>
      <c r="B2471" s="15">
        <v>45</v>
      </c>
      <c r="C2471" s="59">
        <v>0</v>
      </c>
      <c r="D2471" s="60"/>
      <c r="E2471" s="60"/>
      <c r="F2471" s="60"/>
      <c r="G2471" s="61"/>
      <c r="H2471" s="71">
        <v>0</v>
      </c>
      <c r="I2471" s="62">
        <v>0</v>
      </c>
      <c r="J2471" s="62">
        <v>0</v>
      </c>
      <c r="K2471" s="44"/>
      <c r="L2471" s="63"/>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x14ac:dyDescent="0.2">
      <c r="A2472" s="15"/>
      <c r="B2472" s="15">
        <v>46</v>
      </c>
      <c r="C2472" s="59" t="s">
        <v>1891</v>
      </c>
      <c r="D2472" s="60"/>
      <c r="E2472" s="60"/>
      <c r="F2472" s="60"/>
      <c r="G2472" s="61"/>
      <c r="H2472" s="71">
        <v>0</v>
      </c>
      <c r="I2472" s="62">
        <v>0</v>
      </c>
      <c r="J2472" s="62">
        <v>0</v>
      </c>
      <c r="K2472" s="44"/>
      <c r="L2472" s="63"/>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x14ac:dyDescent="0.2">
      <c r="A2473" s="15"/>
      <c r="B2473" s="15">
        <v>47</v>
      </c>
      <c r="C2473" s="59" t="s">
        <v>1892</v>
      </c>
      <c r="D2473" s="60"/>
      <c r="E2473" s="60"/>
      <c r="F2473" s="60"/>
      <c r="G2473" s="61"/>
      <c r="H2473" s="71">
        <v>0</v>
      </c>
      <c r="I2473" s="62" t="s">
        <v>35</v>
      </c>
      <c r="J2473" s="62" t="s">
        <v>1146</v>
      </c>
      <c r="K2473" s="44"/>
      <c r="L2473" s="63">
        <v>59.13</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x14ac:dyDescent="0.2">
      <c r="A2474" s="15"/>
      <c r="B2474" s="15">
        <v>48</v>
      </c>
      <c r="C2474" s="59" t="s">
        <v>1893</v>
      </c>
      <c r="D2474" s="60"/>
      <c r="E2474" s="60"/>
      <c r="F2474" s="60"/>
      <c r="G2474" s="61"/>
      <c r="H2474" s="71">
        <v>0</v>
      </c>
      <c r="I2474" s="62" t="s">
        <v>35</v>
      </c>
      <c r="J2474" s="62" t="s">
        <v>1146</v>
      </c>
      <c r="K2474" s="44"/>
      <c r="L2474" s="63">
        <v>63.94</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x14ac:dyDescent="0.2">
      <c r="A2475" s="15"/>
      <c r="B2475" s="15">
        <v>49</v>
      </c>
      <c r="C2475" s="59" t="s">
        <v>1894</v>
      </c>
      <c r="D2475" s="60"/>
      <c r="E2475" s="60"/>
      <c r="F2475" s="60"/>
      <c r="G2475" s="61"/>
      <c r="H2475" s="71">
        <v>0</v>
      </c>
      <c r="I2475" s="62" t="s">
        <v>35</v>
      </c>
      <c r="J2475" s="62" t="s">
        <v>1146</v>
      </c>
      <c r="K2475" s="44"/>
      <c r="L2475" s="63">
        <v>90.59</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x14ac:dyDescent="0.2">
      <c r="A2476" s="15"/>
      <c r="B2476" s="15">
        <v>50</v>
      </c>
      <c r="C2476" s="59" t="s">
        <v>1895</v>
      </c>
      <c r="D2476" s="60"/>
      <c r="E2476" s="60"/>
      <c r="F2476" s="60"/>
      <c r="G2476" s="61"/>
      <c r="H2476" s="71">
        <v>0</v>
      </c>
      <c r="I2476" s="62" t="s">
        <v>35</v>
      </c>
      <c r="J2476" s="62" t="s">
        <v>1146</v>
      </c>
      <c r="K2476" s="44"/>
      <c r="L2476" s="63">
        <v>90.59</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x14ac:dyDescent="0.2">
      <c r="A2477" s="15"/>
      <c r="B2477" s="15">
        <v>51</v>
      </c>
      <c r="C2477" s="59" t="s">
        <v>1896</v>
      </c>
      <c r="D2477" s="60"/>
      <c r="E2477" s="60"/>
      <c r="F2477" s="60"/>
      <c r="G2477" s="61"/>
      <c r="H2477" s="71">
        <v>0</v>
      </c>
      <c r="I2477" s="62" t="s">
        <v>35</v>
      </c>
      <c r="J2477" s="62" t="s">
        <v>1146</v>
      </c>
      <c r="K2477" s="44"/>
      <c r="L2477" s="63">
        <v>90.59</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x14ac:dyDescent="0.2">
      <c r="A2478" s="15"/>
      <c r="B2478" s="15">
        <v>52</v>
      </c>
      <c r="C2478" s="59" t="s">
        <v>1897</v>
      </c>
      <c r="D2478" s="60"/>
      <c r="E2478" s="60"/>
      <c r="F2478" s="60"/>
      <c r="G2478" s="61"/>
      <c r="H2478" s="71">
        <v>0</v>
      </c>
      <c r="I2478" s="62" t="s">
        <v>35</v>
      </c>
      <c r="J2478" s="62" t="s">
        <v>1146</v>
      </c>
      <c r="K2478" s="44"/>
      <c r="L2478" s="63">
        <v>55.62</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x14ac:dyDescent="0.2">
      <c r="A2479" s="15"/>
      <c r="B2479" s="15">
        <v>53</v>
      </c>
      <c r="C2479" s="59" t="s">
        <v>1898</v>
      </c>
      <c r="D2479" s="60"/>
      <c r="E2479" s="60"/>
      <c r="F2479" s="60"/>
      <c r="G2479" s="61"/>
      <c r="H2479" s="71">
        <v>0</v>
      </c>
      <c r="I2479" s="62" t="s">
        <v>35</v>
      </c>
      <c r="J2479" s="62" t="s">
        <v>1146</v>
      </c>
      <c r="K2479" s="44"/>
      <c r="L2479" s="63">
        <v>81.12</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x14ac:dyDescent="0.2">
      <c r="A2480" s="15"/>
      <c r="B2480" s="15">
        <v>54</v>
      </c>
      <c r="C2480" s="59" t="s">
        <v>1899</v>
      </c>
      <c r="D2480" s="60"/>
      <c r="E2480" s="60"/>
      <c r="F2480" s="60"/>
      <c r="G2480" s="61"/>
      <c r="H2480" s="71">
        <v>0</v>
      </c>
      <c r="I2480" s="62" t="s">
        <v>35</v>
      </c>
      <c r="J2480" s="62" t="s">
        <v>1146</v>
      </c>
      <c r="K2480" s="44"/>
      <c r="L2480" s="63">
        <v>72.930000000000007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x14ac:dyDescent="0.2">
      <c r="A2481" s="15"/>
      <c r="B2481" s="15">
        <v>55</v>
      </c>
      <c r="C2481" s="59" t="s">
        <v>1900</v>
      </c>
      <c r="D2481" s="60"/>
      <c r="E2481" s="60"/>
      <c r="F2481" s="60"/>
      <c r="G2481" s="61"/>
      <c r="H2481" s="71">
        <v>0</v>
      </c>
      <c r="I2481" s="62" t="s">
        <v>35</v>
      </c>
      <c r="J2481" s="62" t="s">
        <v>1146</v>
      </c>
      <c r="K2481" s="44"/>
      <c r="L2481" s="63">
        <v>109.52</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x14ac:dyDescent="0.2">
      <c r="A2482" s="15"/>
      <c r="B2482" s="15">
        <v>56</v>
      </c>
      <c r="C2482" s="59" t="s">
        <v>1901</v>
      </c>
      <c r="D2482" s="60"/>
      <c r="E2482" s="60"/>
      <c r="F2482" s="60"/>
      <c r="G2482" s="61"/>
      <c r="H2482" s="71">
        <v>0</v>
      </c>
      <c r="I2482" s="62" t="s">
        <v>35</v>
      </c>
      <c r="J2482" s="62" t="s">
        <v>1146</v>
      </c>
      <c r="K2482" s="44"/>
      <c r="L2482" s="63">
        <v>78.37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x14ac:dyDescent="0.2">
      <c r="A2483" s="15"/>
      <c r="B2483" s="15">
        <v>57</v>
      </c>
      <c r="C2483" s="59" t="s">
        <v>1902</v>
      </c>
      <c r="D2483" s="60"/>
      <c r="E2483" s="60"/>
      <c r="F2483" s="60"/>
      <c r="G2483" s="61"/>
      <c r="H2483" s="71">
        <v>0</v>
      </c>
      <c r="I2483" s="62" t="s">
        <v>35</v>
      </c>
      <c r="J2483" s="62" t="s">
        <v>1146</v>
      </c>
      <c r="K2483" s="44"/>
      <c r="L2483" s="63">
        <v>103.92</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x14ac:dyDescent="0.2">
      <c r="A2484" s="15"/>
      <c r="B2484" s="15">
        <v>58</v>
      </c>
      <c r="C2484" s="59" t="s">
        <v>1903</v>
      </c>
      <c r="D2484" s="60"/>
      <c r="E2484" s="60"/>
      <c r="F2484" s="60"/>
      <c r="G2484" s="61"/>
      <c r="H2484" s="71">
        <v>0</v>
      </c>
      <c r="I2484" s="62" t="s">
        <v>35</v>
      </c>
      <c r="J2484" s="62" t="s">
        <v>1146</v>
      </c>
      <c r="K2484" s="44"/>
      <c r="L2484" s="63">
        <v>71.98</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x14ac:dyDescent="0.2">
      <c r="A2485" s="15"/>
      <c r="B2485" s="15">
        <v>59</v>
      </c>
      <c r="C2485" s="59" t="s">
        <v>1904</v>
      </c>
      <c r="D2485" s="60"/>
      <c r="E2485" s="60"/>
      <c r="F2485" s="60"/>
      <c r="G2485" s="61"/>
      <c r="H2485" s="71">
        <v>0</v>
      </c>
      <c r="I2485" s="62" t="s">
        <v>35</v>
      </c>
      <c r="J2485" s="62" t="s">
        <v>1146</v>
      </c>
      <c r="K2485" s="44"/>
      <c r="L2485" s="63">
        <v>103.92</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x14ac:dyDescent="0.2">
      <c r="A2486" s="15"/>
      <c r="B2486" s="15">
        <v>60</v>
      </c>
      <c r="C2486" s="59" t="s">
        <v>1905</v>
      </c>
      <c r="D2486" s="60"/>
      <c r="E2486" s="60"/>
      <c r="F2486" s="60"/>
      <c r="G2486" s="61"/>
      <c r="H2486" s="71">
        <v>0</v>
      </c>
      <c r="I2486" s="62" t="s">
        <v>35</v>
      </c>
      <c r="J2486" s="62" t="s">
        <v>1146</v>
      </c>
      <c r="K2486" s="44"/>
      <c r="L2486" s="63">
        <v>120.98</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x14ac:dyDescent="0.2">
      <c r="A2487" s="15"/>
      <c r="B2487" s="15">
        <v>61</v>
      </c>
      <c r="C2487" s="59" t="s">
        <v>1906</v>
      </c>
      <c r="D2487" s="60"/>
      <c r="E2487" s="60"/>
      <c r="F2487" s="60"/>
      <c r="G2487" s="61"/>
      <c r="H2487" s="71">
        <v>0</v>
      </c>
      <c r="I2487" s="62" t="s">
        <v>35</v>
      </c>
      <c r="J2487" s="62" t="s">
        <v>1146</v>
      </c>
      <c r="K2487" s="44"/>
      <c r="L2487" s="63">
        <v>120.98</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x14ac:dyDescent="0.2">
      <c r="A2488" s="15"/>
      <c r="B2488" s="15">
        <v>62</v>
      </c>
      <c r="C2488" s="59" t="s">
        <v>1907</v>
      </c>
      <c r="D2488" s="60"/>
      <c r="E2488" s="60"/>
      <c r="F2488" s="60"/>
      <c r="G2488" s="61"/>
      <c r="H2488" s="71">
        <v>0</v>
      </c>
      <c r="I2488" s="62" t="s">
        <v>35</v>
      </c>
      <c r="J2488" s="62" t="s">
        <v>1146</v>
      </c>
      <c r="K2488" s="44"/>
      <c r="L2488" s="63">
        <v>111.59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x14ac:dyDescent="0.2">
      <c r="A2489" s="15"/>
      <c r="B2489" s="15">
        <v>63</v>
      </c>
      <c r="C2489" s="59" t="s">
        <v>1908</v>
      </c>
      <c r="D2489" s="60"/>
      <c r="E2489" s="60"/>
      <c r="F2489" s="60"/>
      <c r="G2489" s="61"/>
      <c r="H2489" s="71">
        <v>0</v>
      </c>
      <c r="I2489" s="62" t="s">
        <v>35</v>
      </c>
      <c r="J2489" s="62" t="s">
        <v>1146</v>
      </c>
      <c r="K2489" s="44"/>
      <c r="L2489" s="63">
        <v>102.4</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x14ac:dyDescent="0.2">
      <c r="A2490" s="15"/>
      <c r="B2490" s="15">
        <v>64</v>
      </c>
      <c r="C2490" s="59" t="s">
        <v>1909</v>
      </c>
      <c r="D2490" s="60"/>
      <c r="E2490" s="60"/>
      <c r="F2490" s="60"/>
      <c r="G2490" s="61"/>
      <c r="H2490" s="71">
        <v>0</v>
      </c>
      <c r="I2490" s="62" t="s">
        <v>35</v>
      </c>
      <c r="J2490" s="62" t="s">
        <v>1146</v>
      </c>
      <c r="K2490" s="44"/>
      <c r="L2490" s="63">
        <v>102.4</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x14ac:dyDescent="0.2">
      <c r="A2491" s="15"/>
      <c r="B2491" s="15">
        <v>65</v>
      </c>
      <c r="C2491" s="59" t="s">
        <v>1910</v>
      </c>
      <c r="D2491" s="60"/>
      <c r="E2491" s="60"/>
      <c r="F2491" s="60"/>
      <c r="G2491" s="61"/>
      <c r="H2491" s="71">
        <v>0</v>
      </c>
      <c r="I2491" s="62" t="s">
        <v>35</v>
      </c>
      <c r="J2491" s="62" t="s">
        <v>1146</v>
      </c>
      <c r="K2491" s="44"/>
      <c r="L2491" s="63">
        <v>102.4</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x14ac:dyDescent="0.2">
      <c r="A2492" s="15"/>
      <c r="B2492" s="15">
        <v>66</v>
      </c>
      <c r="C2492" s="59" t="s">
        <v>1911</v>
      </c>
      <c r="D2492" s="60"/>
      <c r="E2492" s="60"/>
      <c r="F2492" s="60"/>
      <c r="G2492" s="61"/>
      <c r="H2492" s="71">
        <v>0</v>
      </c>
      <c r="I2492" s="62" t="s">
        <v>35</v>
      </c>
      <c r="J2492" s="62" t="s">
        <v>1146</v>
      </c>
      <c r="K2492" s="44"/>
      <c r="L2492" s="63">
        <v>123.36</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x14ac:dyDescent="0.2">
      <c r="A2493" s="15"/>
      <c r="B2493" s="15">
        <v>67</v>
      </c>
      <c r="C2493" s="59" t="s">
        <v>1912</v>
      </c>
      <c r="D2493" s="60"/>
      <c r="E2493" s="60"/>
      <c r="F2493" s="60"/>
      <c r="G2493" s="61"/>
      <c r="H2493" s="71">
        <v>0</v>
      </c>
      <c r="I2493" s="62" t="s">
        <v>35</v>
      </c>
      <c r="J2493" s="62" t="s">
        <v>1146</v>
      </c>
      <c r="K2493" s="44"/>
      <c r="L2493" s="63">
        <v>128.78</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x14ac:dyDescent="0.2">
      <c r="A2494" s="15"/>
      <c r="B2494" s="15">
        <v>68</v>
      </c>
      <c r="C2494" s="59" t="s">
        <v>1913</v>
      </c>
      <c r="D2494" s="60"/>
      <c r="E2494" s="60"/>
      <c r="F2494" s="60"/>
      <c r="G2494" s="61"/>
      <c r="H2494" s="71">
        <v>0</v>
      </c>
      <c r="I2494" s="62" t="s">
        <v>35</v>
      </c>
      <c r="J2494" s="62" t="s">
        <v>1146</v>
      </c>
      <c r="K2494" s="44"/>
      <c r="L2494" s="63">
        <v>102.4</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x14ac:dyDescent="0.2">
      <c r="A2495" s="15"/>
      <c r="B2495" s="15">
        <v>69</v>
      </c>
      <c r="C2495" s="59" t="s">
        <v>1914</v>
      </c>
      <c r="D2495" s="60"/>
      <c r="E2495" s="60"/>
      <c r="F2495" s="60"/>
      <c r="G2495" s="61"/>
      <c r="H2495" s="71">
        <v>0</v>
      </c>
      <c r="I2495" s="62" t="s">
        <v>35</v>
      </c>
      <c r="J2495" s="62" t="s">
        <v>1146</v>
      </c>
      <c r="K2495" s="44"/>
      <c r="L2495" s="63">
        <v>102.41</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x14ac:dyDescent="0.2">
      <c r="A2496" s="15"/>
      <c r="B2496" s="15">
        <v>70</v>
      </c>
      <c r="C2496" s="59" t="s">
        <v>1915</v>
      </c>
      <c r="D2496" s="60"/>
      <c r="E2496" s="60"/>
      <c r="F2496" s="60"/>
      <c r="G2496" s="61"/>
      <c r="H2496" s="71">
        <v>0</v>
      </c>
      <c r="I2496" s="62" t="s">
        <v>35</v>
      </c>
      <c r="J2496" s="62" t="s">
        <v>1146</v>
      </c>
      <c r="K2496" s="44"/>
      <c r="L2496" s="63">
        <v>102.41</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x14ac:dyDescent="0.2">
      <c r="A2497" s="15"/>
      <c r="B2497" s="15">
        <v>71</v>
      </c>
      <c r="C2497" s="59" t="s">
        <v>1916</v>
      </c>
      <c r="D2497" s="60"/>
      <c r="E2497" s="60"/>
      <c r="F2497" s="60"/>
      <c r="G2497" s="61"/>
      <c r="H2497" s="71">
        <v>0</v>
      </c>
      <c r="I2497" s="62" t="s">
        <v>35</v>
      </c>
      <c r="J2497" s="62" t="s">
        <v>1146</v>
      </c>
      <c r="K2497" s="44"/>
      <c r="L2497" s="63">
        <v>102.41</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x14ac:dyDescent="0.2">
      <c r="A2498" s="15"/>
      <c r="B2498" s="15">
        <v>72</v>
      </c>
      <c r="C2498" s="59" t="s">
        <v>1917</v>
      </c>
      <c r="D2498" s="60"/>
      <c r="E2498" s="60"/>
      <c r="F2498" s="60"/>
      <c r="G2498" s="61"/>
      <c r="H2498" s="71">
        <v>0</v>
      </c>
      <c r="I2498" s="62" t="s">
        <v>35</v>
      </c>
      <c r="J2498" s="62" t="s">
        <v>1146</v>
      </c>
      <c r="K2498" s="44"/>
      <c r="L2498" s="63">
        <v>117.91</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x14ac:dyDescent="0.2">
      <c r="A2499" s="15"/>
      <c r="B2499" s="15">
        <v>73</v>
      </c>
      <c r="C2499" s="59" t="s">
        <v>1918</v>
      </c>
      <c r="D2499" s="60"/>
      <c r="E2499" s="60"/>
      <c r="F2499" s="60"/>
      <c r="G2499" s="61"/>
      <c r="H2499" s="71">
        <v>0</v>
      </c>
      <c r="I2499" s="62" t="s">
        <v>35</v>
      </c>
      <c r="J2499" s="62" t="s">
        <v>1146</v>
      </c>
      <c r="K2499" s="44"/>
      <c r="L2499" s="63">
        <v>117.91</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x14ac:dyDescent="0.2">
      <c r="A2500" s="15"/>
      <c r="B2500" s="15">
        <v>74</v>
      </c>
      <c r="C2500" s="59" t="s">
        <v>1919</v>
      </c>
      <c r="D2500" s="60"/>
      <c r="E2500" s="60"/>
      <c r="F2500" s="60"/>
      <c r="G2500" s="61"/>
      <c r="H2500" s="71">
        <v>0</v>
      </c>
      <c r="I2500" s="62" t="s">
        <v>35</v>
      </c>
      <c r="J2500" s="62" t="s">
        <v>1146</v>
      </c>
      <c r="K2500" s="44"/>
      <c r="L2500" s="63">
        <v>163.4</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x14ac:dyDescent="0.2">
      <c r="A2501" s="15"/>
      <c r="B2501" s="15">
        <v>75</v>
      </c>
      <c r="C2501" s="59" t="s">
        <v>1920</v>
      </c>
      <c r="D2501" s="60"/>
      <c r="E2501" s="60"/>
      <c r="F2501" s="60"/>
      <c r="G2501" s="61"/>
      <c r="H2501" s="71">
        <v>0</v>
      </c>
      <c r="I2501" s="62" t="s">
        <v>35</v>
      </c>
      <c r="J2501" s="62" t="s">
        <v>1146</v>
      </c>
      <c r="K2501" s="44"/>
      <c r="L2501" s="63">
        <v>186.12</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x14ac:dyDescent="0.2">
      <c r="A2502" s="15"/>
      <c r="B2502" s="15">
        <v>76</v>
      </c>
      <c r="C2502" s="59" t="s">
        <v>1921</v>
      </c>
      <c r="D2502" s="60"/>
      <c r="E2502" s="60"/>
      <c r="F2502" s="60"/>
      <c r="G2502" s="61"/>
      <c r="H2502" s="71">
        <v>0</v>
      </c>
      <c r="I2502" s="62" t="s">
        <v>35</v>
      </c>
      <c r="J2502" s="62" t="s">
        <v>1146</v>
      </c>
      <c r="K2502" s="44"/>
      <c r="L2502" s="63">
        <v>172.42</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x14ac:dyDescent="0.2">
      <c r="A2503" s="15"/>
      <c r="B2503" s="15">
        <v>77</v>
      </c>
      <c r="C2503" s="59" t="s">
        <v>1922</v>
      </c>
      <c r="D2503" s="60"/>
      <c r="E2503" s="60"/>
      <c r="F2503" s="60"/>
      <c r="G2503" s="61"/>
      <c r="H2503" s="71">
        <v>0</v>
      </c>
      <c r="I2503" s="62" t="s">
        <v>35</v>
      </c>
      <c r="J2503" s="62" t="s">
        <v>1146</v>
      </c>
      <c r="K2503" s="44"/>
      <c r="L2503" s="63">
        <v>150.38</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x14ac:dyDescent="0.2">
      <c r="A2504" s="15"/>
      <c r="B2504" s="15">
        <v>78</v>
      </c>
      <c r="C2504" s="59" t="s">
        <v>1923</v>
      </c>
      <c r="D2504" s="60"/>
      <c r="E2504" s="60"/>
      <c r="F2504" s="60"/>
      <c r="G2504" s="61"/>
      <c r="H2504" s="71">
        <v>0</v>
      </c>
      <c r="I2504" s="62" t="s">
        <v>35</v>
      </c>
      <c r="J2504" s="62" t="s">
        <v>1146</v>
      </c>
      <c r="K2504" s="44"/>
      <c r="L2504" s="63">
        <v>76.58</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x14ac:dyDescent="0.2">
      <c r="A2505" s="15"/>
      <c r="B2505" s="15">
        <v>79</v>
      </c>
      <c r="C2505" s="59" t="s">
        <v>1924</v>
      </c>
      <c r="D2505" s="60"/>
      <c r="E2505" s="60"/>
      <c r="F2505" s="60"/>
      <c r="G2505" s="61"/>
      <c r="H2505" s="71">
        <v>0</v>
      </c>
      <c r="I2505" s="62" t="s">
        <v>35</v>
      </c>
      <c r="J2505" s="62" t="s">
        <v>1146</v>
      </c>
      <c r="K2505" s="44"/>
      <c r="L2505" s="63">
        <v>76.58</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x14ac:dyDescent="0.2">
      <c r="A2506" s="15"/>
      <c r="B2506" s="15">
        <v>80</v>
      </c>
      <c r="C2506" s="59" t="s">
        <v>1925</v>
      </c>
      <c r="D2506" s="60"/>
      <c r="E2506" s="60"/>
      <c r="F2506" s="60"/>
      <c r="G2506" s="61"/>
      <c r="H2506" s="71">
        <v>0</v>
      </c>
      <c r="I2506" s="62" t="s">
        <v>35</v>
      </c>
      <c r="J2506" s="62" t="s">
        <v>1146</v>
      </c>
      <c r="K2506" s="44"/>
      <c r="L2506" s="63">
        <v>76.58</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x14ac:dyDescent="0.2">
      <c r="A2507" s="15"/>
      <c r="B2507" s="15">
        <v>81</v>
      </c>
      <c r="C2507" s="59" t="s">
        <v>1926</v>
      </c>
      <c r="D2507" s="60"/>
      <c r="E2507" s="60"/>
      <c r="F2507" s="60"/>
      <c r="G2507" s="61"/>
      <c r="H2507" s="71">
        <v>0</v>
      </c>
      <c r="I2507" s="62" t="s">
        <v>35</v>
      </c>
      <c r="J2507" s="62" t="s">
        <v>1146</v>
      </c>
      <c r="K2507" s="44"/>
      <c r="L2507" s="63">
        <v>76.58</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x14ac:dyDescent="0.2">
      <c r="A2508" s="15"/>
      <c r="B2508" s="15">
        <v>82</v>
      </c>
      <c r="C2508" s="59" t="s">
        <v>1927</v>
      </c>
      <c r="D2508" s="60"/>
      <c r="E2508" s="60"/>
      <c r="F2508" s="60"/>
      <c r="G2508" s="61"/>
      <c r="H2508" s="71">
        <v>0</v>
      </c>
      <c r="I2508" s="62" t="s">
        <v>35</v>
      </c>
      <c r="J2508" s="62" t="s">
        <v>1146</v>
      </c>
      <c r="K2508" s="44"/>
      <c r="L2508" s="63">
        <v>76.58</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x14ac:dyDescent="0.2">
      <c r="A2509" s="15"/>
      <c r="B2509" s="15">
        <v>83</v>
      </c>
      <c r="C2509" s="59" t="s">
        <v>1928</v>
      </c>
      <c r="D2509" s="60"/>
      <c r="E2509" s="60"/>
      <c r="F2509" s="60"/>
      <c r="G2509" s="61"/>
      <c r="H2509" s="71">
        <v>0</v>
      </c>
      <c r="I2509" s="62" t="s">
        <v>35</v>
      </c>
      <c r="J2509" s="62" t="s">
        <v>1146</v>
      </c>
      <c r="K2509" s="44"/>
      <c r="L2509" s="63">
        <v>76.58</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x14ac:dyDescent="0.2">
      <c r="A2510" s="15"/>
      <c r="B2510" s="15">
        <v>84</v>
      </c>
      <c r="C2510" s="59" t="s">
        <v>1929</v>
      </c>
      <c r="D2510" s="60"/>
      <c r="E2510" s="60"/>
      <c r="F2510" s="60"/>
      <c r="G2510" s="61"/>
      <c r="H2510" s="71">
        <v>0</v>
      </c>
      <c r="I2510" s="62" t="s">
        <v>35</v>
      </c>
      <c r="J2510" s="62" t="s">
        <v>1146</v>
      </c>
      <c r="K2510" s="44"/>
      <c r="L2510" s="63">
        <v>76.58</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x14ac:dyDescent="0.2">
      <c r="A2511" s="15"/>
      <c r="B2511" s="15">
        <v>85</v>
      </c>
      <c r="C2511" s="59" t="s">
        <v>1930</v>
      </c>
      <c r="D2511" s="60"/>
      <c r="E2511" s="60"/>
      <c r="F2511" s="60"/>
      <c r="G2511" s="61"/>
      <c r="H2511" s="71">
        <v>0</v>
      </c>
      <c r="I2511" s="62" t="s">
        <v>35</v>
      </c>
      <c r="J2511" s="62" t="s">
        <v>1146</v>
      </c>
      <c r="K2511" s="44"/>
      <c r="L2511" s="63">
        <v>76.58</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x14ac:dyDescent="0.2">
      <c r="A2512" s="15"/>
      <c r="B2512" s="15">
        <v>86</v>
      </c>
      <c r="C2512" s="59" t="s">
        <v>1931</v>
      </c>
      <c r="D2512" s="60"/>
      <c r="E2512" s="60"/>
      <c r="F2512" s="60"/>
      <c r="G2512" s="61"/>
      <c r="H2512" s="71">
        <v>0</v>
      </c>
      <c r="I2512" s="62" t="s">
        <v>35</v>
      </c>
      <c r="J2512" s="62" t="s">
        <v>1146</v>
      </c>
      <c r="K2512" s="44"/>
      <c r="L2512" s="63">
        <v>76.58</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x14ac:dyDescent="0.2">
      <c r="A2513" s="15"/>
      <c r="B2513" s="15">
        <v>87</v>
      </c>
      <c r="C2513" s="59" t="s">
        <v>1932</v>
      </c>
      <c r="D2513" s="60"/>
      <c r="E2513" s="60"/>
      <c r="F2513" s="60"/>
      <c r="G2513" s="61"/>
      <c r="H2513" s="71">
        <v>0</v>
      </c>
      <c r="I2513" s="62" t="s">
        <v>35</v>
      </c>
      <c r="J2513" s="62" t="s">
        <v>1146</v>
      </c>
      <c r="K2513" s="44"/>
      <c r="L2513" s="63">
        <v>76.58</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x14ac:dyDescent="0.2">
      <c r="A2514" s="15"/>
      <c r="B2514" s="15">
        <v>88</v>
      </c>
      <c r="C2514" s="59" t="s">
        <v>1933</v>
      </c>
      <c r="D2514" s="60"/>
      <c r="E2514" s="60"/>
      <c r="F2514" s="60"/>
      <c r="G2514" s="61"/>
      <c r="H2514" s="71">
        <v>0</v>
      </c>
      <c r="I2514" s="62" t="s">
        <v>35</v>
      </c>
      <c r="J2514" s="62" t="s">
        <v>1146</v>
      </c>
      <c r="K2514" s="44"/>
      <c r="L2514" s="63">
        <v>115.82</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x14ac:dyDescent="0.2">
      <c r="A2515" s="15"/>
      <c r="B2515" s="15">
        <v>89</v>
      </c>
      <c r="C2515" s="59" t="s">
        <v>1934</v>
      </c>
      <c r="D2515" s="60"/>
      <c r="E2515" s="60"/>
      <c r="F2515" s="60"/>
      <c r="G2515" s="61"/>
      <c r="H2515" s="71">
        <v>0</v>
      </c>
      <c r="I2515" s="62" t="s">
        <v>35</v>
      </c>
      <c r="J2515" s="62" t="s">
        <v>1146</v>
      </c>
      <c r="K2515" s="44"/>
      <c r="L2515" s="63">
        <v>243.06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x14ac:dyDescent="0.2">
      <c r="A2516" s="15"/>
      <c r="B2516" s="15">
        <v>90</v>
      </c>
      <c r="C2516" s="59" t="s">
        <v>1935</v>
      </c>
      <c r="D2516" s="60"/>
      <c r="E2516" s="60"/>
      <c r="F2516" s="60"/>
      <c r="G2516" s="61"/>
      <c r="H2516" s="71">
        <v>0</v>
      </c>
      <c r="I2516" s="62" t="s">
        <v>35</v>
      </c>
      <c r="J2516" s="62" t="s">
        <v>1146</v>
      </c>
      <c r="K2516" s="44"/>
      <c r="L2516" s="63">
        <v>374.95</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x14ac:dyDescent="0.2">
      <c r="A2517" s="15"/>
      <c r="B2517" s="15">
        <v>91</v>
      </c>
      <c r="C2517" s="59" t="s">
        <v>1936</v>
      </c>
      <c r="D2517" s="60"/>
      <c r="E2517" s="60"/>
      <c r="F2517" s="60"/>
      <c r="G2517" s="61"/>
      <c r="H2517" s="71">
        <v>0</v>
      </c>
      <c r="I2517" s="62" t="s">
        <v>35</v>
      </c>
      <c r="J2517" s="62" t="s">
        <v>1146</v>
      </c>
      <c r="K2517" s="44"/>
      <c r="L2517" s="63">
        <v>374.95</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x14ac:dyDescent="0.2">
      <c r="A2518" s="15"/>
      <c r="B2518" s="15">
        <v>92</v>
      </c>
      <c r="C2518" s="59" t="s">
        <v>1937</v>
      </c>
      <c r="D2518" s="60"/>
      <c r="E2518" s="60"/>
      <c r="F2518" s="60"/>
      <c r="G2518" s="61"/>
      <c r="H2518" s="71">
        <v>0</v>
      </c>
      <c r="I2518" s="62" t="s">
        <v>35</v>
      </c>
      <c r="J2518" s="62" t="s">
        <v>1146</v>
      </c>
      <c r="K2518" s="44"/>
      <c r="L2518" s="63">
        <v>374.95</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x14ac:dyDescent="0.2">
      <c r="A2519" s="15"/>
      <c r="B2519" s="15">
        <v>93</v>
      </c>
      <c r="C2519" s="59" t="s">
        <v>1938</v>
      </c>
      <c r="D2519" s="60"/>
      <c r="E2519" s="60"/>
      <c r="F2519" s="60"/>
      <c r="G2519" s="61"/>
      <c r="H2519" s="71">
        <v>0</v>
      </c>
      <c r="I2519" s="62" t="s">
        <v>35</v>
      </c>
      <c r="J2519" s="62" t="s">
        <v>1146</v>
      </c>
      <c r="K2519" s="44"/>
      <c r="L2519" s="63">
        <v>93.95</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x14ac:dyDescent="0.2">
      <c r="A2520" s="15"/>
      <c r="B2520" s="15">
        <v>94</v>
      </c>
      <c r="C2520" s="59" t="s">
        <v>1939</v>
      </c>
      <c r="D2520" s="60"/>
      <c r="E2520" s="60"/>
      <c r="F2520" s="60"/>
      <c r="G2520" s="61"/>
      <c r="H2520" s="71">
        <v>0</v>
      </c>
      <c r="I2520" s="62" t="s">
        <v>35</v>
      </c>
      <c r="J2520" s="62" t="s">
        <v>1146</v>
      </c>
      <c r="K2520" s="44"/>
      <c r="L2520" s="63">
        <v>93.95</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x14ac:dyDescent="0.2">
      <c r="A2521" s="15"/>
      <c r="B2521" s="15">
        <v>95</v>
      </c>
      <c r="C2521" s="59" t="s">
        <v>1940</v>
      </c>
      <c r="D2521" s="60"/>
      <c r="E2521" s="60"/>
      <c r="F2521" s="60"/>
      <c r="G2521" s="61"/>
      <c r="H2521" s="71">
        <v>0</v>
      </c>
      <c r="I2521" s="62" t="s">
        <v>35</v>
      </c>
      <c r="J2521" s="62" t="s">
        <v>1146</v>
      </c>
      <c r="K2521" s="44"/>
      <c r="L2521" s="63">
        <v>93.95</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x14ac:dyDescent="0.2">
      <c r="A2522" s="15"/>
      <c r="B2522" s="15">
        <v>96</v>
      </c>
      <c r="C2522" s="59" t="s">
        <v>1941</v>
      </c>
      <c r="D2522" s="60"/>
      <c r="E2522" s="60"/>
      <c r="F2522" s="60"/>
      <c r="G2522" s="61"/>
      <c r="H2522" s="71">
        <v>0</v>
      </c>
      <c r="I2522" s="62" t="s">
        <v>35</v>
      </c>
      <c r="J2522" s="62" t="s">
        <v>1146</v>
      </c>
      <c r="K2522" s="44"/>
      <c r="L2522" s="63">
        <v>93.95</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x14ac:dyDescent="0.2">
      <c r="A2523" s="15"/>
      <c r="B2523" s="15">
        <v>97</v>
      </c>
      <c r="C2523" s="59" t="s">
        <v>1942</v>
      </c>
      <c r="D2523" s="60"/>
      <c r="E2523" s="60"/>
      <c r="F2523" s="60"/>
      <c r="G2523" s="61"/>
      <c r="H2523" s="71">
        <v>0</v>
      </c>
      <c r="I2523" s="62" t="s">
        <v>35</v>
      </c>
      <c r="J2523" s="62" t="s">
        <v>1146</v>
      </c>
      <c r="K2523" s="44"/>
      <c r="L2523" s="63">
        <v>93.95</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x14ac:dyDescent="0.2">
      <c r="A2524" s="15"/>
      <c r="B2524" s="15">
        <v>98</v>
      </c>
      <c r="C2524" s="59" t="s">
        <v>1943</v>
      </c>
      <c r="D2524" s="60"/>
      <c r="E2524" s="60"/>
      <c r="F2524" s="60"/>
      <c r="G2524" s="61"/>
      <c r="H2524" s="71">
        <v>0</v>
      </c>
      <c r="I2524" s="62" t="s">
        <v>35</v>
      </c>
      <c r="J2524" s="62" t="s">
        <v>1146</v>
      </c>
      <c r="K2524" s="44"/>
      <c r="L2524" s="63">
        <v>93.95</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x14ac:dyDescent="0.2">
      <c r="A2525" s="15"/>
      <c r="B2525" s="15">
        <v>99</v>
      </c>
      <c r="C2525" s="59" t="s">
        <v>1944</v>
      </c>
      <c r="D2525" s="60"/>
      <c r="E2525" s="60"/>
      <c r="F2525" s="60"/>
      <c r="G2525" s="61"/>
      <c r="H2525" s="71">
        <v>0</v>
      </c>
      <c r="I2525" s="62" t="s">
        <v>35</v>
      </c>
      <c r="J2525" s="62" t="s">
        <v>1146</v>
      </c>
      <c r="K2525" s="44"/>
      <c r="L2525" s="63">
        <v>93.95</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x14ac:dyDescent="0.2">
      <c r="A2526" s="15"/>
      <c r="B2526" s="15">
        <v>100</v>
      </c>
      <c r="C2526" s="59" t="s">
        <v>1945</v>
      </c>
      <c r="D2526" s="60"/>
      <c r="E2526" s="60"/>
      <c r="F2526" s="60"/>
      <c r="G2526" s="61"/>
      <c r="H2526" s="71">
        <v>0</v>
      </c>
      <c r="I2526" s="62" t="s">
        <v>35</v>
      </c>
      <c r="J2526" s="62" t="s">
        <v>1146</v>
      </c>
      <c r="K2526" s="44"/>
      <c r="L2526" s="63">
        <v>97.65</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x14ac:dyDescent="0.2">
      <c r="A2527" s="15"/>
      <c r="B2527" s="15">
        <v>101</v>
      </c>
      <c r="C2527" s="59" t="s">
        <v>1946</v>
      </c>
      <c r="D2527" s="60"/>
      <c r="E2527" s="60"/>
      <c r="F2527" s="60"/>
      <c r="G2527" s="61"/>
      <c r="H2527" s="71">
        <v>0</v>
      </c>
      <c r="I2527" s="62" t="s">
        <v>35</v>
      </c>
      <c r="J2527" s="62" t="s">
        <v>1146</v>
      </c>
      <c r="K2527" s="44"/>
      <c r="L2527" s="63">
        <v>150.38</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x14ac:dyDescent="0.2">
      <c r="A2528" s="15"/>
      <c r="B2528" s="15">
        <v>102</v>
      </c>
      <c r="C2528" s="59" t="s">
        <v>1947</v>
      </c>
      <c r="D2528" s="60"/>
      <c r="E2528" s="60"/>
      <c r="F2528" s="60"/>
      <c r="G2528" s="61"/>
      <c r="H2528" s="71">
        <v>0</v>
      </c>
      <c r="I2528" s="62" t="s">
        <v>35</v>
      </c>
      <c r="J2528" s="62" t="s">
        <v>1146</v>
      </c>
      <c r="K2528" s="44"/>
      <c r="L2528" s="63">
        <v>58.61</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x14ac:dyDescent="0.2">
      <c r="A2529" s="15"/>
      <c r="B2529" s="15">
        <v>103</v>
      </c>
      <c r="C2529" s="59" t="s">
        <v>1948</v>
      </c>
      <c r="D2529" s="60"/>
      <c r="E2529" s="60"/>
      <c r="F2529" s="60"/>
      <c r="G2529" s="61"/>
      <c r="H2529" s="71">
        <v>0</v>
      </c>
      <c r="I2529" s="62" t="s">
        <v>35</v>
      </c>
      <c r="J2529" s="62" t="s">
        <v>1146</v>
      </c>
      <c r="K2529" s="44"/>
      <c r="L2529" s="63">
        <v>57.93</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x14ac:dyDescent="0.2">
      <c r="A2530" s="15"/>
      <c r="B2530" s="15">
        <v>104</v>
      </c>
      <c r="C2530" s="59" t="s">
        <v>1949</v>
      </c>
      <c r="D2530" s="60"/>
      <c r="E2530" s="60"/>
      <c r="F2530" s="60"/>
      <c r="G2530" s="61"/>
      <c r="H2530" s="71">
        <v>0</v>
      </c>
      <c r="I2530" s="62" t="s">
        <v>35</v>
      </c>
      <c r="J2530" s="62" t="s">
        <v>1146</v>
      </c>
      <c r="K2530" s="44"/>
      <c r="L2530" s="63">
        <v>78.849999999999994</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x14ac:dyDescent="0.2">
      <c r="A2531" s="15"/>
      <c r="B2531" s="15">
        <v>105</v>
      </c>
      <c r="C2531" s="59" t="s">
        <v>1950</v>
      </c>
      <c r="D2531" s="60"/>
      <c r="E2531" s="60"/>
      <c r="F2531" s="60"/>
      <c r="G2531" s="61"/>
      <c r="H2531" s="71">
        <v>0</v>
      </c>
      <c r="I2531" s="62" t="s">
        <v>35</v>
      </c>
      <c r="J2531" s="62" t="s">
        <v>1146</v>
      </c>
      <c r="K2531" s="44"/>
      <c r="L2531" s="63">
        <v>78.849999999999994</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x14ac:dyDescent="0.2">
      <c r="A2532" s="15"/>
      <c r="B2532" s="15">
        <v>106</v>
      </c>
      <c r="C2532" s="59" t="s">
        <v>1951</v>
      </c>
      <c r="D2532" s="60"/>
      <c r="E2532" s="60"/>
      <c r="F2532" s="60"/>
      <c r="G2532" s="61"/>
      <c r="H2532" s="71">
        <v>0</v>
      </c>
      <c r="I2532" s="62" t="s">
        <v>35</v>
      </c>
      <c r="J2532" s="62" t="s">
        <v>1146</v>
      </c>
      <c r="K2532" s="44"/>
      <c r="L2532" s="63">
        <v>106.35</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x14ac:dyDescent="0.2">
      <c r="A2533" s="15"/>
      <c r="B2533" s="15">
        <v>107</v>
      </c>
      <c r="C2533" s="59" t="s">
        <v>1952</v>
      </c>
      <c r="D2533" s="60"/>
      <c r="E2533" s="60"/>
      <c r="F2533" s="60"/>
      <c r="G2533" s="61"/>
      <c r="H2533" s="71">
        <v>0</v>
      </c>
      <c r="I2533" s="62" t="s">
        <v>35</v>
      </c>
      <c r="J2533" s="62" t="s">
        <v>1146</v>
      </c>
      <c r="K2533" s="44"/>
      <c r="L2533" s="63">
        <v>100.16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x14ac:dyDescent="0.2">
      <c r="A2534" s="15"/>
      <c r="B2534" s="15">
        <v>108</v>
      </c>
      <c r="C2534" s="59" t="s">
        <v>1953</v>
      </c>
      <c r="D2534" s="60"/>
      <c r="E2534" s="60"/>
      <c r="F2534" s="60"/>
      <c r="G2534" s="61"/>
      <c r="H2534" s="71">
        <v>0</v>
      </c>
      <c r="I2534" s="62" t="s">
        <v>35</v>
      </c>
      <c r="J2534" s="62" t="s">
        <v>1146</v>
      </c>
      <c r="K2534" s="44"/>
      <c r="L2534" s="63">
        <v>100.16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x14ac:dyDescent="0.2">
      <c r="A2535" s="15"/>
      <c r="B2535" s="15">
        <v>109</v>
      </c>
      <c r="C2535" s="59" t="s">
        <v>1954</v>
      </c>
      <c r="D2535" s="60"/>
      <c r="E2535" s="60"/>
      <c r="F2535" s="60"/>
      <c r="G2535" s="61"/>
      <c r="H2535" s="71">
        <v>0</v>
      </c>
      <c r="I2535" s="62" t="s">
        <v>35</v>
      </c>
      <c r="J2535" s="62" t="s">
        <v>1146</v>
      </c>
      <c r="K2535" s="44"/>
      <c r="L2535" s="63">
        <v>150.38</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110</v>
      </c>
      <c r="C2536" s="59" t="s">
        <v>1955</v>
      </c>
      <c r="D2536" s="60"/>
      <c r="E2536" s="60"/>
      <c r="F2536" s="60"/>
      <c r="G2536" s="61"/>
      <c r="H2536" s="71">
        <v>0</v>
      </c>
      <c r="I2536" s="62" t="s">
        <v>35</v>
      </c>
      <c r="J2536" s="62" t="s">
        <v>1146</v>
      </c>
      <c r="K2536" s="44"/>
      <c r="L2536" s="63">
        <v>107.69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111</v>
      </c>
      <c r="C2537" s="59" t="s">
        <v>1956</v>
      </c>
      <c r="D2537" s="60"/>
      <c r="E2537" s="60"/>
      <c r="F2537" s="60"/>
      <c r="G2537" s="61"/>
      <c r="H2537" s="71">
        <v>0</v>
      </c>
      <c r="I2537" s="62" t="s">
        <v>35</v>
      </c>
      <c r="J2537" s="62" t="s">
        <v>1146</v>
      </c>
      <c r="K2537" s="44"/>
      <c r="L2537" s="63">
        <v>102.4</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112</v>
      </c>
      <c r="C2538" s="59" t="s">
        <v>1957</v>
      </c>
      <c r="D2538" s="60"/>
      <c r="E2538" s="60"/>
      <c r="F2538" s="60"/>
      <c r="G2538" s="61"/>
      <c r="H2538" s="71">
        <v>0</v>
      </c>
      <c r="I2538" s="62" t="s">
        <v>35</v>
      </c>
      <c r="J2538" s="62" t="s">
        <v>1146</v>
      </c>
      <c r="K2538" s="44"/>
      <c r="L2538" s="63">
        <v>102.41</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113</v>
      </c>
      <c r="C2539" s="59" t="s">
        <v>1958</v>
      </c>
      <c r="D2539" s="60"/>
      <c r="E2539" s="60"/>
      <c r="F2539" s="60"/>
      <c r="G2539" s="61"/>
      <c r="H2539" s="71">
        <v>0</v>
      </c>
      <c r="I2539" s="62" t="s">
        <v>35</v>
      </c>
      <c r="J2539" s="62" t="s">
        <v>1146</v>
      </c>
      <c r="K2539" s="44"/>
      <c r="L2539" s="63">
        <v>93.95</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114</v>
      </c>
      <c r="C2540" s="59" t="s">
        <v>1959</v>
      </c>
      <c r="D2540" s="60"/>
      <c r="E2540" s="60"/>
      <c r="F2540" s="60"/>
      <c r="G2540" s="61"/>
      <c r="H2540" s="71">
        <v>0</v>
      </c>
      <c r="I2540" s="62" t="s">
        <v>35</v>
      </c>
      <c r="J2540" s="62" t="s">
        <v>1146</v>
      </c>
      <c r="K2540" s="44"/>
      <c r="L2540" s="63">
        <v>97.65</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115</v>
      </c>
      <c r="C2541" s="59">
        <v>0</v>
      </c>
      <c r="D2541" s="60"/>
      <c r="E2541" s="60"/>
      <c r="F2541" s="60"/>
      <c r="G2541" s="61"/>
      <c r="H2541" s="71">
        <v>0</v>
      </c>
      <c r="I2541" s="62">
        <v>0</v>
      </c>
      <c r="J2541" s="62">
        <v>0</v>
      </c>
      <c r="K2541" s="44"/>
      <c r="L2541" s="63"/>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116</v>
      </c>
      <c r="C2542" s="59" t="s">
        <v>1960</v>
      </c>
      <c r="D2542" s="60"/>
      <c r="E2542" s="60"/>
      <c r="F2542" s="60"/>
      <c r="G2542" s="61"/>
      <c r="H2542" s="71">
        <v>0</v>
      </c>
      <c r="I2542" s="62">
        <v>0</v>
      </c>
      <c r="J2542" s="62">
        <v>0</v>
      </c>
      <c r="K2542" s="44"/>
      <c r="L2542" s="63"/>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117</v>
      </c>
      <c r="C2543" s="59" t="s">
        <v>1893</v>
      </c>
      <c r="D2543" s="60"/>
      <c r="E2543" s="60"/>
      <c r="F2543" s="60"/>
      <c r="G2543" s="61"/>
      <c r="H2543" s="71">
        <v>0</v>
      </c>
      <c r="I2543" s="62" t="s">
        <v>35</v>
      </c>
      <c r="J2543" s="62" t="s">
        <v>1146</v>
      </c>
      <c r="K2543" s="44"/>
      <c r="L2543" s="63">
        <v>23.44</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118</v>
      </c>
      <c r="C2544" s="59" t="s">
        <v>1894</v>
      </c>
      <c r="D2544" s="60"/>
      <c r="E2544" s="60"/>
      <c r="F2544" s="60"/>
      <c r="G2544" s="61"/>
      <c r="H2544" s="71">
        <v>0</v>
      </c>
      <c r="I2544" s="62" t="s">
        <v>35</v>
      </c>
      <c r="J2544" s="62" t="s">
        <v>1146</v>
      </c>
      <c r="K2544" s="44"/>
      <c r="L2544" s="63">
        <v>32.869999999999997</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119</v>
      </c>
      <c r="C2545" s="59" t="s">
        <v>1895</v>
      </c>
      <c r="D2545" s="60"/>
      <c r="E2545" s="60"/>
      <c r="F2545" s="60"/>
      <c r="G2545" s="61"/>
      <c r="H2545" s="71">
        <v>0</v>
      </c>
      <c r="I2545" s="62" t="s">
        <v>35</v>
      </c>
      <c r="J2545" s="62" t="s">
        <v>1146</v>
      </c>
      <c r="K2545" s="44"/>
      <c r="L2545" s="63">
        <v>105.47</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120</v>
      </c>
      <c r="C2546" s="59" t="s">
        <v>1896</v>
      </c>
      <c r="D2546" s="60"/>
      <c r="E2546" s="60"/>
      <c r="F2546" s="60"/>
      <c r="G2546" s="61"/>
      <c r="H2546" s="71">
        <v>0</v>
      </c>
      <c r="I2546" s="62" t="s">
        <v>35</v>
      </c>
      <c r="J2546" s="62" t="s">
        <v>1146</v>
      </c>
      <c r="K2546" s="44"/>
      <c r="L2546" s="63">
        <v>78.150000000000006</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121</v>
      </c>
      <c r="C2547" s="59" t="s">
        <v>1897</v>
      </c>
      <c r="D2547" s="60"/>
      <c r="E2547" s="60"/>
      <c r="F2547" s="60"/>
      <c r="G2547" s="61"/>
      <c r="H2547" s="71">
        <v>0</v>
      </c>
      <c r="I2547" s="62" t="s">
        <v>35</v>
      </c>
      <c r="J2547" s="62" t="s">
        <v>1146</v>
      </c>
      <c r="K2547" s="44"/>
      <c r="L2547" s="63">
        <v>98.05</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122</v>
      </c>
      <c r="C2548" s="59" t="s">
        <v>1901</v>
      </c>
      <c r="D2548" s="60"/>
      <c r="E2548" s="60"/>
      <c r="F2548" s="60"/>
      <c r="G2548" s="61"/>
      <c r="H2548" s="71">
        <v>0</v>
      </c>
      <c r="I2548" s="62" t="s">
        <v>35</v>
      </c>
      <c r="J2548" s="62" t="s">
        <v>1146</v>
      </c>
      <c r="K2548" s="44"/>
      <c r="L2548" s="63">
        <v>30.95</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123</v>
      </c>
      <c r="C2549" s="59" t="s">
        <v>1902</v>
      </c>
      <c r="D2549" s="60"/>
      <c r="E2549" s="60"/>
      <c r="F2549" s="60"/>
      <c r="G2549" s="61"/>
      <c r="H2549" s="71">
        <v>0</v>
      </c>
      <c r="I2549" s="62" t="s">
        <v>35</v>
      </c>
      <c r="J2549" s="62" t="s">
        <v>1146</v>
      </c>
      <c r="K2549" s="44"/>
      <c r="L2549" s="63">
        <v>31.92</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124</v>
      </c>
      <c r="C2550" s="59" t="s">
        <v>1903</v>
      </c>
      <c r="D2550" s="60"/>
      <c r="E2550" s="60"/>
      <c r="F2550" s="60"/>
      <c r="G2550" s="61"/>
      <c r="H2550" s="71">
        <v>0</v>
      </c>
      <c r="I2550" s="62" t="s">
        <v>35</v>
      </c>
      <c r="J2550" s="62" t="s">
        <v>1146</v>
      </c>
      <c r="K2550" s="44"/>
      <c r="L2550" s="63">
        <v>33.619999999999997</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125</v>
      </c>
      <c r="C2551" s="59" t="s">
        <v>1906</v>
      </c>
      <c r="D2551" s="60"/>
      <c r="E2551" s="60"/>
      <c r="F2551" s="60"/>
      <c r="G2551" s="61"/>
      <c r="H2551" s="71">
        <v>0</v>
      </c>
      <c r="I2551" s="62" t="s">
        <v>35</v>
      </c>
      <c r="J2551" s="62" t="s">
        <v>1146</v>
      </c>
      <c r="K2551" s="44"/>
      <c r="L2551" s="63">
        <v>61.56</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126</v>
      </c>
      <c r="C2552" s="59" t="s">
        <v>1907</v>
      </c>
      <c r="D2552" s="60"/>
      <c r="E2552" s="60"/>
      <c r="F2552" s="60"/>
      <c r="G2552" s="61"/>
      <c r="H2552" s="71">
        <v>0</v>
      </c>
      <c r="I2552" s="62" t="s">
        <v>35</v>
      </c>
      <c r="J2552" s="62" t="s">
        <v>1146</v>
      </c>
      <c r="K2552" s="44"/>
      <c r="L2552" s="63">
        <v>63.62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127</v>
      </c>
      <c r="C2553" s="59" t="s">
        <v>1909</v>
      </c>
      <c r="D2553" s="60"/>
      <c r="E2553" s="60"/>
      <c r="F2553" s="60"/>
      <c r="G2553" s="61"/>
      <c r="H2553" s="71">
        <v>0</v>
      </c>
      <c r="I2553" s="62" t="s">
        <v>35</v>
      </c>
      <c r="J2553" s="62" t="s">
        <v>1146</v>
      </c>
      <c r="K2553" s="44"/>
      <c r="L2553" s="63">
        <v>85.07</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128</v>
      </c>
      <c r="C2554" s="59" t="s">
        <v>1910</v>
      </c>
      <c r="D2554" s="60"/>
      <c r="E2554" s="60"/>
      <c r="F2554" s="60"/>
      <c r="G2554" s="61"/>
      <c r="H2554" s="71">
        <v>0</v>
      </c>
      <c r="I2554" s="62" t="s">
        <v>35</v>
      </c>
      <c r="J2554" s="62" t="s">
        <v>1146</v>
      </c>
      <c r="K2554" s="44"/>
      <c r="L2554" s="63">
        <v>61.56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129</v>
      </c>
      <c r="C2555" s="59" t="s">
        <v>1911</v>
      </c>
      <c r="D2555" s="60"/>
      <c r="E2555" s="60"/>
      <c r="F2555" s="60"/>
      <c r="G2555" s="61"/>
      <c r="H2555" s="71">
        <v>0</v>
      </c>
      <c r="I2555" s="62" t="s">
        <v>35</v>
      </c>
      <c r="J2555" s="62" t="s">
        <v>1146</v>
      </c>
      <c r="K2555" s="44"/>
      <c r="L2555" s="63">
        <v>70.7</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130</v>
      </c>
      <c r="C2556" s="59" t="s">
        <v>1914</v>
      </c>
      <c r="D2556" s="60"/>
      <c r="E2556" s="60"/>
      <c r="F2556" s="60"/>
      <c r="G2556" s="61"/>
      <c r="H2556" s="71">
        <v>0</v>
      </c>
      <c r="I2556" s="62" t="s">
        <v>35</v>
      </c>
      <c r="J2556" s="62" t="s">
        <v>1146</v>
      </c>
      <c r="K2556" s="44"/>
      <c r="L2556" s="63">
        <v>73.86</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131</v>
      </c>
      <c r="C2557" s="59" t="s">
        <v>1915</v>
      </c>
      <c r="D2557" s="60"/>
      <c r="E2557" s="60"/>
      <c r="F2557" s="60"/>
      <c r="G2557" s="61"/>
      <c r="H2557" s="71">
        <v>0</v>
      </c>
      <c r="I2557" s="62" t="s">
        <v>35</v>
      </c>
      <c r="J2557" s="62" t="s">
        <v>1146</v>
      </c>
      <c r="K2557" s="44"/>
      <c r="L2557" s="63">
        <v>86.97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132</v>
      </c>
      <c r="C2558" s="59" t="s">
        <v>1916</v>
      </c>
      <c r="D2558" s="60"/>
      <c r="E2558" s="60"/>
      <c r="F2558" s="60"/>
      <c r="G2558" s="61"/>
      <c r="H2558" s="71">
        <v>0</v>
      </c>
      <c r="I2558" s="62" t="s">
        <v>35</v>
      </c>
      <c r="J2558" s="62" t="s">
        <v>1146</v>
      </c>
      <c r="K2558" s="44"/>
      <c r="L2558" s="63">
        <v>73.86</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133</v>
      </c>
      <c r="C2559" s="59" t="s">
        <v>1917</v>
      </c>
      <c r="D2559" s="60"/>
      <c r="E2559" s="60"/>
      <c r="F2559" s="60"/>
      <c r="G2559" s="61"/>
      <c r="H2559" s="71">
        <v>0</v>
      </c>
      <c r="I2559" s="62" t="s">
        <v>35</v>
      </c>
      <c r="J2559" s="62" t="s">
        <v>1146</v>
      </c>
      <c r="K2559" s="44"/>
      <c r="L2559" s="63">
        <v>77.62</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134</v>
      </c>
      <c r="C2560" s="59" t="s">
        <v>1918</v>
      </c>
      <c r="D2560" s="60"/>
      <c r="E2560" s="60"/>
      <c r="F2560" s="60"/>
      <c r="G2560" s="61"/>
      <c r="H2560" s="71">
        <v>0</v>
      </c>
      <c r="I2560" s="62" t="s">
        <v>35</v>
      </c>
      <c r="J2560" s="62" t="s">
        <v>1146</v>
      </c>
      <c r="K2560" s="44"/>
      <c r="L2560" s="63">
        <v>76.209999999999994</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135</v>
      </c>
      <c r="C2561" s="59" t="s">
        <v>1933</v>
      </c>
      <c r="D2561" s="60"/>
      <c r="E2561" s="60"/>
      <c r="F2561" s="60"/>
      <c r="G2561" s="61"/>
      <c r="H2561" s="71">
        <v>0</v>
      </c>
      <c r="I2561" s="62" t="s">
        <v>35</v>
      </c>
      <c r="J2561" s="62" t="s">
        <v>1146</v>
      </c>
      <c r="K2561" s="44"/>
      <c r="L2561" s="63">
        <v>61.56</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136</v>
      </c>
      <c r="C2562" s="59" t="s">
        <v>1934</v>
      </c>
      <c r="D2562" s="60"/>
      <c r="E2562" s="60"/>
      <c r="F2562" s="60"/>
      <c r="G2562" s="61"/>
      <c r="H2562" s="71">
        <v>0</v>
      </c>
      <c r="I2562" s="62" t="s">
        <v>35</v>
      </c>
      <c r="J2562" s="62" t="s">
        <v>1146</v>
      </c>
      <c r="K2562" s="44"/>
      <c r="L2562" s="63">
        <v>61.56</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137</v>
      </c>
      <c r="C2563" s="59" t="s">
        <v>1938</v>
      </c>
      <c r="D2563" s="60"/>
      <c r="E2563" s="60"/>
      <c r="F2563" s="60"/>
      <c r="G2563" s="61"/>
      <c r="H2563" s="71">
        <v>0</v>
      </c>
      <c r="I2563" s="62" t="s">
        <v>35</v>
      </c>
      <c r="J2563" s="62" t="s">
        <v>1146</v>
      </c>
      <c r="K2563" s="44"/>
      <c r="L2563" s="63">
        <v>61.56</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138</v>
      </c>
      <c r="C2564" s="59" t="s">
        <v>1939</v>
      </c>
      <c r="D2564" s="60"/>
      <c r="E2564" s="60"/>
      <c r="F2564" s="60"/>
      <c r="G2564" s="61"/>
      <c r="H2564" s="71">
        <v>0</v>
      </c>
      <c r="I2564" s="62" t="s">
        <v>35</v>
      </c>
      <c r="J2564" s="62" t="s">
        <v>1146</v>
      </c>
      <c r="K2564" s="44"/>
      <c r="L2564" s="63">
        <v>61.56</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139</v>
      </c>
      <c r="C2565" s="59" t="s">
        <v>1944</v>
      </c>
      <c r="D2565" s="60"/>
      <c r="E2565" s="60"/>
      <c r="F2565" s="60"/>
      <c r="G2565" s="61"/>
      <c r="H2565" s="71">
        <v>0</v>
      </c>
      <c r="I2565" s="62" t="s">
        <v>35</v>
      </c>
      <c r="J2565" s="62" t="s">
        <v>1146</v>
      </c>
      <c r="K2565" s="44"/>
      <c r="L2565" s="63">
        <v>61.56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140</v>
      </c>
      <c r="C2566" s="59" t="s">
        <v>1945</v>
      </c>
      <c r="D2566" s="60"/>
      <c r="E2566" s="60"/>
      <c r="F2566" s="60"/>
      <c r="G2566" s="61"/>
      <c r="H2566" s="71">
        <v>0</v>
      </c>
      <c r="I2566" s="62" t="s">
        <v>35</v>
      </c>
      <c r="J2566" s="62" t="s">
        <v>1146</v>
      </c>
      <c r="K2566" s="44"/>
      <c r="L2566" s="63">
        <v>61.56</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141</v>
      </c>
      <c r="C2567" s="59" t="s">
        <v>1946</v>
      </c>
      <c r="D2567" s="60"/>
      <c r="E2567" s="60"/>
      <c r="F2567" s="60"/>
      <c r="G2567" s="61"/>
      <c r="H2567" s="71">
        <v>0</v>
      </c>
      <c r="I2567" s="62" t="s">
        <v>35</v>
      </c>
      <c r="J2567" s="62" t="s">
        <v>1146</v>
      </c>
      <c r="K2567" s="44"/>
      <c r="L2567" s="63">
        <v>95.87</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142</v>
      </c>
      <c r="C2568" s="59" t="s">
        <v>1947</v>
      </c>
      <c r="D2568" s="60"/>
      <c r="E2568" s="60"/>
      <c r="F2568" s="60"/>
      <c r="G2568" s="61"/>
      <c r="H2568" s="71">
        <v>0</v>
      </c>
      <c r="I2568" s="62" t="s">
        <v>35</v>
      </c>
      <c r="J2568" s="62" t="s">
        <v>1146</v>
      </c>
      <c r="K2568" s="44"/>
      <c r="L2568" s="63">
        <v>23.44</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143</v>
      </c>
      <c r="C2569" s="59" t="s">
        <v>1948</v>
      </c>
      <c r="D2569" s="60"/>
      <c r="E2569" s="60"/>
      <c r="F2569" s="60"/>
      <c r="G2569" s="61"/>
      <c r="H2569" s="71">
        <v>0</v>
      </c>
      <c r="I2569" s="62" t="s">
        <v>35</v>
      </c>
      <c r="J2569" s="62" t="s">
        <v>1146</v>
      </c>
      <c r="K2569" s="44"/>
      <c r="L2569" s="63">
        <v>23.44</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144</v>
      </c>
      <c r="C2570" s="59" t="s">
        <v>1951</v>
      </c>
      <c r="D2570" s="60"/>
      <c r="E2570" s="60"/>
      <c r="F2570" s="60"/>
      <c r="G2570" s="61"/>
      <c r="H2570" s="71">
        <v>0</v>
      </c>
      <c r="I2570" s="62" t="s">
        <v>35</v>
      </c>
      <c r="J2570" s="62" t="s">
        <v>1146</v>
      </c>
      <c r="K2570" s="44"/>
      <c r="L2570" s="63">
        <v>61.56</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145</v>
      </c>
      <c r="C2571" s="59" t="s">
        <v>1952</v>
      </c>
      <c r="D2571" s="60"/>
      <c r="E2571" s="60"/>
      <c r="F2571" s="60"/>
      <c r="G2571" s="61"/>
      <c r="H2571" s="71">
        <v>0</v>
      </c>
      <c r="I2571" s="62" t="s">
        <v>35</v>
      </c>
      <c r="J2571" s="62" t="s">
        <v>1146</v>
      </c>
      <c r="K2571" s="44"/>
      <c r="L2571" s="63">
        <v>61.56</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146</v>
      </c>
      <c r="C2572" s="59" t="s">
        <v>1954</v>
      </c>
      <c r="D2572" s="60"/>
      <c r="E2572" s="60"/>
      <c r="F2572" s="60"/>
      <c r="G2572" s="61"/>
      <c r="H2572" s="71">
        <v>0</v>
      </c>
      <c r="I2572" s="62" t="s">
        <v>35</v>
      </c>
      <c r="J2572" s="62" t="s">
        <v>1146</v>
      </c>
      <c r="K2572" s="44"/>
      <c r="L2572" s="63">
        <v>95.87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147</v>
      </c>
      <c r="C2573" s="59" t="s">
        <v>1955</v>
      </c>
      <c r="D2573" s="60"/>
      <c r="E2573" s="60"/>
      <c r="F2573" s="60"/>
      <c r="G2573" s="61"/>
      <c r="H2573" s="71">
        <v>0</v>
      </c>
      <c r="I2573" s="62" t="s">
        <v>35</v>
      </c>
      <c r="J2573" s="62" t="s">
        <v>1146</v>
      </c>
      <c r="K2573" s="44"/>
      <c r="L2573" s="63">
        <v>61.56</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148</v>
      </c>
      <c r="C2574" s="59" t="s">
        <v>1956</v>
      </c>
      <c r="D2574" s="60"/>
      <c r="E2574" s="60"/>
      <c r="F2574" s="60"/>
      <c r="G2574" s="61"/>
      <c r="H2574" s="71">
        <v>0</v>
      </c>
      <c r="I2574" s="62" t="s">
        <v>35</v>
      </c>
      <c r="J2574" s="62" t="s">
        <v>1146</v>
      </c>
      <c r="K2574" s="44"/>
      <c r="L2574" s="63">
        <v>85.07</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149</v>
      </c>
      <c r="C2575" s="59" t="s">
        <v>1957</v>
      </c>
      <c r="D2575" s="60"/>
      <c r="E2575" s="60"/>
      <c r="F2575" s="60"/>
      <c r="G2575" s="61"/>
      <c r="H2575" s="71">
        <v>0</v>
      </c>
      <c r="I2575" s="62" t="s">
        <v>35</v>
      </c>
      <c r="J2575" s="62" t="s">
        <v>1146</v>
      </c>
      <c r="K2575" s="44"/>
      <c r="L2575" s="63">
        <v>86.97</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150</v>
      </c>
      <c r="C2576" s="59" t="s">
        <v>1958</v>
      </c>
      <c r="D2576" s="60"/>
      <c r="E2576" s="60"/>
      <c r="F2576" s="60"/>
      <c r="G2576" s="61"/>
      <c r="H2576" s="71">
        <v>0</v>
      </c>
      <c r="I2576" s="62" t="s">
        <v>35</v>
      </c>
      <c r="J2576" s="62" t="s">
        <v>1146</v>
      </c>
      <c r="K2576" s="44"/>
      <c r="L2576" s="63">
        <v>81.58</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151</v>
      </c>
      <c r="C2577" s="59" t="s">
        <v>1959</v>
      </c>
      <c r="D2577" s="60"/>
      <c r="E2577" s="60"/>
      <c r="F2577" s="60"/>
      <c r="G2577" s="61"/>
      <c r="H2577" s="71">
        <v>0</v>
      </c>
      <c r="I2577" s="62" t="s">
        <v>35</v>
      </c>
      <c r="J2577" s="62" t="s">
        <v>1146</v>
      </c>
      <c r="K2577" s="44"/>
      <c r="L2577" s="63">
        <v>85.07</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152</v>
      </c>
      <c r="C2578" s="59">
        <v>0</v>
      </c>
      <c r="D2578" s="60"/>
      <c r="E2578" s="60"/>
      <c r="F2578" s="60"/>
      <c r="G2578" s="61"/>
      <c r="H2578" s="71">
        <v>0</v>
      </c>
      <c r="I2578" s="62">
        <v>0</v>
      </c>
      <c r="J2578" s="62">
        <v>0</v>
      </c>
      <c r="K2578" s="44"/>
      <c r="L2578" s="63"/>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153</v>
      </c>
      <c r="C2579" s="59" t="s">
        <v>1961</v>
      </c>
      <c r="D2579" s="60"/>
      <c r="E2579" s="60"/>
      <c r="F2579" s="60"/>
      <c r="G2579" s="61"/>
      <c r="H2579" s="71">
        <v>0</v>
      </c>
      <c r="I2579" s="62">
        <v>0</v>
      </c>
      <c r="J2579" s="62">
        <v>0</v>
      </c>
      <c r="K2579" s="44"/>
      <c r="L2579" s="63"/>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154</v>
      </c>
      <c r="C2580" s="59" t="s">
        <v>1962</v>
      </c>
      <c r="D2580" s="60"/>
      <c r="E2580" s="60"/>
      <c r="F2580" s="60"/>
      <c r="G2580" s="61"/>
      <c r="H2580" s="71">
        <v>0</v>
      </c>
      <c r="I2580" s="62" t="s">
        <v>35</v>
      </c>
      <c r="J2580" s="62" t="s">
        <v>1146</v>
      </c>
      <c r="K2580" s="44"/>
      <c r="L2580" s="63">
        <v>78.709999999999994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155</v>
      </c>
      <c r="C2581" s="59" t="s">
        <v>1963</v>
      </c>
      <c r="D2581" s="60"/>
      <c r="E2581" s="60"/>
      <c r="F2581" s="60"/>
      <c r="G2581" s="61"/>
      <c r="H2581" s="71">
        <v>0</v>
      </c>
      <c r="I2581" s="62" t="s">
        <v>35</v>
      </c>
      <c r="J2581" s="62" t="s">
        <v>1146</v>
      </c>
      <c r="K2581" s="44"/>
      <c r="L2581" s="63">
        <v>81.06</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156</v>
      </c>
      <c r="C2582" s="59" t="s">
        <v>1964</v>
      </c>
      <c r="D2582" s="60"/>
      <c r="E2582" s="60"/>
      <c r="F2582" s="60"/>
      <c r="G2582" s="61"/>
      <c r="H2582" s="71">
        <v>0</v>
      </c>
      <c r="I2582" s="62" t="s">
        <v>35</v>
      </c>
      <c r="J2582" s="62" t="s">
        <v>1146</v>
      </c>
      <c r="K2582" s="44"/>
      <c r="L2582" s="63">
        <v>83.5</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157</v>
      </c>
      <c r="C2583" s="59" t="s">
        <v>1965</v>
      </c>
      <c r="D2583" s="60"/>
      <c r="E2583" s="60"/>
      <c r="F2583" s="60"/>
      <c r="G2583" s="61"/>
      <c r="H2583" s="71">
        <v>0</v>
      </c>
      <c r="I2583" s="62" t="s">
        <v>35</v>
      </c>
      <c r="J2583" s="62" t="s">
        <v>1146</v>
      </c>
      <c r="K2583" s="44"/>
      <c r="L2583" s="63">
        <v>67.37</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158</v>
      </c>
      <c r="C2584" s="59" t="s">
        <v>1966</v>
      </c>
      <c r="D2584" s="60"/>
      <c r="E2584" s="60"/>
      <c r="F2584" s="60"/>
      <c r="G2584" s="61"/>
      <c r="H2584" s="71">
        <v>0</v>
      </c>
      <c r="I2584" s="62" t="s">
        <v>35</v>
      </c>
      <c r="J2584" s="62" t="s">
        <v>1146</v>
      </c>
      <c r="K2584" s="44"/>
      <c r="L2584" s="63">
        <v>81.06</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159</v>
      </c>
      <c r="C2585" s="59" t="s">
        <v>1967</v>
      </c>
      <c r="D2585" s="60"/>
      <c r="E2585" s="60"/>
      <c r="F2585" s="60"/>
      <c r="G2585" s="61"/>
      <c r="H2585" s="71">
        <v>0</v>
      </c>
      <c r="I2585" s="62" t="s">
        <v>35</v>
      </c>
      <c r="J2585" s="62" t="s">
        <v>1146</v>
      </c>
      <c r="K2585" s="44"/>
      <c r="L2585" s="63">
        <v>57.67</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160</v>
      </c>
      <c r="C2586" s="59" t="s">
        <v>1968</v>
      </c>
      <c r="D2586" s="60"/>
      <c r="E2586" s="60"/>
      <c r="F2586" s="60"/>
      <c r="G2586" s="61"/>
      <c r="H2586" s="71">
        <v>0</v>
      </c>
      <c r="I2586" s="62" t="s">
        <v>35</v>
      </c>
      <c r="J2586" s="62" t="s">
        <v>1146</v>
      </c>
      <c r="K2586" s="44"/>
      <c r="L2586" s="63">
        <v>99.41</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161</v>
      </c>
      <c r="C2587" s="59" t="s">
        <v>1969</v>
      </c>
      <c r="D2587" s="60"/>
      <c r="E2587" s="60"/>
      <c r="F2587" s="60"/>
      <c r="G2587" s="61"/>
      <c r="H2587" s="71">
        <v>0</v>
      </c>
      <c r="I2587" s="62" t="s">
        <v>35</v>
      </c>
      <c r="J2587" s="62" t="s">
        <v>1146</v>
      </c>
      <c r="K2587" s="44"/>
      <c r="L2587" s="63">
        <v>99.41</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162</v>
      </c>
      <c r="C2588" s="59" t="s">
        <v>1970</v>
      </c>
      <c r="D2588" s="60"/>
      <c r="E2588" s="60"/>
      <c r="F2588" s="60"/>
      <c r="G2588" s="61"/>
      <c r="H2588" s="71">
        <v>0</v>
      </c>
      <c r="I2588" s="62" t="s">
        <v>35</v>
      </c>
      <c r="J2588" s="62" t="s">
        <v>1146</v>
      </c>
      <c r="K2588" s="44"/>
      <c r="L2588" s="63">
        <v>83.23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163</v>
      </c>
      <c r="C2589" s="59" t="s">
        <v>1971</v>
      </c>
      <c r="D2589" s="60"/>
      <c r="E2589" s="60"/>
      <c r="F2589" s="60"/>
      <c r="G2589" s="61"/>
      <c r="H2589" s="71">
        <v>0</v>
      </c>
      <c r="I2589" s="62" t="s">
        <v>35</v>
      </c>
      <c r="J2589" s="62" t="s">
        <v>1146</v>
      </c>
      <c r="K2589" s="44"/>
      <c r="L2589" s="63">
        <v>100.81</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164</v>
      </c>
      <c r="C2590" s="59" t="s">
        <v>1972</v>
      </c>
      <c r="D2590" s="60"/>
      <c r="E2590" s="60"/>
      <c r="F2590" s="60"/>
      <c r="G2590" s="61"/>
      <c r="H2590" s="71">
        <v>0</v>
      </c>
      <c r="I2590" s="62" t="s">
        <v>35</v>
      </c>
      <c r="J2590" s="62" t="s">
        <v>1146</v>
      </c>
      <c r="K2590" s="44"/>
      <c r="L2590" s="63">
        <v>100.81</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165</v>
      </c>
      <c r="C2591" s="59" t="s">
        <v>1973</v>
      </c>
      <c r="D2591" s="60"/>
      <c r="E2591" s="60"/>
      <c r="F2591" s="60"/>
      <c r="G2591" s="61"/>
      <c r="H2591" s="71">
        <v>0</v>
      </c>
      <c r="I2591" s="62" t="s">
        <v>35</v>
      </c>
      <c r="J2591" s="62" t="s">
        <v>1146</v>
      </c>
      <c r="K2591" s="44"/>
      <c r="L2591" s="63">
        <v>162.81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166</v>
      </c>
      <c r="C2592" s="59" t="s">
        <v>1974</v>
      </c>
      <c r="D2592" s="60"/>
      <c r="E2592" s="60"/>
      <c r="F2592" s="60"/>
      <c r="G2592" s="61"/>
      <c r="H2592" s="71">
        <v>0</v>
      </c>
      <c r="I2592" s="62" t="s">
        <v>35</v>
      </c>
      <c r="J2592" s="62" t="s">
        <v>1146</v>
      </c>
      <c r="K2592" s="44"/>
      <c r="L2592" s="63">
        <v>182.66</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167</v>
      </c>
      <c r="C2593" s="59" t="s">
        <v>1975</v>
      </c>
      <c r="D2593" s="60"/>
      <c r="E2593" s="60"/>
      <c r="F2593" s="60"/>
      <c r="G2593" s="61"/>
      <c r="H2593" s="71">
        <v>0</v>
      </c>
      <c r="I2593" s="62" t="s">
        <v>35</v>
      </c>
      <c r="J2593" s="62" t="s">
        <v>1146</v>
      </c>
      <c r="K2593" s="44"/>
      <c r="L2593" s="63">
        <v>180.56</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168</v>
      </c>
      <c r="C2594" s="59" t="s">
        <v>1976</v>
      </c>
      <c r="D2594" s="60"/>
      <c r="E2594" s="60"/>
      <c r="F2594" s="60"/>
      <c r="G2594" s="61"/>
      <c r="H2594" s="71">
        <v>0</v>
      </c>
      <c r="I2594" s="62" t="s">
        <v>35</v>
      </c>
      <c r="J2594" s="62" t="s">
        <v>1146</v>
      </c>
      <c r="K2594" s="44"/>
      <c r="L2594" s="63">
        <v>205.49</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169</v>
      </c>
      <c r="C2595" s="59" t="s">
        <v>1977</v>
      </c>
      <c r="D2595" s="60"/>
      <c r="E2595" s="60"/>
      <c r="F2595" s="60"/>
      <c r="G2595" s="61"/>
      <c r="H2595" s="71">
        <v>0</v>
      </c>
      <c r="I2595" s="62" t="s">
        <v>35</v>
      </c>
      <c r="J2595" s="62" t="s">
        <v>1146</v>
      </c>
      <c r="K2595" s="44"/>
      <c r="L2595" s="63">
        <v>162.81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170</v>
      </c>
      <c r="C2596" s="59" t="s">
        <v>1978</v>
      </c>
      <c r="D2596" s="60"/>
      <c r="E2596" s="60"/>
      <c r="F2596" s="60"/>
      <c r="G2596" s="61"/>
      <c r="H2596" s="71">
        <v>0</v>
      </c>
      <c r="I2596" s="62" t="s">
        <v>35</v>
      </c>
      <c r="J2596" s="62" t="s">
        <v>1146</v>
      </c>
      <c r="K2596" s="44"/>
      <c r="L2596" s="63">
        <v>181.81</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171</v>
      </c>
      <c r="C2597" s="59" t="s">
        <v>1979</v>
      </c>
      <c r="D2597" s="60"/>
      <c r="E2597" s="60"/>
      <c r="F2597" s="60"/>
      <c r="G2597" s="61"/>
      <c r="H2597" s="71">
        <v>0</v>
      </c>
      <c r="I2597" s="62" t="s">
        <v>35</v>
      </c>
      <c r="J2597" s="62" t="s">
        <v>1146</v>
      </c>
      <c r="K2597" s="44"/>
      <c r="L2597" s="63">
        <v>181.81</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172</v>
      </c>
      <c r="C2598" s="59" t="s">
        <v>1980</v>
      </c>
      <c r="D2598" s="60"/>
      <c r="E2598" s="60"/>
      <c r="F2598" s="60"/>
      <c r="G2598" s="61"/>
      <c r="H2598" s="71">
        <v>0</v>
      </c>
      <c r="I2598" s="62" t="s">
        <v>35</v>
      </c>
      <c r="J2598" s="62" t="s">
        <v>1146</v>
      </c>
      <c r="K2598" s="44"/>
      <c r="L2598" s="63">
        <v>204.52</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173</v>
      </c>
      <c r="C2599" s="59" t="s">
        <v>1981</v>
      </c>
      <c r="D2599" s="60"/>
      <c r="E2599" s="60"/>
      <c r="F2599" s="60"/>
      <c r="G2599" s="61"/>
      <c r="H2599" s="71">
        <v>0</v>
      </c>
      <c r="I2599" s="62" t="s">
        <v>35</v>
      </c>
      <c r="J2599" s="62" t="s">
        <v>1146</v>
      </c>
      <c r="K2599" s="44"/>
      <c r="L2599" s="63">
        <v>76.760000000000005</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174</v>
      </c>
      <c r="C2600" s="59" t="s">
        <v>1982</v>
      </c>
      <c r="D2600" s="60"/>
      <c r="E2600" s="60"/>
      <c r="F2600" s="60"/>
      <c r="G2600" s="61"/>
      <c r="H2600" s="71">
        <v>0</v>
      </c>
      <c r="I2600" s="62" t="s">
        <v>35</v>
      </c>
      <c r="J2600" s="62" t="s">
        <v>1146</v>
      </c>
      <c r="K2600" s="44"/>
      <c r="L2600" s="63">
        <v>81.459999999999994</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175</v>
      </c>
      <c r="C2601" s="59" t="s">
        <v>1983</v>
      </c>
      <c r="D2601" s="60"/>
      <c r="E2601" s="60"/>
      <c r="F2601" s="60"/>
      <c r="G2601" s="61"/>
      <c r="H2601" s="71">
        <v>0</v>
      </c>
      <c r="I2601" s="62" t="s">
        <v>35</v>
      </c>
      <c r="J2601" s="62" t="s">
        <v>1146</v>
      </c>
      <c r="K2601" s="44"/>
      <c r="L2601" s="63">
        <v>62.9</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176</v>
      </c>
      <c r="C2602" s="59" t="s">
        <v>1984</v>
      </c>
      <c r="D2602" s="60"/>
      <c r="E2602" s="60"/>
      <c r="F2602" s="60"/>
      <c r="G2602" s="61"/>
      <c r="H2602" s="71">
        <v>0</v>
      </c>
      <c r="I2602" s="62" t="s">
        <v>35</v>
      </c>
      <c r="J2602" s="62" t="s">
        <v>1146</v>
      </c>
      <c r="K2602" s="44"/>
      <c r="L2602" s="63">
        <v>67.599999999999994</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177</v>
      </c>
      <c r="C2603" s="59" t="s">
        <v>1985</v>
      </c>
      <c r="D2603" s="60"/>
      <c r="E2603" s="60"/>
      <c r="F2603" s="60"/>
      <c r="G2603" s="61"/>
      <c r="H2603" s="71">
        <v>0</v>
      </c>
      <c r="I2603" s="62" t="s">
        <v>35</v>
      </c>
      <c r="J2603" s="62" t="s">
        <v>1146</v>
      </c>
      <c r="K2603" s="44"/>
      <c r="L2603" s="63">
        <v>61.25</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178</v>
      </c>
      <c r="C2604" s="59" t="s">
        <v>1986</v>
      </c>
      <c r="D2604" s="60"/>
      <c r="E2604" s="60"/>
      <c r="F2604" s="60"/>
      <c r="G2604" s="61"/>
      <c r="H2604" s="71">
        <v>0</v>
      </c>
      <c r="I2604" s="62" t="s">
        <v>35</v>
      </c>
      <c r="J2604" s="62" t="s">
        <v>1146</v>
      </c>
      <c r="K2604" s="44"/>
      <c r="L2604" s="63">
        <v>72.06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179</v>
      </c>
      <c r="C2605" s="59" t="s">
        <v>1987</v>
      </c>
      <c r="D2605" s="60"/>
      <c r="E2605" s="60"/>
      <c r="F2605" s="60"/>
      <c r="G2605" s="61"/>
      <c r="H2605" s="71">
        <v>0</v>
      </c>
      <c r="I2605" s="62" t="s">
        <v>35</v>
      </c>
      <c r="J2605" s="62" t="s">
        <v>1146</v>
      </c>
      <c r="K2605" s="44"/>
      <c r="L2605" s="63">
        <v>67.83</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180</v>
      </c>
      <c r="C2606" s="59" t="s">
        <v>1988</v>
      </c>
      <c r="D2606" s="60"/>
      <c r="E2606" s="60"/>
      <c r="F2606" s="60"/>
      <c r="G2606" s="61"/>
      <c r="H2606" s="71">
        <v>0</v>
      </c>
      <c r="I2606" s="62" t="s">
        <v>35</v>
      </c>
      <c r="J2606" s="62" t="s">
        <v>1146</v>
      </c>
      <c r="K2606" s="44"/>
      <c r="L2606" s="63">
        <v>72.540000000000006</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181</v>
      </c>
      <c r="C2607" s="59" t="s">
        <v>1989</v>
      </c>
      <c r="D2607" s="60"/>
      <c r="E2607" s="60"/>
      <c r="F2607" s="60"/>
      <c r="G2607" s="61"/>
      <c r="H2607" s="71">
        <v>0</v>
      </c>
      <c r="I2607" s="62" t="s">
        <v>35</v>
      </c>
      <c r="J2607" s="62" t="s">
        <v>1146</v>
      </c>
      <c r="K2607" s="44"/>
      <c r="L2607" s="63">
        <v>101.1</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182</v>
      </c>
      <c r="C2608" s="59" t="s">
        <v>1990</v>
      </c>
      <c r="D2608" s="60"/>
      <c r="E2608" s="60"/>
      <c r="F2608" s="60"/>
      <c r="G2608" s="61"/>
      <c r="H2608" s="71">
        <v>0</v>
      </c>
      <c r="I2608" s="62" t="s">
        <v>35</v>
      </c>
      <c r="J2608" s="62" t="s">
        <v>1146</v>
      </c>
      <c r="K2608" s="44"/>
      <c r="L2608" s="63">
        <v>104.38</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183</v>
      </c>
      <c r="C2609" s="59" t="s">
        <v>1991</v>
      </c>
      <c r="D2609" s="60"/>
      <c r="E2609" s="60"/>
      <c r="F2609" s="60"/>
      <c r="G2609" s="61"/>
      <c r="H2609" s="71">
        <v>0</v>
      </c>
      <c r="I2609" s="62" t="s">
        <v>35</v>
      </c>
      <c r="J2609" s="62" t="s">
        <v>1146</v>
      </c>
      <c r="K2609" s="44"/>
      <c r="L2609" s="63">
        <v>101.1</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184</v>
      </c>
      <c r="C2610" s="59" t="s">
        <v>1992</v>
      </c>
      <c r="D2610" s="60"/>
      <c r="E2610" s="60"/>
      <c r="F2610" s="60"/>
      <c r="G2610" s="61"/>
      <c r="H2610" s="71">
        <v>0</v>
      </c>
      <c r="I2610" s="62" t="s">
        <v>35</v>
      </c>
      <c r="J2610" s="62" t="s">
        <v>1146</v>
      </c>
      <c r="K2610" s="44"/>
      <c r="L2610" s="63">
        <v>104.38</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185</v>
      </c>
      <c r="C2611" s="59" t="s">
        <v>1993</v>
      </c>
      <c r="D2611" s="60"/>
      <c r="E2611" s="60"/>
      <c r="F2611" s="60"/>
      <c r="G2611" s="61"/>
      <c r="H2611" s="71">
        <v>0</v>
      </c>
      <c r="I2611" s="62" t="s">
        <v>35</v>
      </c>
      <c r="J2611" s="62" t="s">
        <v>1146</v>
      </c>
      <c r="K2611" s="44"/>
      <c r="L2611" s="63">
        <v>103.57</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186</v>
      </c>
      <c r="C2612" s="59" t="s">
        <v>1994</v>
      </c>
      <c r="D2612" s="60"/>
      <c r="E2612" s="60"/>
      <c r="F2612" s="60"/>
      <c r="G2612" s="61"/>
      <c r="H2612" s="71">
        <v>0</v>
      </c>
      <c r="I2612" s="62" t="s">
        <v>35</v>
      </c>
      <c r="J2612" s="62" t="s">
        <v>1146</v>
      </c>
      <c r="K2612" s="44"/>
      <c r="L2612" s="63">
        <v>104.38</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187</v>
      </c>
      <c r="C2613" s="59" t="s">
        <v>1995</v>
      </c>
      <c r="D2613" s="60"/>
      <c r="E2613" s="60"/>
      <c r="F2613" s="60"/>
      <c r="G2613" s="61"/>
      <c r="H2613" s="71">
        <v>0</v>
      </c>
      <c r="I2613" s="62" t="s">
        <v>35</v>
      </c>
      <c r="J2613" s="62" t="s">
        <v>1146</v>
      </c>
      <c r="K2613" s="44"/>
      <c r="L2613" s="63">
        <v>150.46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188</v>
      </c>
      <c r="C2614" s="59" t="s">
        <v>1996</v>
      </c>
      <c r="D2614" s="60"/>
      <c r="E2614" s="60"/>
      <c r="F2614" s="60"/>
      <c r="G2614" s="61"/>
      <c r="H2614" s="71">
        <v>0</v>
      </c>
      <c r="I2614" s="62" t="s">
        <v>35</v>
      </c>
      <c r="J2614" s="62" t="s">
        <v>1146</v>
      </c>
      <c r="K2614" s="44"/>
      <c r="L2614" s="63">
        <v>153.75</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189</v>
      </c>
      <c r="C2615" s="59" t="s">
        <v>1997</v>
      </c>
      <c r="D2615" s="60"/>
      <c r="E2615" s="60"/>
      <c r="F2615" s="60"/>
      <c r="G2615" s="61"/>
      <c r="H2615" s="71">
        <v>0</v>
      </c>
      <c r="I2615" s="62" t="s">
        <v>35</v>
      </c>
      <c r="J2615" s="62" t="s">
        <v>1146</v>
      </c>
      <c r="K2615" s="44"/>
      <c r="L2615" s="63">
        <v>76.64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190</v>
      </c>
      <c r="C2616" s="59" t="s">
        <v>1998</v>
      </c>
      <c r="D2616" s="60"/>
      <c r="E2616" s="60"/>
      <c r="F2616" s="60"/>
      <c r="G2616" s="61"/>
      <c r="H2616" s="71">
        <v>0</v>
      </c>
      <c r="I2616" s="62" t="s">
        <v>35</v>
      </c>
      <c r="J2616" s="62" t="s">
        <v>1146</v>
      </c>
      <c r="K2616" s="44"/>
      <c r="L2616" s="63">
        <v>86.52</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191</v>
      </c>
      <c r="C2617" s="59" t="s">
        <v>1999</v>
      </c>
      <c r="D2617" s="60"/>
      <c r="E2617" s="60"/>
      <c r="F2617" s="60"/>
      <c r="G2617" s="61"/>
      <c r="H2617" s="71">
        <v>0</v>
      </c>
      <c r="I2617" s="62" t="s">
        <v>35</v>
      </c>
      <c r="J2617" s="62" t="s">
        <v>1146</v>
      </c>
      <c r="K2617" s="44"/>
      <c r="L2617" s="63">
        <v>76.64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192</v>
      </c>
      <c r="C2618" s="59" t="s">
        <v>2000</v>
      </c>
      <c r="D2618" s="60"/>
      <c r="E2618" s="60"/>
      <c r="F2618" s="60"/>
      <c r="G2618" s="61"/>
      <c r="H2618" s="71">
        <v>0</v>
      </c>
      <c r="I2618" s="62" t="s">
        <v>35</v>
      </c>
      <c r="J2618" s="62" t="s">
        <v>1146</v>
      </c>
      <c r="K2618" s="44"/>
      <c r="L2618" s="63">
        <v>86.52</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193</v>
      </c>
      <c r="C2619" s="59" t="s">
        <v>2001</v>
      </c>
      <c r="D2619" s="60"/>
      <c r="E2619" s="60"/>
      <c r="F2619" s="60"/>
      <c r="G2619" s="61"/>
      <c r="H2619" s="71">
        <v>0</v>
      </c>
      <c r="I2619" s="62" t="s">
        <v>35</v>
      </c>
      <c r="J2619" s="62" t="s">
        <v>1146</v>
      </c>
      <c r="K2619" s="44"/>
      <c r="L2619" s="63">
        <v>76.64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194</v>
      </c>
      <c r="C2620" s="59" t="s">
        <v>2002</v>
      </c>
      <c r="D2620" s="60"/>
      <c r="E2620" s="60"/>
      <c r="F2620" s="60"/>
      <c r="G2620" s="61"/>
      <c r="H2620" s="71">
        <v>0</v>
      </c>
      <c r="I2620" s="62" t="s">
        <v>35</v>
      </c>
      <c r="J2620" s="62" t="s">
        <v>1146</v>
      </c>
      <c r="K2620" s="44"/>
      <c r="L2620" s="63">
        <v>86.52</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195</v>
      </c>
      <c r="C2621" s="59" t="s">
        <v>2003</v>
      </c>
      <c r="D2621" s="60"/>
      <c r="E2621" s="60"/>
      <c r="F2621" s="60"/>
      <c r="G2621" s="61"/>
      <c r="H2621" s="71">
        <v>0</v>
      </c>
      <c r="I2621" s="62" t="s">
        <v>35</v>
      </c>
      <c r="J2621" s="62" t="s">
        <v>1146</v>
      </c>
      <c r="K2621" s="44"/>
      <c r="L2621" s="63">
        <v>76.64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196</v>
      </c>
      <c r="C2622" s="59" t="s">
        <v>2004</v>
      </c>
      <c r="D2622" s="60"/>
      <c r="E2622" s="60"/>
      <c r="F2622" s="60"/>
      <c r="G2622" s="61"/>
      <c r="H2622" s="71">
        <v>0</v>
      </c>
      <c r="I2622" s="62" t="s">
        <v>35</v>
      </c>
      <c r="J2622" s="62" t="s">
        <v>1146</v>
      </c>
      <c r="K2622" s="44"/>
      <c r="L2622" s="63">
        <v>86.52</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197</v>
      </c>
      <c r="C2623" s="59" t="s">
        <v>2005</v>
      </c>
      <c r="D2623" s="60"/>
      <c r="E2623" s="60"/>
      <c r="F2623" s="60"/>
      <c r="G2623" s="61"/>
      <c r="H2623" s="71">
        <v>0</v>
      </c>
      <c r="I2623" s="62" t="s">
        <v>35</v>
      </c>
      <c r="J2623" s="62" t="s">
        <v>1146</v>
      </c>
      <c r="K2623" s="44"/>
      <c r="L2623" s="63">
        <v>91.4</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198</v>
      </c>
      <c r="C2624" s="59" t="s">
        <v>2006</v>
      </c>
      <c r="D2624" s="60"/>
      <c r="E2624" s="60"/>
      <c r="F2624" s="60"/>
      <c r="G2624" s="61"/>
      <c r="H2624" s="71">
        <v>0</v>
      </c>
      <c r="I2624" s="62" t="s">
        <v>35</v>
      </c>
      <c r="J2624" s="62" t="s">
        <v>1146</v>
      </c>
      <c r="K2624" s="44"/>
      <c r="L2624" s="63">
        <v>98.31</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199</v>
      </c>
      <c r="C2625" s="59" t="s">
        <v>2007</v>
      </c>
      <c r="D2625" s="60"/>
      <c r="E2625" s="60"/>
      <c r="F2625" s="60"/>
      <c r="G2625" s="61"/>
      <c r="H2625" s="71">
        <v>0</v>
      </c>
      <c r="I2625" s="62" t="s">
        <v>35</v>
      </c>
      <c r="J2625" s="62" t="s">
        <v>1146</v>
      </c>
      <c r="K2625" s="44"/>
      <c r="L2625" s="63">
        <v>91.4</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200</v>
      </c>
      <c r="C2626" s="59" t="s">
        <v>2008</v>
      </c>
      <c r="D2626" s="60"/>
      <c r="E2626" s="60"/>
      <c r="F2626" s="60"/>
      <c r="G2626" s="61"/>
      <c r="H2626" s="71">
        <v>0</v>
      </c>
      <c r="I2626" s="62" t="s">
        <v>35</v>
      </c>
      <c r="J2626" s="62" t="s">
        <v>1146</v>
      </c>
      <c r="K2626" s="44"/>
      <c r="L2626" s="63">
        <v>98.31</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201</v>
      </c>
      <c r="C2627" s="59" t="s">
        <v>2009</v>
      </c>
      <c r="D2627" s="60"/>
      <c r="E2627" s="60"/>
      <c r="F2627" s="60"/>
      <c r="G2627" s="61"/>
      <c r="H2627" s="71">
        <v>0</v>
      </c>
      <c r="I2627" s="62" t="s">
        <v>35</v>
      </c>
      <c r="J2627" s="62" t="s">
        <v>1146</v>
      </c>
      <c r="K2627" s="44"/>
      <c r="L2627" s="63">
        <v>60.31</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202</v>
      </c>
      <c r="C2628" s="59" t="s">
        <v>2010</v>
      </c>
      <c r="D2628" s="60"/>
      <c r="E2628" s="60"/>
      <c r="F2628" s="60"/>
      <c r="G2628" s="61"/>
      <c r="H2628" s="71">
        <v>0</v>
      </c>
      <c r="I2628" s="62" t="s">
        <v>35</v>
      </c>
      <c r="J2628" s="62" t="s">
        <v>1146</v>
      </c>
      <c r="K2628" s="44"/>
      <c r="L2628" s="63">
        <v>136.38999999999999</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203</v>
      </c>
      <c r="C2629" s="59" t="s">
        <v>2011</v>
      </c>
      <c r="D2629" s="60"/>
      <c r="E2629" s="60"/>
      <c r="F2629" s="60"/>
      <c r="G2629" s="61"/>
      <c r="H2629" s="71">
        <v>0</v>
      </c>
      <c r="I2629" s="62" t="s">
        <v>35</v>
      </c>
      <c r="J2629" s="62" t="s">
        <v>1146</v>
      </c>
      <c r="K2629" s="44"/>
      <c r="L2629" s="63">
        <v>136.38999999999999</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204</v>
      </c>
      <c r="C2630" s="59" t="s">
        <v>2012</v>
      </c>
      <c r="D2630" s="60"/>
      <c r="E2630" s="60"/>
      <c r="F2630" s="60"/>
      <c r="G2630" s="61"/>
      <c r="H2630" s="71">
        <v>0</v>
      </c>
      <c r="I2630" s="62" t="s">
        <v>35</v>
      </c>
      <c r="J2630" s="62" t="s">
        <v>1146</v>
      </c>
      <c r="K2630" s="44"/>
      <c r="L2630" s="63">
        <v>136.38999999999999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205</v>
      </c>
      <c r="C2631" s="59" t="s">
        <v>2013</v>
      </c>
      <c r="D2631" s="60"/>
      <c r="E2631" s="60"/>
      <c r="F2631" s="60"/>
      <c r="G2631" s="61"/>
      <c r="H2631" s="71">
        <v>0</v>
      </c>
      <c r="I2631" s="62" t="s">
        <v>35</v>
      </c>
      <c r="J2631" s="62" t="s">
        <v>1146</v>
      </c>
      <c r="K2631" s="44"/>
      <c r="L2631" s="63">
        <v>136.38999999999999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206</v>
      </c>
      <c r="C2632" s="59" t="s">
        <v>2014</v>
      </c>
      <c r="D2632" s="60"/>
      <c r="E2632" s="60"/>
      <c r="F2632" s="60"/>
      <c r="G2632" s="61"/>
      <c r="H2632" s="71">
        <v>0</v>
      </c>
      <c r="I2632" s="62" t="s">
        <v>35</v>
      </c>
      <c r="J2632" s="62" t="s">
        <v>1146</v>
      </c>
      <c r="K2632" s="44"/>
      <c r="L2632" s="63">
        <v>169.58</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207</v>
      </c>
      <c r="C2633" s="59" t="s">
        <v>2015</v>
      </c>
      <c r="D2633" s="60"/>
      <c r="E2633" s="60"/>
      <c r="F2633" s="60"/>
      <c r="G2633" s="61"/>
      <c r="H2633" s="71">
        <v>0</v>
      </c>
      <c r="I2633" s="62" t="s">
        <v>35</v>
      </c>
      <c r="J2633" s="62" t="s">
        <v>1146</v>
      </c>
      <c r="K2633" s="44"/>
      <c r="L2633" s="63">
        <v>169.58</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208</v>
      </c>
      <c r="C2634" s="59" t="s">
        <v>2016</v>
      </c>
      <c r="D2634" s="60"/>
      <c r="E2634" s="60"/>
      <c r="F2634" s="60"/>
      <c r="G2634" s="61"/>
      <c r="H2634" s="71">
        <v>0</v>
      </c>
      <c r="I2634" s="62" t="s">
        <v>35</v>
      </c>
      <c r="J2634" s="62" t="s">
        <v>1146</v>
      </c>
      <c r="K2634" s="44"/>
      <c r="L2634" s="63">
        <v>173.93</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209</v>
      </c>
      <c r="C2635" s="59" t="s">
        <v>2017</v>
      </c>
      <c r="D2635" s="60"/>
      <c r="E2635" s="60"/>
      <c r="F2635" s="60"/>
      <c r="G2635" s="61"/>
      <c r="H2635" s="71">
        <v>0</v>
      </c>
      <c r="I2635" s="62" t="s">
        <v>35</v>
      </c>
      <c r="J2635" s="62" t="s">
        <v>1146</v>
      </c>
      <c r="K2635" s="44"/>
      <c r="L2635" s="63">
        <v>173.44</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210</v>
      </c>
      <c r="C2636" s="59" t="s">
        <v>2018</v>
      </c>
      <c r="D2636" s="60"/>
      <c r="E2636" s="60"/>
      <c r="F2636" s="60"/>
      <c r="G2636" s="61"/>
      <c r="H2636" s="71">
        <v>0</v>
      </c>
      <c r="I2636" s="62" t="s">
        <v>35</v>
      </c>
      <c r="J2636" s="62" t="s">
        <v>1146</v>
      </c>
      <c r="K2636" s="44"/>
      <c r="L2636" s="63">
        <v>173.44</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211</v>
      </c>
      <c r="C2637" s="59" t="s">
        <v>2019</v>
      </c>
      <c r="D2637" s="60"/>
      <c r="E2637" s="60"/>
      <c r="F2637" s="60"/>
      <c r="G2637" s="61"/>
      <c r="H2637" s="71">
        <v>0</v>
      </c>
      <c r="I2637" s="62" t="s">
        <v>35</v>
      </c>
      <c r="J2637" s="62" t="s">
        <v>1146</v>
      </c>
      <c r="K2637" s="44"/>
      <c r="L2637" s="63">
        <v>177.79</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212</v>
      </c>
      <c r="C2638" s="59" t="s">
        <v>2020</v>
      </c>
      <c r="D2638" s="60"/>
      <c r="E2638" s="60"/>
      <c r="F2638" s="60"/>
      <c r="G2638" s="61"/>
      <c r="H2638" s="71">
        <v>0</v>
      </c>
      <c r="I2638" s="62" t="s">
        <v>35</v>
      </c>
      <c r="J2638" s="62" t="s">
        <v>1146</v>
      </c>
      <c r="K2638" s="44"/>
      <c r="L2638" s="63">
        <v>114.86</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213</v>
      </c>
      <c r="C2639" s="59" t="s">
        <v>2021</v>
      </c>
      <c r="D2639" s="60"/>
      <c r="E2639" s="60"/>
      <c r="F2639" s="60"/>
      <c r="G2639" s="61"/>
      <c r="H2639" s="71">
        <v>0</v>
      </c>
      <c r="I2639" s="62" t="s">
        <v>35</v>
      </c>
      <c r="J2639" s="62" t="s">
        <v>1146</v>
      </c>
      <c r="K2639" s="44"/>
      <c r="L2639" s="63">
        <v>114.29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214</v>
      </c>
      <c r="C2640" s="59" t="s">
        <v>2022</v>
      </c>
      <c r="D2640" s="60"/>
      <c r="E2640" s="60"/>
      <c r="F2640" s="60"/>
      <c r="G2640" s="61"/>
      <c r="H2640" s="71">
        <v>0</v>
      </c>
      <c r="I2640" s="62" t="s">
        <v>35</v>
      </c>
      <c r="J2640" s="62" t="s">
        <v>1146</v>
      </c>
      <c r="K2640" s="44"/>
      <c r="L2640" s="63">
        <v>60.31</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215</v>
      </c>
      <c r="C2641" s="59" t="s">
        <v>2023</v>
      </c>
      <c r="D2641" s="60"/>
      <c r="E2641" s="60"/>
      <c r="F2641" s="60"/>
      <c r="G2641" s="61"/>
      <c r="H2641" s="71">
        <v>0</v>
      </c>
      <c r="I2641" s="62" t="s">
        <v>35</v>
      </c>
      <c r="J2641" s="62" t="s">
        <v>1146</v>
      </c>
      <c r="K2641" s="44"/>
      <c r="L2641" s="63">
        <v>157.88</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216</v>
      </c>
      <c r="C2642" s="59" t="s">
        <v>2024</v>
      </c>
      <c r="D2642" s="60"/>
      <c r="E2642" s="60"/>
      <c r="F2642" s="60"/>
      <c r="G2642" s="61"/>
      <c r="H2642" s="71">
        <v>0</v>
      </c>
      <c r="I2642" s="62" t="s">
        <v>35</v>
      </c>
      <c r="J2642" s="62" t="s">
        <v>1146</v>
      </c>
      <c r="K2642" s="44"/>
      <c r="L2642" s="63">
        <v>78.39</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217</v>
      </c>
      <c r="C2643" s="59" t="s">
        <v>2025</v>
      </c>
      <c r="D2643" s="60"/>
      <c r="E2643" s="60"/>
      <c r="F2643" s="60"/>
      <c r="G2643" s="61"/>
      <c r="H2643" s="71">
        <v>0</v>
      </c>
      <c r="I2643" s="62" t="s">
        <v>35</v>
      </c>
      <c r="J2643" s="62" t="s">
        <v>1146</v>
      </c>
      <c r="K2643" s="44"/>
      <c r="L2643" s="63">
        <v>91.22</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218</v>
      </c>
      <c r="C2644" s="59" t="s">
        <v>2026</v>
      </c>
      <c r="D2644" s="60"/>
      <c r="E2644" s="60"/>
      <c r="F2644" s="60"/>
      <c r="G2644" s="61"/>
      <c r="H2644" s="71">
        <v>0</v>
      </c>
      <c r="I2644" s="62" t="s">
        <v>35</v>
      </c>
      <c r="J2644" s="62" t="s">
        <v>1146</v>
      </c>
      <c r="K2644" s="44"/>
      <c r="L2644" s="63">
        <v>239.34</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219</v>
      </c>
      <c r="C2645" s="59" t="s">
        <v>2027</v>
      </c>
      <c r="D2645" s="60"/>
      <c r="E2645" s="60"/>
      <c r="F2645" s="60"/>
      <c r="G2645" s="61"/>
      <c r="H2645" s="71">
        <v>0</v>
      </c>
      <c r="I2645" s="62" t="s">
        <v>35</v>
      </c>
      <c r="J2645" s="62" t="s">
        <v>1146</v>
      </c>
      <c r="K2645" s="44"/>
      <c r="L2645" s="63">
        <v>89.85</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220</v>
      </c>
      <c r="C2646" s="59" t="s">
        <v>2028</v>
      </c>
      <c r="D2646" s="60"/>
      <c r="E2646" s="60"/>
      <c r="F2646" s="60"/>
      <c r="G2646" s="61"/>
      <c r="H2646" s="71">
        <v>0</v>
      </c>
      <c r="I2646" s="62" t="s">
        <v>35</v>
      </c>
      <c r="J2646" s="62" t="s">
        <v>1146</v>
      </c>
      <c r="K2646" s="44"/>
      <c r="L2646" s="63">
        <v>109.33</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221</v>
      </c>
      <c r="C2647" s="59" t="s">
        <v>2029</v>
      </c>
      <c r="D2647" s="60"/>
      <c r="E2647" s="60"/>
      <c r="F2647" s="60"/>
      <c r="G2647" s="61"/>
      <c r="H2647" s="71">
        <v>0</v>
      </c>
      <c r="I2647" s="62" t="s">
        <v>35</v>
      </c>
      <c r="J2647" s="62" t="s">
        <v>1146</v>
      </c>
      <c r="K2647" s="44"/>
      <c r="L2647" s="63">
        <v>115.94</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222</v>
      </c>
      <c r="C2648" s="59" t="s">
        <v>2030</v>
      </c>
      <c r="D2648" s="60"/>
      <c r="E2648" s="60"/>
      <c r="F2648" s="60"/>
      <c r="G2648" s="61"/>
      <c r="H2648" s="71">
        <v>0</v>
      </c>
      <c r="I2648" s="62" t="s">
        <v>35</v>
      </c>
      <c r="J2648" s="62" t="s">
        <v>1146</v>
      </c>
      <c r="K2648" s="44"/>
      <c r="L2648" s="63">
        <v>117.64</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223</v>
      </c>
      <c r="C2649" s="59" t="s">
        <v>2031</v>
      </c>
      <c r="D2649" s="60"/>
      <c r="E2649" s="60"/>
      <c r="F2649" s="60"/>
      <c r="G2649" s="61"/>
      <c r="H2649" s="71">
        <v>0</v>
      </c>
      <c r="I2649" s="62" t="s">
        <v>35</v>
      </c>
      <c r="J2649" s="62" t="s">
        <v>1146</v>
      </c>
      <c r="K2649" s="44"/>
      <c r="L2649" s="63">
        <v>102.79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224</v>
      </c>
      <c r="C2650" s="59" t="s">
        <v>2032</v>
      </c>
      <c r="D2650" s="60"/>
      <c r="E2650" s="60"/>
      <c r="F2650" s="60"/>
      <c r="G2650" s="61"/>
      <c r="H2650" s="71">
        <v>0</v>
      </c>
      <c r="I2650" s="62" t="s">
        <v>35</v>
      </c>
      <c r="J2650" s="62" t="s">
        <v>1146</v>
      </c>
      <c r="K2650" s="44"/>
      <c r="L2650" s="63">
        <v>104.49</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225</v>
      </c>
      <c r="C2651" s="59" t="s">
        <v>2033</v>
      </c>
      <c r="D2651" s="60"/>
      <c r="E2651" s="60"/>
      <c r="F2651" s="60"/>
      <c r="G2651" s="61"/>
      <c r="H2651" s="71">
        <v>0</v>
      </c>
      <c r="I2651" s="62" t="s">
        <v>35</v>
      </c>
      <c r="J2651" s="62" t="s">
        <v>1146</v>
      </c>
      <c r="K2651" s="44"/>
      <c r="L2651" s="63">
        <v>66.62</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226</v>
      </c>
      <c r="C2652" s="59" t="s">
        <v>2034</v>
      </c>
      <c r="D2652" s="60"/>
      <c r="E2652" s="60"/>
      <c r="F2652" s="60"/>
      <c r="G2652" s="61"/>
      <c r="H2652" s="71">
        <v>0</v>
      </c>
      <c r="I2652" s="62" t="s">
        <v>35</v>
      </c>
      <c r="J2652" s="62" t="s">
        <v>1146</v>
      </c>
      <c r="K2652" s="44"/>
      <c r="L2652" s="63">
        <v>76.08</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227</v>
      </c>
      <c r="C2653" s="59" t="s">
        <v>2035</v>
      </c>
      <c r="D2653" s="60"/>
      <c r="E2653" s="60"/>
      <c r="F2653" s="60"/>
      <c r="G2653" s="61"/>
      <c r="H2653" s="71">
        <v>0</v>
      </c>
      <c r="I2653" s="62" t="s">
        <v>35</v>
      </c>
      <c r="J2653" s="62" t="s">
        <v>1146</v>
      </c>
      <c r="K2653" s="44"/>
      <c r="L2653" s="63">
        <v>78.760000000000005</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228</v>
      </c>
      <c r="C2654" s="59" t="s">
        <v>2036</v>
      </c>
      <c r="D2654" s="60"/>
      <c r="E2654" s="60"/>
      <c r="F2654" s="60"/>
      <c r="G2654" s="61"/>
      <c r="H2654" s="71">
        <v>0</v>
      </c>
      <c r="I2654" s="62" t="s">
        <v>35</v>
      </c>
      <c r="J2654" s="62" t="s">
        <v>1146</v>
      </c>
      <c r="K2654" s="44"/>
      <c r="L2654" s="63">
        <v>83.62</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229</v>
      </c>
      <c r="C2655" s="59" t="s">
        <v>2037</v>
      </c>
      <c r="D2655" s="60"/>
      <c r="E2655" s="60"/>
      <c r="F2655" s="60"/>
      <c r="G2655" s="61"/>
      <c r="H2655" s="71">
        <v>0</v>
      </c>
      <c r="I2655" s="62" t="s">
        <v>35</v>
      </c>
      <c r="J2655" s="62" t="s">
        <v>1146</v>
      </c>
      <c r="K2655" s="44"/>
      <c r="L2655" s="63">
        <v>166.33</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230</v>
      </c>
      <c r="C2656" s="59" t="s">
        <v>2038</v>
      </c>
      <c r="D2656" s="60"/>
      <c r="E2656" s="60"/>
      <c r="F2656" s="60"/>
      <c r="G2656" s="61"/>
      <c r="H2656" s="71">
        <v>0</v>
      </c>
      <c r="I2656" s="62" t="s">
        <v>35</v>
      </c>
      <c r="J2656" s="62" t="s">
        <v>1146</v>
      </c>
      <c r="K2656" s="44"/>
      <c r="L2656" s="63">
        <v>166.33</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231</v>
      </c>
      <c r="C2657" s="59" t="s">
        <v>2039</v>
      </c>
      <c r="D2657" s="60"/>
      <c r="E2657" s="60"/>
      <c r="F2657" s="60"/>
      <c r="G2657" s="61"/>
      <c r="H2657" s="71">
        <v>0</v>
      </c>
      <c r="I2657" s="62" t="s">
        <v>35</v>
      </c>
      <c r="J2657" s="62" t="s">
        <v>1146</v>
      </c>
      <c r="K2657" s="44"/>
      <c r="L2657" s="63">
        <v>196.13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232</v>
      </c>
      <c r="C2658" s="59" t="s">
        <v>2040</v>
      </c>
      <c r="D2658" s="60"/>
      <c r="E2658" s="60"/>
      <c r="F2658" s="60"/>
      <c r="G2658" s="61"/>
      <c r="H2658" s="71">
        <v>0</v>
      </c>
      <c r="I2658" s="62" t="s">
        <v>35</v>
      </c>
      <c r="J2658" s="62" t="s">
        <v>1146</v>
      </c>
      <c r="K2658" s="44"/>
      <c r="L2658" s="63">
        <v>166.33</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233</v>
      </c>
      <c r="C2659" s="59" t="s">
        <v>2041</v>
      </c>
      <c r="D2659" s="60"/>
      <c r="E2659" s="60"/>
      <c r="F2659" s="60"/>
      <c r="G2659" s="61"/>
      <c r="H2659" s="71">
        <v>0</v>
      </c>
      <c r="I2659" s="62" t="s">
        <v>35</v>
      </c>
      <c r="J2659" s="62" t="s">
        <v>1146</v>
      </c>
      <c r="K2659" s="44"/>
      <c r="L2659" s="63">
        <v>166.33</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234</v>
      </c>
      <c r="C2660" s="59" t="s">
        <v>2042</v>
      </c>
      <c r="D2660" s="60"/>
      <c r="E2660" s="60"/>
      <c r="F2660" s="60"/>
      <c r="G2660" s="61"/>
      <c r="H2660" s="71">
        <v>0</v>
      </c>
      <c r="I2660" s="62" t="s">
        <v>35</v>
      </c>
      <c r="J2660" s="62" t="s">
        <v>1146</v>
      </c>
      <c r="K2660" s="44"/>
      <c r="L2660" s="63">
        <v>201.24</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235</v>
      </c>
      <c r="C2661" s="59" t="s">
        <v>2043</v>
      </c>
      <c r="D2661" s="60"/>
      <c r="E2661" s="60"/>
      <c r="F2661" s="60"/>
      <c r="G2661" s="61"/>
      <c r="H2661" s="71">
        <v>0</v>
      </c>
      <c r="I2661" s="62" t="s">
        <v>35</v>
      </c>
      <c r="J2661" s="62" t="s">
        <v>1146</v>
      </c>
      <c r="K2661" s="44"/>
      <c r="L2661" s="63">
        <v>205.55</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236</v>
      </c>
      <c r="C2662" s="59" t="s">
        <v>2044</v>
      </c>
      <c r="D2662" s="60"/>
      <c r="E2662" s="60"/>
      <c r="F2662" s="60"/>
      <c r="G2662" s="61"/>
      <c r="H2662" s="71">
        <v>0</v>
      </c>
      <c r="I2662" s="62" t="s">
        <v>35</v>
      </c>
      <c r="J2662" s="62" t="s">
        <v>1146</v>
      </c>
      <c r="K2662" s="44"/>
      <c r="L2662" s="63">
        <v>212.36</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237</v>
      </c>
      <c r="C2663" s="59" t="s">
        <v>2045</v>
      </c>
      <c r="D2663" s="60"/>
      <c r="E2663" s="60"/>
      <c r="F2663" s="60"/>
      <c r="G2663" s="61"/>
      <c r="H2663" s="71">
        <v>0</v>
      </c>
      <c r="I2663" s="62" t="s">
        <v>35</v>
      </c>
      <c r="J2663" s="62" t="s">
        <v>1146</v>
      </c>
      <c r="K2663" s="44"/>
      <c r="L2663" s="63">
        <v>205.55</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238</v>
      </c>
      <c r="C2664" s="59" t="s">
        <v>2046</v>
      </c>
      <c r="D2664" s="60"/>
      <c r="E2664" s="60"/>
      <c r="F2664" s="60"/>
      <c r="G2664" s="61"/>
      <c r="H2664" s="71">
        <v>0</v>
      </c>
      <c r="I2664" s="62" t="s">
        <v>35</v>
      </c>
      <c r="J2664" s="62" t="s">
        <v>1146</v>
      </c>
      <c r="K2664" s="44"/>
      <c r="L2664" s="63">
        <v>212.36</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239</v>
      </c>
      <c r="C2665" s="59" t="s">
        <v>2047</v>
      </c>
      <c r="D2665" s="60"/>
      <c r="E2665" s="60"/>
      <c r="F2665" s="60"/>
      <c r="G2665" s="61"/>
      <c r="H2665" s="71">
        <v>0</v>
      </c>
      <c r="I2665" s="62" t="s">
        <v>35</v>
      </c>
      <c r="J2665" s="62" t="s">
        <v>1146</v>
      </c>
      <c r="K2665" s="44"/>
      <c r="L2665" s="63">
        <v>213.21</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240</v>
      </c>
      <c r="C2666" s="59" t="s">
        <v>2048</v>
      </c>
      <c r="D2666" s="60"/>
      <c r="E2666" s="60"/>
      <c r="F2666" s="60"/>
      <c r="G2666" s="61"/>
      <c r="H2666" s="71">
        <v>0</v>
      </c>
      <c r="I2666" s="62" t="s">
        <v>35</v>
      </c>
      <c r="J2666" s="62" t="s">
        <v>1146</v>
      </c>
      <c r="K2666" s="44"/>
      <c r="L2666" s="63">
        <v>220.03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241</v>
      </c>
      <c r="C2667" s="59" t="s">
        <v>2049</v>
      </c>
      <c r="D2667" s="60"/>
      <c r="E2667" s="60"/>
      <c r="F2667" s="60"/>
      <c r="G2667" s="61"/>
      <c r="H2667" s="71">
        <v>0</v>
      </c>
      <c r="I2667" s="62" t="s">
        <v>35</v>
      </c>
      <c r="J2667" s="62" t="s">
        <v>1146</v>
      </c>
      <c r="K2667" s="44"/>
      <c r="L2667" s="63">
        <v>134.83000000000001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242</v>
      </c>
      <c r="C2668" s="59" t="s">
        <v>2050</v>
      </c>
      <c r="D2668" s="60"/>
      <c r="E2668" s="60"/>
      <c r="F2668" s="60"/>
      <c r="G2668" s="61"/>
      <c r="H2668" s="71">
        <v>0</v>
      </c>
      <c r="I2668" s="62" t="s">
        <v>35</v>
      </c>
      <c r="J2668" s="62" t="s">
        <v>1146</v>
      </c>
      <c r="K2668" s="44"/>
      <c r="L2668" s="63">
        <v>134.83000000000001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243</v>
      </c>
      <c r="C2669" s="59" t="s">
        <v>2051</v>
      </c>
      <c r="D2669" s="60"/>
      <c r="E2669" s="60"/>
      <c r="F2669" s="60"/>
      <c r="G2669" s="61"/>
      <c r="H2669" s="71">
        <v>0</v>
      </c>
      <c r="I2669" s="62" t="s">
        <v>35</v>
      </c>
      <c r="J2669" s="62" t="s">
        <v>1146</v>
      </c>
      <c r="K2669" s="44"/>
      <c r="L2669" s="63">
        <v>151.85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244</v>
      </c>
      <c r="C2670" s="59" t="s">
        <v>2052</v>
      </c>
      <c r="D2670" s="60"/>
      <c r="E2670" s="60"/>
      <c r="F2670" s="60"/>
      <c r="G2670" s="61"/>
      <c r="H2670" s="71">
        <v>0</v>
      </c>
      <c r="I2670" s="62" t="s">
        <v>35</v>
      </c>
      <c r="J2670" s="62" t="s">
        <v>1146</v>
      </c>
      <c r="K2670" s="44"/>
      <c r="L2670" s="63">
        <v>134.83000000000001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245</v>
      </c>
      <c r="C2671" s="59" t="s">
        <v>2053</v>
      </c>
      <c r="D2671" s="60"/>
      <c r="E2671" s="60"/>
      <c r="F2671" s="60"/>
      <c r="G2671" s="61"/>
      <c r="H2671" s="71">
        <v>0</v>
      </c>
      <c r="I2671" s="62" t="s">
        <v>35</v>
      </c>
      <c r="J2671" s="62" t="s">
        <v>1146</v>
      </c>
      <c r="K2671" s="44"/>
      <c r="L2671" s="63">
        <v>134.83000000000001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246</v>
      </c>
      <c r="C2672" s="59" t="s">
        <v>2054</v>
      </c>
      <c r="D2672" s="60"/>
      <c r="E2672" s="60"/>
      <c r="F2672" s="60"/>
      <c r="G2672" s="61"/>
      <c r="H2672" s="71">
        <v>0</v>
      </c>
      <c r="I2672" s="62" t="s">
        <v>35</v>
      </c>
      <c r="J2672" s="62" t="s">
        <v>1146</v>
      </c>
      <c r="K2672" s="44"/>
      <c r="L2672" s="63">
        <v>151.85</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247</v>
      </c>
      <c r="C2673" s="59" t="s">
        <v>2055</v>
      </c>
      <c r="D2673" s="60"/>
      <c r="E2673" s="60"/>
      <c r="F2673" s="60"/>
      <c r="G2673" s="61"/>
      <c r="H2673" s="71">
        <v>0</v>
      </c>
      <c r="I2673" s="62" t="s">
        <v>35</v>
      </c>
      <c r="J2673" s="62" t="s">
        <v>1146</v>
      </c>
      <c r="K2673" s="44"/>
      <c r="L2673" s="63">
        <v>33.99</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248</v>
      </c>
      <c r="C2674" s="59" t="s">
        <v>2056</v>
      </c>
      <c r="D2674" s="60"/>
      <c r="E2674" s="60"/>
      <c r="F2674" s="60"/>
      <c r="G2674" s="61"/>
      <c r="H2674" s="71">
        <v>0</v>
      </c>
      <c r="I2674" s="62" t="s">
        <v>35</v>
      </c>
      <c r="J2674" s="62" t="s">
        <v>1146</v>
      </c>
      <c r="K2674" s="44"/>
      <c r="L2674" s="63">
        <v>69.84</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249</v>
      </c>
      <c r="C2675" s="59" t="s">
        <v>2057</v>
      </c>
      <c r="D2675" s="60"/>
      <c r="E2675" s="60"/>
      <c r="F2675" s="60"/>
      <c r="G2675" s="61"/>
      <c r="H2675" s="71">
        <v>0</v>
      </c>
      <c r="I2675" s="62" t="s">
        <v>35</v>
      </c>
      <c r="J2675" s="62" t="s">
        <v>1146</v>
      </c>
      <c r="K2675" s="44"/>
      <c r="L2675" s="63">
        <v>60.31</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250</v>
      </c>
      <c r="C2676" s="59" t="s">
        <v>2058</v>
      </c>
      <c r="D2676" s="60"/>
      <c r="E2676" s="60"/>
      <c r="F2676" s="60"/>
      <c r="G2676" s="61"/>
      <c r="H2676" s="71">
        <v>0</v>
      </c>
      <c r="I2676" s="62" t="s">
        <v>35</v>
      </c>
      <c r="J2676" s="62" t="s">
        <v>1146</v>
      </c>
      <c r="K2676" s="44"/>
      <c r="L2676" s="63">
        <v>212.36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251</v>
      </c>
      <c r="C2677" s="59" t="s">
        <v>2059</v>
      </c>
      <c r="D2677" s="60"/>
      <c r="E2677" s="60"/>
      <c r="F2677" s="60"/>
      <c r="G2677" s="61"/>
      <c r="H2677" s="71">
        <v>0</v>
      </c>
      <c r="I2677" s="62" t="s">
        <v>35</v>
      </c>
      <c r="J2677" s="62" t="s">
        <v>1146</v>
      </c>
      <c r="K2677" s="44"/>
      <c r="L2677" s="63">
        <v>131.93173985874714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252</v>
      </c>
      <c r="C2678" s="59" t="s">
        <v>2060</v>
      </c>
      <c r="D2678" s="60"/>
      <c r="E2678" s="60"/>
      <c r="F2678" s="60"/>
      <c r="G2678" s="61"/>
      <c r="H2678" s="71">
        <v>0</v>
      </c>
      <c r="I2678" s="62" t="s">
        <v>35</v>
      </c>
      <c r="J2678" s="62" t="s">
        <v>1146</v>
      </c>
      <c r="K2678" s="44"/>
      <c r="L2678" s="63">
        <v>136.06307590059885</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253</v>
      </c>
      <c r="C2679" s="59">
        <v>0</v>
      </c>
      <c r="D2679" s="60"/>
      <c r="E2679" s="60"/>
      <c r="F2679" s="60"/>
      <c r="G2679" s="61"/>
      <c r="H2679" s="71">
        <v>0</v>
      </c>
      <c r="I2679" s="62">
        <v>0</v>
      </c>
      <c r="J2679" s="62">
        <v>0</v>
      </c>
      <c r="K2679" s="44"/>
      <c r="L2679" s="63"/>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254</v>
      </c>
      <c r="C2680" s="59" t="s">
        <v>2061</v>
      </c>
      <c r="D2680" s="60"/>
      <c r="E2680" s="60"/>
      <c r="F2680" s="60"/>
      <c r="G2680" s="61"/>
      <c r="H2680" s="71">
        <v>0</v>
      </c>
      <c r="I2680" s="62">
        <v>0</v>
      </c>
      <c r="J2680" s="62">
        <v>0</v>
      </c>
      <c r="K2680" s="44"/>
      <c r="L2680" s="63"/>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255</v>
      </c>
      <c r="C2681" s="59" t="s">
        <v>1962</v>
      </c>
      <c r="D2681" s="60"/>
      <c r="E2681" s="60"/>
      <c r="F2681" s="60"/>
      <c r="G2681" s="61"/>
      <c r="H2681" s="71">
        <v>0</v>
      </c>
      <c r="I2681" s="62" t="s">
        <v>35</v>
      </c>
      <c r="J2681" s="62" t="s">
        <v>1146</v>
      </c>
      <c r="K2681" s="44"/>
      <c r="L2681" s="63">
        <v>39.21</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256</v>
      </c>
      <c r="C2682" s="59" t="s">
        <v>1963</v>
      </c>
      <c r="D2682" s="60"/>
      <c r="E2682" s="60"/>
      <c r="F2682" s="60"/>
      <c r="G2682" s="61"/>
      <c r="H2682" s="71">
        <v>0</v>
      </c>
      <c r="I2682" s="62" t="s">
        <v>35</v>
      </c>
      <c r="J2682" s="62" t="s">
        <v>1146</v>
      </c>
      <c r="K2682" s="44"/>
      <c r="L2682" s="63">
        <v>39.21</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257</v>
      </c>
      <c r="C2683" s="59" t="s">
        <v>1964</v>
      </c>
      <c r="D2683" s="60"/>
      <c r="E2683" s="60"/>
      <c r="F2683" s="60"/>
      <c r="G2683" s="61"/>
      <c r="H2683" s="71">
        <v>0</v>
      </c>
      <c r="I2683" s="62" t="s">
        <v>35</v>
      </c>
      <c r="J2683" s="62" t="s">
        <v>1146</v>
      </c>
      <c r="K2683" s="44"/>
      <c r="L2683" s="63">
        <v>39.21</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258</v>
      </c>
      <c r="C2684" s="59" t="s">
        <v>1965</v>
      </c>
      <c r="D2684" s="60"/>
      <c r="E2684" s="60"/>
      <c r="F2684" s="60"/>
      <c r="G2684" s="61"/>
      <c r="H2684" s="71">
        <v>0</v>
      </c>
      <c r="I2684" s="62" t="s">
        <v>35</v>
      </c>
      <c r="J2684" s="62" t="s">
        <v>1146</v>
      </c>
      <c r="K2684" s="44"/>
      <c r="L2684" s="63">
        <v>39.21</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259</v>
      </c>
      <c r="C2685" s="59" t="s">
        <v>1966</v>
      </c>
      <c r="D2685" s="60"/>
      <c r="E2685" s="60"/>
      <c r="F2685" s="60"/>
      <c r="G2685" s="61"/>
      <c r="H2685" s="71">
        <v>0</v>
      </c>
      <c r="I2685" s="62" t="s">
        <v>35</v>
      </c>
      <c r="J2685" s="62" t="s">
        <v>1146</v>
      </c>
      <c r="K2685" s="44"/>
      <c r="L2685" s="63">
        <v>39.21</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260</v>
      </c>
      <c r="C2686" s="59" t="s">
        <v>1967</v>
      </c>
      <c r="D2686" s="60"/>
      <c r="E2686" s="60"/>
      <c r="F2686" s="60"/>
      <c r="G2686" s="61"/>
      <c r="H2686" s="71">
        <v>0</v>
      </c>
      <c r="I2686" s="62" t="s">
        <v>35</v>
      </c>
      <c r="J2686" s="62" t="s">
        <v>1146</v>
      </c>
      <c r="K2686" s="44"/>
      <c r="L2686" s="63">
        <v>39.21</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261</v>
      </c>
      <c r="C2687" s="59" t="s">
        <v>1968</v>
      </c>
      <c r="D2687" s="60"/>
      <c r="E2687" s="60"/>
      <c r="F2687" s="60"/>
      <c r="G2687" s="61"/>
      <c r="H2687" s="71">
        <v>0</v>
      </c>
      <c r="I2687" s="62" t="s">
        <v>35</v>
      </c>
      <c r="J2687" s="62" t="s">
        <v>1146</v>
      </c>
      <c r="K2687" s="44"/>
      <c r="L2687" s="63">
        <v>39.21</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262</v>
      </c>
      <c r="C2688" s="59" t="s">
        <v>1969</v>
      </c>
      <c r="D2688" s="60"/>
      <c r="E2688" s="60"/>
      <c r="F2688" s="60"/>
      <c r="G2688" s="61"/>
      <c r="H2688" s="71">
        <v>0</v>
      </c>
      <c r="I2688" s="62" t="s">
        <v>35</v>
      </c>
      <c r="J2688" s="62" t="s">
        <v>1146</v>
      </c>
      <c r="K2688" s="44"/>
      <c r="L2688" s="63">
        <v>39.21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263</v>
      </c>
      <c r="C2689" s="59" t="s">
        <v>1970</v>
      </c>
      <c r="D2689" s="60"/>
      <c r="E2689" s="60"/>
      <c r="F2689" s="60"/>
      <c r="G2689" s="61"/>
      <c r="H2689" s="71">
        <v>0</v>
      </c>
      <c r="I2689" s="62" t="s">
        <v>35</v>
      </c>
      <c r="J2689" s="62" t="s">
        <v>1146</v>
      </c>
      <c r="K2689" s="44"/>
      <c r="L2689" s="63">
        <v>39.21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264</v>
      </c>
      <c r="C2690" s="59" t="s">
        <v>1971</v>
      </c>
      <c r="D2690" s="60"/>
      <c r="E2690" s="60"/>
      <c r="F2690" s="60"/>
      <c r="G2690" s="61"/>
      <c r="H2690" s="71">
        <v>0</v>
      </c>
      <c r="I2690" s="62" t="s">
        <v>35</v>
      </c>
      <c r="J2690" s="62" t="s">
        <v>1146</v>
      </c>
      <c r="K2690" s="44"/>
      <c r="L2690" s="63">
        <v>45.29</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265</v>
      </c>
      <c r="C2691" s="59" t="s">
        <v>1972</v>
      </c>
      <c r="D2691" s="60"/>
      <c r="E2691" s="60"/>
      <c r="F2691" s="60"/>
      <c r="G2691" s="61"/>
      <c r="H2691" s="71">
        <v>0</v>
      </c>
      <c r="I2691" s="62" t="s">
        <v>35</v>
      </c>
      <c r="J2691" s="62" t="s">
        <v>1146</v>
      </c>
      <c r="K2691" s="44"/>
      <c r="L2691" s="63">
        <v>45.29</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266</v>
      </c>
      <c r="C2692" s="59" t="s">
        <v>1973</v>
      </c>
      <c r="D2692" s="60"/>
      <c r="E2692" s="60"/>
      <c r="F2692" s="60"/>
      <c r="G2692" s="61"/>
      <c r="H2692" s="71">
        <v>0</v>
      </c>
      <c r="I2692" s="62" t="s">
        <v>35</v>
      </c>
      <c r="J2692" s="62" t="s">
        <v>1146</v>
      </c>
      <c r="K2692" s="44"/>
      <c r="L2692" s="63">
        <v>45.29</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267</v>
      </c>
      <c r="C2693" s="59" t="s">
        <v>1974</v>
      </c>
      <c r="D2693" s="60"/>
      <c r="E2693" s="60"/>
      <c r="F2693" s="60"/>
      <c r="G2693" s="61"/>
      <c r="H2693" s="71">
        <v>0</v>
      </c>
      <c r="I2693" s="62" t="s">
        <v>35</v>
      </c>
      <c r="J2693" s="62" t="s">
        <v>1146</v>
      </c>
      <c r="K2693" s="44"/>
      <c r="L2693" s="63">
        <v>45.29</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268</v>
      </c>
      <c r="C2694" s="59" t="s">
        <v>1975</v>
      </c>
      <c r="D2694" s="60"/>
      <c r="E2694" s="60"/>
      <c r="F2694" s="60"/>
      <c r="G2694" s="61"/>
      <c r="H2694" s="71">
        <v>0</v>
      </c>
      <c r="I2694" s="62" t="s">
        <v>35</v>
      </c>
      <c r="J2694" s="62" t="s">
        <v>1146</v>
      </c>
      <c r="K2694" s="44"/>
      <c r="L2694" s="63">
        <v>45.29</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269</v>
      </c>
      <c r="C2695" s="59" t="s">
        <v>1976</v>
      </c>
      <c r="D2695" s="60"/>
      <c r="E2695" s="60"/>
      <c r="F2695" s="60"/>
      <c r="G2695" s="61"/>
      <c r="H2695" s="71">
        <v>0</v>
      </c>
      <c r="I2695" s="62" t="s">
        <v>35</v>
      </c>
      <c r="J2695" s="62" t="s">
        <v>1146</v>
      </c>
      <c r="K2695" s="44"/>
      <c r="L2695" s="63">
        <v>45.29</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270</v>
      </c>
      <c r="C2696" s="59" t="s">
        <v>1977</v>
      </c>
      <c r="D2696" s="60"/>
      <c r="E2696" s="60"/>
      <c r="F2696" s="60"/>
      <c r="G2696" s="61"/>
      <c r="H2696" s="71">
        <v>0</v>
      </c>
      <c r="I2696" s="62" t="s">
        <v>35</v>
      </c>
      <c r="J2696" s="62" t="s">
        <v>1146</v>
      </c>
      <c r="K2696" s="44"/>
      <c r="L2696" s="63">
        <v>45.29</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271</v>
      </c>
      <c r="C2697" s="59" t="s">
        <v>1978</v>
      </c>
      <c r="D2697" s="60"/>
      <c r="E2697" s="60"/>
      <c r="F2697" s="60"/>
      <c r="G2697" s="61"/>
      <c r="H2697" s="71">
        <v>0</v>
      </c>
      <c r="I2697" s="62" t="s">
        <v>35</v>
      </c>
      <c r="J2697" s="62" t="s">
        <v>1146</v>
      </c>
      <c r="K2697" s="44"/>
      <c r="L2697" s="63">
        <v>45.29</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272</v>
      </c>
      <c r="C2698" s="59" t="s">
        <v>1979</v>
      </c>
      <c r="D2698" s="60"/>
      <c r="E2698" s="60"/>
      <c r="F2698" s="60"/>
      <c r="G2698" s="61"/>
      <c r="H2698" s="71">
        <v>0</v>
      </c>
      <c r="I2698" s="62" t="s">
        <v>35</v>
      </c>
      <c r="J2698" s="62" t="s">
        <v>1146</v>
      </c>
      <c r="K2698" s="44"/>
      <c r="L2698" s="63">
        <v>45.29</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273</v>
      </c>
      <c r="C2699" s="59" t="s">
        <v>1980</v>
      </c>
      <c r="D2699" s="60"/>
      <c r="E2699" s="60"/>
      <c r="F2699" s="60"/>
      <c r="G2699" s="61"/>
      <c r="H2699" s="71">
        <v>0</v>
      </c>
      <c r="I2699" s="62" t="s">
        <v>35</v>
      </c>
      <c r="J2699" s="62" t="s">
        <v>1146</v>
      </c>
      <c r="K2699" s="44"/>
      <c r="L2699" s="63">
        <v>45.29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274</v>
      </c>
      <c r="C2700" s="59" t="s">
        <v>1981</v>
      </c>
      <c r="D2700" s="60"/>
      <c r="E2700" s="60"/>
      <c r="F2700" s="60"/>
      <c r="G2700" s="61"/>
      <c r="H2700" s="71">
        <v>0</v>
      </c>
      <c r="I2700" s="62" t="s">
        <v>35</v>
      </c>
      <c r="J2700" s="62" t="s">
        <v>1146</v>
      </c>
      <c r="K2700" s="44"/>
      <c r="L2700" s="63">
        <v>39.21</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275</v>
      </c>
      <c r="C2701" s="59" t="s">
        <v>1982</v>
      </c>
      <c r="D2701" s="60"/>
      <c r="E2701" s="60"/>
      <c r="F2701" s="60"/>
      <c r="G2701" s="61"/>
      <c r="H2701" s="71">
        <v>0</v>
      </c>
      <c r="I2701" s="62" t="s">
        <v>35</v>
      </c>
      <c r="J2701" s="62" t="s">
        <v>1146</v>
      </c>
      <c r="K2701" s="44"/>
      <c r="L2701" s="63">
        <v>39.21</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276</v>
      </c>
      <c r="C2702" s="59" t="s">
        <v>1983</v>
      </c>
      <c r="D2702" s="60"/>
      <c r="E2702" s="60"/>
      <c r="F2702" s="60"/>
      <c r="G2702" s="61"/>
      <c r="H2702" s="71">
        <v>0</v>
      </c>
      <c r="I2702" s="62" t="s">
        <v>35</v>
      </c>
      <c r="J2702" s="62" t="s">
        <v>1146</v>
      </c>
      <c r="K2702" s="44"/>
      <c r="L2702" s="63">
        <v>39.21</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277</v>
      </c>
      <c r="C2703" s="59" t="s">
        <v>1984</v>
      </c>
      <c r="D2703" s="60"/>
      <c r="E2703" s="60"/>
      <c r="F2703" s="60"/>
      <c r="G2703" s="61"/>
      <c r="H2703" s="71">
        <v>0</v>
      </c>
      <c r="I2703" s="62" t="s">
        <v>35</v>
      </c>
      <c r="J2703" s="62" t="s">
        <v>1146</v>
      </c>
      <c r="K2703" s="44"/>
      <c r="L2703" s="63">
        <v>39.21</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x14ac:dyDescent="0.2">
      <c r="A2704" s="15"/>
      <c r="B2704" s="15">
        <v>278</v>
      </c>
      <c r="C2704" s="59" t="s">
        <v>1985</v>
      </c>
      <c r="D2704" s="60"/>
      <c r="E2704" s="60"/>
      <c r="F2704" s="60"/>
      <c r="G2704" s="61"/>
      <c r="H2704" s="71">
        <v>0</v>
      </c>
      <c r="I2704" s="62" t="s">
        <v>35</v>
      </c>
      <c r="J2704" s="62" t="s">
        <v>1146</v>
      </c>
      <c r="K2704" s="44"/>
      <c r="L2704" s="63">
        <v>39.21</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x14ac:dyDescent="0.2">
      <c r="A2705" s="15"/>
      <c r="B2705" s="15">
        <v>279</v>
      </c>
      <c r="C2705" s="59" t="s">
        <v>1986</v>
      </c>
      <c r="D2705" s="60"/>
      <c r="E2705" s="60"/>
      <c r="F2705" s="60"/>
      <c r="G2705" s="61"/>
      <c r="H2705" s="71">
        <v>0</v>
      </c>
      <c r="I2705" s="62" t="s">
        <v>35</v>
      </c>
      <c r="J2705" s="62" t="s">
        <v>1146</v>
      </c>
      <c r="K2705" s="44"/>
      <c r="L2705" s="63">
        <v>39.21</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x14ac:dyDescent="0.2">
      <c r="A2706" s="15"/>
      <c r="B2706" s="15">
        <v>280</v>
      </c>
      <c r="C2706" s="59" t="s">
        <v>1987</v>
      </c>
      <c r="D2706" s="60"/>
      <c r="E2706" s="60"/>
      <c r="F2706" s="60"/>
      <c r="G2706" s="61"/>
      <c r="H2706" s="71">
        <v>0</v>
      </c>
      <c r="I2706" s="62" t="s">
        <v>35</v>
      </c>
      <c r="J2706" s="62" t="s">
        <v>1146</v>
      </c>
      <c r="K2706" s="44"/>
      <c r="L2706" s="63">
        <v>39.21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x14ac:dyDescent="0.2">
      <c r="A2707" s="15"/>
      <c r="B2707" s="15">
        <v>281</v>
      </c>
      <c r="C2707" s="59" t="s">
        <v>1988</v>
      </c>
      <c r="D2707" s="60"/>
      <c r="E2707" s="60"/>
      <c r="F2707" s="60"/>
      <c r="G2707" s="61"/>
      <c r="H2707" s="71">
        <v>0</v>
      </c>
      <c r="I2707" s="62" t="s">
        <v>35</v>
      </c>
      <c r="J2707" s="62" t="s">
        <v>1146</v>
      </c>
      <c r="K2707" s="44"/>
      <c r="L2707" s="63">
        <v>39.21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x14ac:dyDescent="0.2">
      <c r="A2708" s="15"/>
      <c r="B2708" s="15">
        <v>282</v>
      </c>
      <c r="C2708" s="59" t="s">
        <v>1989</v>
      </c>
      <c r="D2708" s="60"/>
      <c r="E2708" s="60"/>
      <c r="F2708" s="60"/>
      <c r="G2708" s="61"/>
      <c r="H2708" s="71">
        <v>0</v>
      </c>
      <c r="I2708" s="62" t="s">
        <v>35</v>
      </c>
      <c r="J2708" s="62" t="s">
        <v>1146</v>
      </c>
      <c r="K2708" s="44"/>
      <c r="L2708" s="63">
        <v>45.29</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x14ac:dyDescent="0.2">
      <c r="A2709" s="15"/>
      <c r="B2709" s="15">
        <v>283</v>
      </c>
      <c r="C2709" s="59" t="s">
        <v>1990</v>
      </c>
      <c r="D2709" s="60"/>
      <c r="E2709" s="60"/>
      <c r="F2709" s="60"/>
      <c r="G2709" s="61"/>
      <c r="H2709" s="71">
        <v>0</v>
      </c>
      <c r="I2709" s="62" t="s">
        <v>35</v>
      </c>
      <c r="J2709" s="62" t="s">
        <v>1146</v>
      </c>
      <c r="K2709" s="44"/>
      <c r="L2709" s="63">
        <v>45.29</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x14ac:dyDescent="0.2">
      <c r="A2710" s="15"/>
      <c r="B2710" s="15">
        <v>284</v>
      </c>
      <c r="C2710" s="59" t="s">
        <v>1991</v>
      </c>
      <c r="D2710" s="60"/>
      <c r="E2710" s="60"/>
      <c r="F2710" s="60"/>
      <c r="G2710" s="61"/>
      <c r="H2710" s="71">
        <v>0</v>
      </c>
      <c r="I2710" s="62" t="s">
        <v>35</v>
      </c>
      <c r="J2710" s="62" t="s">
        <v>1146</v>
      </c>
      <c r="K2710" s="44"/>
      <c r="L2710" s="63">
        <v>45.29</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x14ac:dyDescent="0.2">
      <c r="A2711" s="15"/>
      <c r="B2711" s="15">
        <v>285</v>
      </c>
      <c r="C2711" s="59" t="s">
        <v>1992</v>
      </c>
      <c r="D2711" s="60"/>
      <c r="E2711" s="60"/>
      <c r="F2711" s="60"/>
      <c r="G2711" s="61"/>
      <c r="H2711" s="71">
        <v>0</v>
      </c>
      <c r="I2711" s="62" t="s">
        <v>35</v>
      </c>
      <c r="J2711" s="62" t="s">
        <v>1146</v>
      </c>
      <c r="K2711" s="44"/>
      <c r="L2711" s="63">
        <v>45.29</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x14ac:dyDescent="0.2">
      <c r="A2712" s="15"/>
      <c r="B2712" s="15">
        <v>286</v>
      </c>
      <c r="C2712" s="59" t="s">
        <v>1993</v>
      </c>
      <c r="D2712" s="60"/>
      <c r="E2712" s="60"/>
      <c r="F2712" s="60"/>
      <c r="G2712" s="61"/>
      <c r="H2712" s="71">
        <v>0</v>
      </c>
      <c r="I2712" s="62" t="s">
        <v>35</v>
      </c>
      <c r="J2712" s="62" t="s">
        <v>1146</v>
      </c>
      <c r="K2712" s="44"/>
      <c r="L2712" s="63">
        <v>45.29</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x14ac:dyDescent="0.2">
      <c r="A2713" s="15"/>
      <c r="B2713" s="15">
        <v>287</v>
      </c>
      <c r="C2713" s="59" t="s">
        <v>1994</v>
      </c>
      <c r="D2713" s="60"/>
      <c r="E2713" s="60"/>
      <c r="F2713" s="60"/>
      <c r="G2713" s="61"/>
      <c r="H2713" s="71">
        <v>0</v>
      </c>
      <c r="I2713" s="62" t="s">
        <v>35</v>
      </c>
      <c r="J2713" s="62" t="s">
        <v>1146</v>
      </c>
      <c r="K2713" s="44"/>
      <c r="L2713" s="63">
        <v>45.29</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x14ac:dyDescent="0.2">
      <c r="A2714" s="15"/>
      <c r="B2714" s="15">
        <v>288</v>
      </c>
      <c r="C2714" s="59" t="s">
        <v>1995</v>
      </c>
      <c r="D2714" s="60"/>
      <c r="E2714" s="60"/>
      <c r="F2714" s="60"/>
      <c r="G2714" s="61"/>
      <c r="H2714" s="71">
        <v>0</v>
      </c>
      <c r="I2714" s="62" t="s">
        <v>35</v>
      </c>
      <c r="J2714" s="62" t="s">
        <v>1146</v>
      </c>
      <c r="K2714" s="44"/>
      <c r="L2714" s="63">
        <v>45.29</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x14ac:dyDescent="0.2">
      <c r="A2715" s="15"/>
      <c r="B2715" s="15">
        <v>289</v>
      </c>
      <c r="C2715" s="59" t="s">
        <v>1996</v>
      </c>
      <c r="D2715" s="60"/>
      <c r="E2715" s="60"/>
      <c r="F2715" s="60"/>
      <c r="G2715" s="61"/>
      <c r="H2715" s="71">
        <v>0</v>
      </c>
      <c r="I2715" s="62" t="s">
        <v>35</v>
      </c>
      <c r="J2715" s="62" t="s">
        <v>1146</v>
      </c>
      <c r="K2715" s="44"/>
      <c r="L2715" s="63">
        <v>45.29</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x14ac:dyDescent="0.2">
      <c r="A2716" s="15"/>
      <c r="B2716" s="15">
        <v>290</v>
      </c>
      <c r="C2716" s="59" t="s">
        <v>1997</v>
      </c>
      <c r="D2716" s="60"/>
      <c r="E2716" s="60"/>
      <c r="F2716" s="60"/>
      <c r="G2716" s="61"/>
      <c r="H2716" s="71">
        <v>0</v>
      </c>
      <c r="I2716" s="62" t="s">
        <v>35</v>
      </c>
      <c r="J2716" s="62" t="s">
        <v>1146</v>
      </c>
      <c r="K2716" s="44"/>
      <c r="L2716" s="63">
        <v>39.21</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x14ac:dyDescent="0.2">
      <c r="A2717" s="15"/>
      <c r="B2717" s="15">
        <v>291</v>
      </c>
      <c r="C2717" s="59" t="s">
        <v>1998</v>
      </c>
      <c r="D2717" s="60"/>
      <c r="E2717" s="60"/>
      <c r="F2717" s="60"/>
      <c r="G2717" s="61"/>
      <c r="H2717" s="71">
        <v>0</v>
      </c>
      <c r="I2717" s="62" t="s">
        <v>35</v>
      </c>
      <c r="J2717" s="62" t="s">
        <v>1146</v>
      </c>
      <c r="K2717" s="44"/>
      <c r="L2717" s="63">
        <v>39.21</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x14ac:dyDescent="0.2">
      <c r="A2718" s="15"/>
      <c r="B2718" s="15">
        <v>292</v>
      </c>
      <c r="C2718" s="59" t="s">
        <v>1999</v>
      </c>
      <c r="D2718" s="60"/>
      <c r="E2718" s="60"/>
      <c r="F2718" s="60"/>
      <c r="G2718" s="61"/>
      <c r="H2718" s="71">
        <v>0</v>
      </c>
      <c r="I2718" s="62" t="s">
        <v>35</v>
      </c>
      <c r="J2718" s="62" t="s">
        <v>1146</v>
      </c>
      <c r="K2718" s="44"/>
      <c r="L2718" s="63">
        <v>39.21</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x14ac:dyDescent="0.2">
      <c r="A2719" s="15"/>
      <c r="B2719" s="15">
        <v>293</v>
      </c>
      <c r="C2719" s="59" t="s">
        <v>2000</v>
      </c>
      <c r="D2719" s="60"/>
      <c r="E2719" s="60"/>
      <c r="F2719" s="60"/>
      <c r="G2719" s="61"/>
      <c r="H2719" s="71">
        <v>0</v>
      </c>
      <c r="I2719" s="62" t="s">
        <v>35</v>
      </c>
      <c r="J2719" s="62" t="s">
        <v>1146</v>
      </c>
      <c r="K2719" s="44"/>
      <c r="L2719" s="63">
        <v>39.21</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x14ac:dyDescent="0.2">
      <c r="A2720" s="15"/>
      <c r="B2720" s="15">
        <v>294</v>
      </c>
      <c r="C2720" s="59" t="s">
        <v>2001</v>
      </c>
      <c r="D2720" s="60"/>
      <c r="E2720" s="60"/>
      <c r="F2720" s="60"/>
      <c r="G2720" s="61"/>
      <c r="H2720" s="71">
        <v>0</v>
      </c>
      <c r="I2720" s="62" t="s">
        <v>35</v>
      </c>
      <c r="J2720" s="62" t="s">
        <v>1146</v>
      </c>
      <c r="K2720" s="44"/>
      <c r="L2720" s="63">
        <v>39.21</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x14ac:dyDescent="0.2">
      <c r="A2721" s="15"/>
      <c r="B2721" s="15">
        <v>295</v>
      </c>
      <c r="C2721" s="59" t="s">
        <v>2002</v>
      </c>
      <c r="D2721" s="60"/>
      <c r="E2721" s="60"/>
      <c r="F2721" s="60"/>
      <c r="G2721" s="61"/>
      <c r="H2721" s="71">
        <v>0</v>
      </c>
      <c r="I2721" s="62" t="s">
        <v>35</v>
      </c>
      <c r="J2721" s="62" t="s">
        <v>1146</v>
      </c>
      <c r="K2721" s="44"/>
      <c r="L2721" s="63">
        <v>39.21</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x14ac:dyDescent="0.2">
      <c r="A2722" s="15"/>
      <c r="B2722" s="15">
        <v>296</v>
      </c>
      <c r="C2722" s="59" t="s">
        <v>2003</v>
      </c>
      <c r="D2722" s="60"/>
      <c r="E2722" s="60"/>
      <c r="F2722" s="60"/>
      <c r="G2722" s="61"/>
      <c r="H2722" s="71">
        <v>0</v>
      </c>
      <c r="I2722" s="62" t="s">
        <v>35</v>
      </c>
      <c r="J2722" s="62" t="s">
        <v>1146</v>
      </c>
      <c r="K2722" s="44"/>
      <c r="L2722" s="63">
        <v>39.21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x14ac:dyDescent="0.2">
      <c r="A2723" s="15"/>
      <c r="B2723" s="15">
        <v>297</v>
      </c>
      <c r="C2723" s="59" t="s">
        <v>2004</v>
      </c>
      <c r="D2723" s="60"/>
      <c r="E2723" s="60"/>
      <c r="F2723" s="60"/>
      <c r="G2723" s="61"/>
      <c r="H2723" s="71">
        <v>0</v>
      </c>
      <c r="I2723" s="62" t="s">
        <v>35</v>
      </c>
      <c r="J2723" s="62" t="s">
        <v>1146</v>
      </c>
      <c r="K2723" s="44"/>
      <c r="L2723" s="63">
        <v>39.21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x14ac:dyDescent="0.2">
      <c r="A2724" s="15"/>
      <c r="B2724" s="15">
        <v>298</v>
      </c>
      <c r="C2724" s="59" t="s">
        <v>2005</v>
      </c>
      <c r="D2724" s="60"/>
      <c r="E2724" s="60"/>
      <c r="F2724" s="60"/>
      <c r="G2724" s="61"/>
      <c r="H2724" s="71">
        <v>0</v>
      </c>
      <c r="I2724" s="62" t="s">
        <v>35</v>
      </c>
      <c r="J2724" s="62" t="s">
        <v>1146</v>
      </c>
      <c r="K2724" s="44"/>
      <c r="L2724" s="63">
        <v>45.29</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x14ac:dyDescent="0.2">
      <c r="A2725" s="15"/>
      <c r="B2725" s="15">
        <v>299</v>
      </c>
      <c r="C2725" s="59" t="s">
        <v>2006</v>
      </c>
      <c r="D2725" s="60"/>
      <c r="E2725" s="60"/>
      <c r="F2725" s="60"/>
      <c r="G2725" s="61"/>
      <c r="H2725" s="71">
        <v>0</v>
      </c>
      <c r="I2725" s="62" t="s">
        <v>35</v>
      </c>
      <c r="J2725" s="62" t="s">
        <v>1146</v>
      </c>
      <c r="K2725" s="44"/>
      <c r="L2725" s="63">
        <v>45.29</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x14ac:dyDescent="0.2">
      <c r="A2726" s="15"/>
      <c r="B2726" s="15">
        <v>300</v>
      </c>
      <c r="C2726" s="59" t="s">
        <v>2007</v>
      </c>
      <c r="D2726" s="60"/>
      <c r="E2726" s="60"/>
      <c r="F2726" s="60"/>
      <c r="G2726" s="61"/>
      <c r="H2726" s="71">
        <v>0</v>
      </c>
      <c r="I2726" s="62" t="s">
        <v>35</v>
      </c>
      <c r="J2726" s="62" t="s">
        <v>1146</v>
      </c>
      <c r="K2726" s="44"/>
      <c r="L2726" s="63">
        <v>45.29</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x14ac:dyDescent="0.2">
      <c r="A2727" s="15"/>
      <c r="B2727" s="15">
        <v>301</v>
      </c>
      <c r="C2727" s="59" t="s">
        <v>2008</v>
      </c>
      <c r="D2727" s="60"/>
      <c r="E2727" s="60"/>
      <c r="F2727" s="60"/>
      <c r="G2727" s="61"/>
      <c r="H2727" s="71">
        <v>0</v>
      </c>
      <c r="I2727" s="62" t="s">
        <v>35</v>
      </c>
      <c r="J2727" s="62" t="s">
        <v>1146</v>
      </c>
      <c r="K2727" s="44"/>
      <c r="L2727" s="63">
        <v>45.29</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x14ac:dyDescent="0.2">
      <c r="A2728" s="15"/>
      <c r="B2728" s="15">
        <v>302</v>
      </c>
      <c r="C2728" s="59" t="s">
        <v>2009</v>
      </c>
      <c r="D2728" s="60"/>
      <c r="E2728" s="60"/>
      <c r="F2728" s="60"/>
      <c r="G2728" s="61"/>
      <c r="H2728" s="71">
        <v>0</v>
      </c>
      <c r="I2728" s="62" t="s">
        <v>35</v>
      </c>
      <c r="J2728" s="62" t="s">
        <v>1146</v>
      </c>
      <c r="K2728" s="44"/>
      <c r="L2728" s="63">
        <v>39.21</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x14ac:dyDescent="0.2">
      <c r="A2729" s="15"/>
      <c r="B2729" s="15">
        <v>303</v>
      </c>
      <c r="C2729" s="59" t="s">
        <v>2010</v>
      </c>
      <c r="D2729" s="60"/>
      <c r="E2729" s="60"/>
      <c r="F2729" s="60"/>
      <c r="G2729" s="61"/>
      <c r="H2729" s="71">
        <v>0</v>
      </c>
      <c r="I2729" s="62" t="s">
        <v>35</v>
      </c>
      <c r="J2729" s="62" t="s">
        <v>1146</v>
      </c>
      <c r="K2729" s="44"/>
      <c r="L2729" s="63">
        <v>39.21</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x14ac:dyDescent="0.2">
      <c r="A2730" s="15"/>
      <c r="B2730" s="15">
        <v>304</v>
      </c>
      <c r="C2730" s="59" t="s">
        <v>2011</v>
      </c>
      <c r="D2730" s="60"/>
      <c r="E2730" s="60"/>
      <c r="F2730" s="60"/>
      <c r="G2730" s="61"/>
      <c r="H2730" s="71">
        <v>0</v>
      </c>
      <c r="I2730" s="62" t="s">
        <v>35</v>
      </c>
      <c r="J2730" s="62" t="s">
        <v>1146</v>
      </c>
      <c r="K2730" s="44"/>
      <c r="L2730" s="63">
        <v>39.21</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x14ac:dyDescent="0.2">
      <c r="A2731" s="15"/>
      <c r="B2731" s="15">
        <v>305</v>
      </c>
      <c r="C2731" s="59" t="s">
        <v>2012</v>
      </c>
      <c r="D2731" s="60"/>
      <c r="E2731" s="60"/>
      <c r="F2731" s="60"/>
      <c r="G2731" s="61"/>
      <c r="H2731" s="71">
        <v>0</v>
      </c>
      <c r="I2731" s="62" t="s">
        <v>35</v>
      </c>
      <c r="J2731" s="62" t="s">
        <v>1146</v>
      </c>
      <c r="K2731" s="44"/>
      <c r="L2731" s="63">
        <v>39.21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x14ac:dyDescent="0.2">
      <c r="A2732" s="15"/>
      <c r="B2732" s="15">
        <v>306</v>
      </c>
      <c r="C2732" s="59" t="s">
        <v>2013</v>
      </c>
      <c r="D2732" s="60"/>
      <c r="E2732" s="60"/>
      <c r="F2732" s="60"/>
      <c r="G2732" s="61"/>
      <c r="H2732" s="71">
        <v>0</v>
      </c>
      <c r="I2732" s="62" t="s">
        <v>35</v>
      </c>
      <c r="J2732" s="62" t="s">
        <v>1146</v>
      </c>
      <c r="K2732" s="44"/>
      <c r="L2732" s="63">
        <v>39.21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x14ac:dyDescent="0.2">
      <c r="A2733" s="15"/>
      <c r="B2733" s="15">
        <v>307</v>
      </c>
      <c r="C2733" s="59" t="s">
        <v>2014</v>
      </c>
      <c r="D2733" s="60"/>
      <c r="E2733" s="60"/>
      <c r="F2733" s="60"/>
      <c r="G2733" s="61"/>
      <c r="H2733" s="71">
        <v>0</v>
      </c>
      <c r="I2733" s="62" t="s">
        <v>35</v>
      </c>
      <c r="J2733" s="62" t="s">
        <v>1146</v>
      </c>
      <c r="K2733" s="44"/>
      <c r="L2733" s="63">
        <v>45.29</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x14ac:dyDescent="0.2">
      <c r="A2734" s="15"/>
      <c r="B2734" s="15">
        <v>308</v>
      </c>
      <c r="C2734" s="59" t="s">
        <v>2015</v>
      </c>
      <c r="D2734" s="60"/>
      <c r="E2734" s="60"/>
      <c r="F2734" s="60"/>
      <c r="G2734" s="61"/>
      <c r="H2734" s="71">
        <v>0</v>
      </c>
      <c r="I2734" s="62" t="s">
        <v>35</v>
      </c>
      <c r="J2734" s="62" t="s">
        <v>1146</v>
      </c>
      <c r="K2734" s="44"/>
      <c r="L2734" s="63">
        <v>45.29</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x14ac:dyDescent="0.2">
      <c r="A2735" s="15"/>
      <c r="B2735" s="15">
        <v>309</v>
      </c>
      <c r="C2735" s="59" t="s">
        <v>2016</v>
      </c>
      <c r="D2735" s="60"/>
      <c r="E2735" s="60"/>
      <c r="F2735" s="60"/>
      <c r="G2735" s="61"/>
      <c r="H2735" s="71">
        <v>0</v>
      </c>
      <c r="I2735" s="62" t="s">
        <v>35</v>
      </c>
      <c r="J2735" s="62" t="s">
        <v>1146</v>
      </c>
      <c r="K2735" s="44"/>
      <c r="L2735" s="63">
        <v>45.29</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x14ac:dyDescent="0.2">
      <c r="A2736" s="15"/>
      <c r="B2736" s="15">
        <v>310</v>
      </c>
      <c r="C2736" s="59" t="s">
        <v>2017</v>
      </c>
      <c r="D2736" s="60"/>
      <c r="E2736" s="60"/>
      <c r="F2736" s="60"/>
      <c r="G2736" s="61"/>
      <c r="H2736" s="71">
        <v>0</v>
      </c>
      <c r="I2736" s="62" t="s">
        <v>35</v>
      </c>
      <c r="J2736" s="62" t="s">
        <v>1146</v>
      </c>
      <c r="K2736" s="44"/>
      <c r="L2736" s="63">
        <v>45.29</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x14ac:dyDescent="0.2">
      <c r="A2737" s="15"/>
      <c r="B2737" s="15">
        <v>311</v>
      </c>
      <c r="C2737" s="59" t="s">
        <v>2018</v>
      </c>
      <c r="D2737" s="60"/>
      <c r="E2737" s="60"/>
      <c r="F2737" s="60"/>
      <c r="G2737" s="61"/>
      <c r="H2737" s="71">
        <v>0</v>
      </c>
      <c r="I2737" s="62" t="s">
        <v>35</v>
      </c>
      <c r="J2737" s="62" t="s">
        <v>1146</v>
      </c>
      <c r="K2737" s="44"/>
      <c r="L2737" s="63">
        <v>45.29</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x14ac:dyDescent="0.2">
      <c r="A2738" s="15"/>
      <c r="B2738" s="15">
        <v>312</v>
      </c>
      <c r="C2738" s="59" t="s">
        <v>2019</v>
      </c>
      <c r="D2738" s="60"/>
      <c r="E2738" s="60"/>
      <c r="F2738" s="60"/>
      <c r="G2738" s="61"/>
      <c r="H2738" s="71">
        <v>0</v>
      </c>
      <c r="I2738" s="62" t="s">
        <v>35</v>
      </c>
      <c r="J2738" s="62" t="s">
        <v>1146</v>
      </c>
      <c r="K2738" s="44"/>
      <c r="L2738" s="63">
        <v>45.29</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x14ac:dyDescent="0.2">
      <c r="A2739" s="15"/>
      <c r="B2739" s="15">
        <v>313</v>
      </c>
      <c r="C2739" s="59" t="s">
        <v>2020</v>
      </c>
      <c r="D2739" s="60"/>
      <c r="E2739" s="60"/>
      <c r="F2739" s="60"/>
      <c r="G2739" s="61"/>
      <c r="H2739" s="71">
        <v>0</v>
      </c>
      <c r="I2739" s="62" t="s">
        <v>35</v>
      </c>
      <c r="J2739" s="62" t="s">
        <v>1146</v>
      </c>
      <c r="K2739" s="44"/>
      <c r="L2739" s="63">
        <v>39.21</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x14ac:dyDescent="0.2">
      <c r="A2740" s="15"/>
      <c r="B2740" s="15">
        <v>314</v>
      </c>
      <c r="C2740" s="59" t="s">
        <v>2021</v>
      </c>
      <c r="D2740" s="60"/>
      <c r="E2740" s="60"/>
      <c r="F2740" s="60"/>
      <c r="G2740" s="61"/>
      <c r="H2740" s="71">
        <v>0</v>
      </c>
      <c r="I2740" s="62" t="s">
        <v>35</v>
      </c>
      <c r="J2740" s="62" t="s">
        <v>1146</v>
      </c>
      <c r="K2740" s="44"/>
      <c r="L2740" s="63">
        <v>39.21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x14ac:dyDescent="0.2">
      <c r="A2741" s="15"/>
      <c r="B2741" s="15">
        <v>315</v>
      </c>
      <c r="C2741" s="59" t="s">
        <v>2022</v>
      </c>
      <c r="D2741" s="60"/>
      <c r="E2741" s="60"/>
      <c r="F2741" s="60"/>
      <c r="G2741" s="61"/>
      <c r="H2741" s="71">
        <v>0</v>
      </c>
      <c r="I2741" s="62" t="s">
        <v>35</v>
      </c>
      <c r="J2741" s="62" t="s">
        <v>1146</v>
      </c>
      <c r="K2741" s="44"/>
      <c r="L2741" s="63">
        <v>39.21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x14ac:dyDescent="0.2">
      <c r="A2742" s="15"/>
      <c r="B2742" s="15">
        <v>316</v>
      </c>
      <c r="C2742" s="59" t="s">
        <v>2023</v>
      </c>
      <c r="D2742" s="60"/>
      <c r="E2742" s="60"/>
      <c r="F2742" s="60"/>
      <c r="G2742" s="61"/>
      <c r="H2742" s="71">
        <v>0</v>
      </c>
      <c r="I2742" s="62" t="s">
        <v>35</v>
      </c>
      <c r="J2742" s="62" t="s">
        <v>1146</v>
      </c>
      <c r="K2742" s="44"/>
      <c r="L2742" s="63">
        <v>45.29</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x14ac:dyDescent="0.2">
      <c r="A2743" s="15"/>
      <c r="B2743" s="15">
        <v>317</v>
      </c>
      <c r="C2743" s="59" t="s">
        <v>2024</v>
      </c>
      <c r="D2743" s="60"/>
      <c r="E2743" s="60"/>
      <c r="F2743" s="60"/>
      <c r="G2743" s="61"/>
      <c r="H2743" s="71">
        <v>0</v>
      </c>
      <c r="I2743" s="62" t="s">
        <v>35</v>
      </c>
      <c r="J2743" s="62" t="s">
        <v>1146</v>
      </c>
      <c r="K2743" s="44"/>
      <c r="L2743" s="63">
        <v>45.29</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x14ac:dyDescent="0.2">
      <c r="A2744" s="15"/>
      <c r="B2744" s="15">
        <v>318</v>
      </c>
      <c r="C2744" s="59" t="s">
        <v>2025</v>
      </c>
      <c r="D2744" s="60"/>
      <c r="E2744" s="60"/>
      <c r="F2744" s="60"/>
      <c r="G2744" s="61"/>
      <c r="H2744" s="71">
        <v>0</v>
      </c>
      <c r="I2744" s="62" t="s">
        <v>35</v>
      </c>
      <c r="J2744" s="62" t="s">
        <v>1146</v>
      </c>
      <c r="K2744" s="44"/>
      <c r="L2744" s="63">
        <v>45.29</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x14ac:dyDescent="0.2">
      <c r="A2745" s="15"/>
      <c r="B2745" s="15">
        <v>319</v>
      </c>
      <c r="C2745" s="59" t="s">
        <v>2026</v>
      </c>
      <c r="D2745" s="60"/>
      <c r="E2745" s="60"/>
      <c r="F2745" s="60"/>
      <c r="G2745" s="61"/>
      <c r="H2745" s="71">
        <v>0</v>
      </c>
      <c r="I2745" s="62" t="s">
        <v>35</v>
      </c>
      <c r="J2745" s="62" t="s">
        <v>1146</v>
      </c>
      <c r="K2745" s="44"/>
      <c r="L2745" s="63">
        <v>45.29</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x14ac:dyDescent="0.2">
      <c r="A2746" s="15"/>
      <c r="B2746" s="15">
        <v>320</v>
      </c>
      <c r="C2746" s="59" t="s">
        <v>2027</v>
      </c>
      <c r="D2746" s="60"/>
      <c r="E2746" s="60"/>
      <c r="F2746" s="60"/>
      <c r="G2746" s="61"/>
      <c r="H2746" s="71">
        <v>0</v>
      </c>
      <c r="I2746" s="62" t="s">
        <v>35</v>
      </c>
      <c r="J2746" s="62" t="s">
        <v>1146</v>
      </c>
      <c r="K2746" s="44"/>
      <c r="L2746" s="63">
        <v>45.29</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x14ac:dyDescent="0.2">
      <c r="A2747" s="15"/>
      <c r="B2747" s="15">
        <v>321</v>
      </c>
      <c r="C2747" s="59" t="s">
        <v>2028</v>
      </c>
      <c r="D2747" s="60"/>
      <c r="E2747" s="60"/>
      <c r="F2747" s="60"/>
      <c r="G2747" s="61"/>
      <c r="H2747" s="71">
        <v>0</v>
      </c>
      <c r="I2747" s="62" t="s">
        <v>35</v>
      </c>
      <c r="J2747" s="62" t="s">
        <v>1146</v>
      </c>
      <c r="K2747" s="44"/>
      <c r="L2747" s="63">
        <v>45.29</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x14ac:dyDescent="0.2">
      <c r="A2748" s="15"/>
      <c r="B2748" s="15">
        <v>322</v>
      </c>
      <c r="C2748" s="59" t="s">
        <v>2029</v>
      </c>
      <c r="D2748" s="60"/>
      <c r="E2748" s="60"/>
      <c r="F2748" s="60"/>
      <c r="G2748" s="61"/>
      <c r="H2748" s="71">
        <v>0</v>
      </c>
      <c r="I2748" s="62" t="s">
        <v>35</v>
      </c>
      <c r="J2748" s="62" t="s">
        <v>1146</v>
      </c>
      <c r="K2748" s="44"/>
      <c r="L2748" s="63">
        <v>45.29</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x14ac:dyDescent="0.2">
      <c r="A2749" s="15"/>
      <c r="B2749" s="15">
        <v>323</v>
      </c>
      <c r="C2749" s="59" t="s">
        <v>2030</v>
      </c>
      <c r="D2749" s="60"/>
      <c r="E2749" s="60"/>
      <c r="F2749" s="60"/>
      <c r="G2749" s="61"/>
      <c r="H2749" s="71">
        <v>0</v>
      </c>
      <c r="I2749" s="62" t="s">
        <v>35</v>
      </c>
      <c r="J2749" s="62" t="s">
        <v>1146</v>
      </c>
      <c r="K2749" s="44"/>
      <c r="L2749" s="63">
        <v>45.29</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x14ac:dyDescent="0.2">
      <c r="A2750" s="15"/>
      <c r="B2750" s="15">
        <v>324</v>
      </c>
      <c r="C2750" s="59" t="s">
        <v>2031</v>
      </c>
      <c r="D2750" s="60"/>
      <c r="E2750" s="60"/>
      <c r="F2750" s="60"/>
      <c r="G2750" s="61"/>
      <c r="H2750" s="71">
        <v>0</v>
      </c>
      <c r="I2750" s="62" t="s">
        <v>35</v>
      </c>
      <c r="J2750" s="62" t="s">
        <v>1146</v>
      </c>
      <c r="K2750" s="44"/>
      <c r="L2750" s="63">
        <v>45.29</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x14ac:dyDescent="0.2">
      <c r="A2751" s="15"/>
      <c r="B2751" s="15">
        <v>325</v>
      </c>
      <c r="C2751" s="59" t="s">
        <v>2032</v>
      </c>
      <c r="D2751" s="60"/>
      <c r="E2751" s="60"/>
      <c r="F2751" s="60"/>
      <c r="G2751" s="61"/>
      <c r="H2751" s="71">
        <v>0</v>
      </c>
      <c r="I2751" s="62" t="s">
        <v>35</v>
      </c>
      <c r="J2751" s="62" t="s">
        <v>1146</v>
      </c>
      <c r="K2751" s="44"/>
      <c r="L2751" s="63">
        <v>45.29</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x14ac:dyDescent="0.2">
      <c r="A2752" s="15"/>
      <c r="B2752" s="15">
        <v>326</v>
      </c>
      <c r="C2752" s="59" t="s">
        <v>2033</v>
      </c>
      <c r="D2752" s="60"/>
      <c r="E2752" s="60"/>
      <c r="F2752" s="60"/>
      <c r="G2752" s="61"/>
      <c r="H2752" s="71">
        <v>0</v>
      </c>
      <c r="I2752" s="62" t="s">
        <v>35</v>
      </c>
      <c r="J2752" s="62" t="s">
        <v>1146</v>
      </c>
      <c r="K2752" s="44"/>
      <c r="L2752" s="63">
        <v>39.21</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x14ac:dyDescent="0.2">
      <c r="A2753" s="15"/>
      <c r="B2753" s="15">
        <v>327</v>
      </c>
      <c r="C2753" s="59" t="s">
        <v>2034</v>
      </c>
      <c r="D2753" s="60"/>
      <c r="E2753" s="60"/>
      <c r="F2753" s="60"/>
      <c r="G2753" s="61"/>
      <c r="H2753" s="71">
        <v>0</v>
      </c>
      <c r="I2753" s="62" t="s">
        <v>35</v>
      </c>
      <c r="J2753" s="62" t="s">
        <v>1146</v>
      </c>
      <c r="K2753" s="44"/>
      <c r="L2753" s="63">
        <v>39.21</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x14ac:dyDescent="0.2">
      <c r="A2754" s="15"/>
      <c r="B2754" s="15">
        <v>328</v>
      </c>
      <c r="C2754" s="59" t="s">
        <v>2035</v>
      </c>
      <c r="D2754" s="60"/>
      <c r="E2754" s="60"/>
      <c r="F2754" s="60"/>
      <c r="G2754" s="61"/>
      <c r="H2754" s="71">
        <v>0</v>
      </c>
      <c r="I2754" s="62" t="s">
        <v>35</v>
      </c>
      <c r="J2754" s="62" t="s">
        <v>1146</v>
      </c>
      <c r="K2754" s="44"/>
      <c r="L2754" s="63">
        <v>39.21</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x14ac:dyDescent="0.2">
      <c r="A2755" s="15"/>
      <c r="B2755" s="15">
        <v>329</v>
      </c>
      <c r="C2755" s="59" t="s">
        <v>2036</v>
      </c>
      <c r="D2755" s="60"/>
      <c r="E2755" s="60"/>
      <c r="F2755" s="60"/>
      <c r="G2755" s="61"/>
      <c r="H2755" s="71">
        <v>0</v>
      </c>
      <c r="I2755" s="62" t="s">
        <v>35</v>
      </c>
      <c r="J2755" s="62" t="s">
        <v>1146</v>
      </c>
      <c r="K2755" s="44"/>
      <c r="L2755" s="63">
        <v>39.21</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x14ac:dyDescent="0.2">
      <c r="A2756" s="15"/>
      <c r="B2756" s="15">
        <v>330</v>
      </c>
      <c r="C2756" s="59" t="s">
        <v>2037</v>
      </c>
      <c r="D2756" s="60"/>
      <c r="E2756" s="60"/>
      <c r="F2756" s="60"/>
      <c r="G2756" s="61"/>
      <c r="H2756" s="71">
        <v>0</v>
      </c>
      <c r="I2756" s="62" t="s">
        <v>35</v>
      </c>
      <c r="J2756" s="62" t="s">
        <v>1146</v>
      </c>
      <c r="K2756" s="44"/>
      <c r="L2756" s="63">
        <v>39.21</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x14ac:dyDescent="0.2">
      <c r="A2757" s="15"/>
      <c r="B2757" s="15">
        <v>331</v>
      </c>
      <c r="C2757" s="59" t="s">
        <v>2038</v>
      </c>
      <c r="D2757" s="60"/>
      <c r="E2757" s="60"/>
      <c r="F2757" s="60"/>
      <c r="G2757" s="61"/>
      <c r="H2757" s="71">
        <v>0</v>
      </c>
      <c r="I2757" s="62" t="s">
        <v>35</v>
      </c>
      <c r="J2757" s="62" t="s">
        <v>1146</v>
      </c>
      <c r="K2757" s="44"/>
      <c r="L2757" s="63">
        <v>39.21</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x14ac:dyDescent="0.2">
      <c r="A2758" s="15"/>
      <c r="B2758" s="15">
        <v>332</v>
      </c>
      <c r="C2758" s="59" t="s">
        <v>2039</v>
      </c>
      <c r="D2758" s="60"/>
      <c r="E2758" s="60"/>
      <c r="F2758" s="60"/>
      <c r="G2758" s="61"/>
      <c r="H2758" s="71">
        <v>0</v>
      </c>
      <c r="I2758" s="62" t="s">
        <v>35</v>
      </c>
      <c r="J2758" s="62" t="s">
        <v>1146</v>
      </c>
      <c r="K2758" s="44"/>
      <c r="L2758" s="63">
        <v>39.21</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x14ac:dyDescent="0.2">
      <c r="A2759" s="15"/>
      <c r="B2759" s="15">
        <v>333</v>
      </c>
      <c r="C2759" s="59" t="s">
        <v>2040</v>
      </c>
      <c r="D2759" s="60"/>
      <c r="E2759" s="60"/>
      <c r="F2759" s="60"/>
      <c r="G2759" s="61"/>
      <c r="H2759" s="71">
        <v>0</v>
      </c>
      <c r="I2759" s="62" t="s">
        <v>35</v>
      </c>
      <c r="J2759" s="62" t="s">
        <v>1146</v>
      </c>
      <c r="K2759" s="44"/>
      <c r="L2759" s="63">
        <v>39.21</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x14ac:dyDescent="0.2">
      <c r="A2760" s="15"/>
      <c r="B2760" s="15">
        <v>334</v>
      </c>
      <c r="C2760" s="59" t="s">
        <v>2041</v>
      </c>
      <c r="D2760" s="60"/>
      <c r="E2760" s="60"/>
      <c r="F2760" s="60"/>
      <c r="G2760" s="61"/>
      <c r="H2760" s="71">
        <v>0</v>
      </c>
      <c r="I2760" s="62" t="s">
        <v>35</v>
      </c>
      <c r="J2760" s="62" t="s">
        <v>1146</v>
      </c>
      <c r="K2760" s="44"/>
      <c r="L2760" s="63">
        <v>39.21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x14ac:dyDescent="0.2">
      <c r="A2761" s="15"/>
      <c r="B2761" s="15">
        <v>335</v>
      </c>
      <c r="C2761" s="59" t="s">
        <v>2042</v>
      </c>
      <c r="D2761" s="60"/>
      <c r="E2761" s="60"/>
      <c r="F2761" s="60"/>
      <c r="G2761" s="61"/>
      <c r="H2761" s="71">
        <v>0</v>
      </c>
      <c r="I2761" s="62" t="s">
        <v>35</v>
      </c>
      <c r="J2761" s="62" t="s">
        <v>1146</v>
      </c>
      <c r="K2761" s="44"/>
      <c r="L2761" s="63">
        <v>39.21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x14ac:dyDescent="0.2">
      <c r="A2762" s="15"/>
      <c r="B2762" s="15">
        <v>336</v>
      </c>
      <c r="C2762" s="59" t="s">
        <v>2043</v>
      </c>
      <c r="D2762" s="60"/>
      <c r="E2762" s="60"/>
      <c r="F2762" s="60"/>
      <c r="G2762" s="61"/>
      <c r="H2762" s="71">
        <v>0</v>
      </c>
      <c r="I2762" s="62" t="s">
        <v>35</v>
      </c>
      <c r="J2762" s="62" t="s">
        <v>1146</v>
      </c>
      <c r="K2762" s="44"/>
      <c r="L2762" s="63">
        <v>45.29</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x14ac:dyDescent="0.2">
      <c r="A2763" s="15"/>
      <c r="B2763" s="15">
        <v>337</v>
      </c>
      <c r="C2763" s="59" t="s">
        <v>2044</v>
      </c>
      <c r="D2763" s="60"/>
      <c r="E2763" s="60"/>
      <c r="F2763" s="60"/>
      <c r="G2763" s="61"/>
      <c r="H2763" s="71">
        <v>0</v>
      </c>
      <c r="I2763" s="62" t="s">
        <v>35</v>
      </c>
      <c r="J2763" s="62" t="s">
        <v>1146</v>
      </c>
      <c r="K2763" s="44"/>
      <c r="L2763" s="63">
        <v>45.29</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x14ac:dyDescent="0.2">
      <c r="A2764" s="15"/>
      <c r="B2764" s="15">
        <v>338</v>
      </c>
      <c r="C2764" s="59" t="s">
        <v>2045</v>
      </c>
      <c r="D2764" s="60"/>
      <c r="E2764" s="60"/>
      <c r="F2764" s="60"/>
      <c r="G2764" s="61"/>
      <c r="H2764" s="71">
        <v>0</v>
      </c>
      <c r="I2764" s="62" t="s">
        <v>35</v>
      </c>
      <c r="J2764" s="62" t="s">
        <v>1146</v>
      </c>
      <c r="K2764" s="44"/>
      <c r="L2764" s="63">
        <v>45.29</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x14ac:dyDescent="0.2">
      <c r="A2765" s="15"/>
      <c r="B2765" s="15">
        <v>339</v>
      </c>
      <c r="C2765" s="59" t="s">
        <v>2046</v>
      </c>
      <c r="D2765" s="60"/>
      <c r="E2765" s="60"/>
      <c r="F2765" s="60"/>
      <c r="G2765" s="61"/>
      <c r="H2765" s="71">
        <v>0</v>
      </c>
      <c r="I2765" s="62" t="s">
        <v>35</v>
      </c>
      <c r="J2765" s="62" t="s">
        <v>1146</v>
      </c>
      <c r="K2765" s="44"/>
      <c r="L2765" s="63">
        <v>45.29</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x14ac:dyDescent="0.2">
      <c r="A2766" s="15"/>
      <c r="B2766" s="15">
        <v>340</v>
      </c>
      <c r="C2766" s="59" t="s">
        <v>2047</v>
      </c>
      <c r="D2766" s="60"/>
      <c r="E2766" s="60"/>
      <c r="F2766" s="60"/>
      <c r="G2766" s="61"/>
      <c r="H2766" s="71">
        <v>0</v>
      </c>
      <c r="I2766" s="62" t="s">
        <v>35</v>
      </c>
      <c r="J2766" s="62" t="s">
        <v>1146</v>
      </c>
      <c r="K2766" s="44"/>
      <c r="L2766" s="63">
        <v>45.29</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x14ac:dyDescent="0.2">
      <c r="A2767" s="15"/>
      <c r="B2767" s="15">
        <v>341</v>
      </c>
      <c r="C2767" s="59" t="s">
        <v>2048</v>
      </c>
      <c r="D2767" s="60"/>
      <c r="E2767" s="60"/>
      <c r="F2767" s="60"/>
      <c r="G2767" s="61"/>
      <c r="H2767" s="71">
        <v>0</v>
      </c>
      <c r="I2767" s="62" t="s">
        <v>35</v>
      </c>
      <c r="J2767" s="62" t="s">
        <v>1146</v>
      </c>
      <c r="K2767" s="44"/>
      <c r="L2767" s="63">
        <v>45.29</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x14ac:dyDescent="0.2">
      <c r="A2768" s="15"/>
      <c r="B2768" s="15">
        <v>342</v>
      </c>
      <c r="C2768" s="59" t="s">
        <v>2049</v>
      </c>
      <c r="D2768" s="60"/>
      <c r="E2768" s="60"/>
      <c r="F2768" s="60"/>
      <c r="G2768" s="61"/>
      <c r="H2768" s="71">
        <v>0</v>
      </c>
      <c r="I2768" s="62" t="s">
        <v>35</v>
      </c>
      <c r="J2768" s="62" t="s">
        <v>1146</v>
      </c>
      <c r="K2768" s="44"/>
      <c r="L2768" s="63">
        <v>39.21</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x14ac:dyDescent="0.2">
      <c r="A2769" s="15"/>
      <c r="B2769" s="15">
        <v>343</v>
      </c>
      <c r="C2769" s="59" t="s">
        <v>2050</v>
      </c>
      <c r="D2769" s="60"/>
      <c r="E2769" s="60"/>
      <c r="F2769" s="60"/>
      <c r="G2769" s="61"/>
      <c r="H2769" s="71">
        <v>0</v>
      </c>
      <c r="I2769" s="62" t="s">
        <v>35</v>
      </c>
      <c r="J2769" s="62" t="s">
        <v>1146</v>
      </c>
      <c r="K2769" s="44"/>
      <c r="L2769" s="63">
        <v>39.21</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x14ac:dyDescent="0.2">
      <c r="A2770" s="15"/>
      <c r="B2770" s="15">
        <v>344</v>
      </c>
      <c r="C2770" s="59" t="s">
        <v>2051</v>
      </c>
      <c r="D2770" s="60"/>
      <c r="E2770" s="60"/>
      <c r="F2770" s="60"/>
      <c r="G2770" s="61"/>
      <c r="H2770" s="71">
        <v>0</v>
      </c>
      <c r="I2770" s="62" t="s">
        <v>35</v>
      </c>
      <c r="J2770" s="62" t="s">
        <v>1146</v>
      </c>
      <c r="K2770" s="44"/>
      <c r="L2770" s="63">
        <v>39.21</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x14ac:dyDescent="0.2">
      <c r="A2771" s="15"/>
      <c r="B2771" s="15">
        <v>345</v>
      </c>
      <c r="C2771" s="59" t="s">
        <v>2052</v>
      </c>
      <c r="D2771" s="60"/>
      <c r="E2771" s="60"/>
      <c r="F2771" s="60"/>
      <c r="G2771" s="61"/>
      <c r="H2771" s="71">
        <v>0</v>
      </c>
      <c r="I2771" s="62" t="s">
        <v>35</v>
      </c>
      <c r="J2771" s="62" t="s">
        <v>1146</v>
      </c>
      <c r="K2771" s="44"/>
      <c r="L2771" s="63">
        <v>39.21</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x14ac:dyDescent="0.2">
      <c r="A2772" s="15"/>
      <c r="B2772" s="15">
        <v>346</v>
      </c>
      <c r="C2772" s="59" t="s">
        <v>2053</v>
      </c>
      <c r="D2772" s="60"/>
      <c r="E2772" s="60"/>
      <c r="F2772" s="60"/>
      <c r="G2772" s="61"/>
      <c r="H2772" s="71">
        <v>0</v>
      </c>
      <c r="I2772" s="62" t="s">
        <v>35</v>
      </c>
      <c r="J2772" s="62" t="s">
        <v>1146</v>
      </c>
      <c r="K2772" s="44"/>
      <c r="L2772" s="63">
        <v>39.21</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x14ac:dyDescent="0.2">
      <c r="A2773" s="15"/>
      <c r="B2773" s="15">
        <v>347</v>
      </c>
      <c r="C2773" s="59" t="s">
        <v>2054</v>
      </c>
      <c r="D2773" s="60"/>
      <c r="E2773" s="60"/>
      <c r="F2773" s="60"/>
      <c r="G2773" s="61"/>
      <c r="H2773" s="71">
        <v>0</v>
      </c>
      <c r="I2773" s="62" t="s">
        <v>35</v>
      </c>
      <c r="J2773" s="62" t="s">
        <v>1146</v>
      </c>
      <c r="K2773" s="44"/>
      <c r="L2773" s="63">
        <v>39.21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x14ac:dyDescent="0.2">
      <c r="A2774" s="15"/>
      <c r="B2774" s="15">
        <v>348</v>
      </c>
      <c r="C2774" s="59" t="s">
        <v>2055</v>
      </c>
      <c r="D2774" s="60"/>
      <c r="E2774" s="60"/>
      <c r="F2774" s="60"/>
      <c r="G2774" s="61"/>
      <c r="H2774" s="71">
        <v>0</v>
      </c>
      <c r="I2774" s="62" t="s">
        <v>35</v>
      </c>
      <c r="J2774" s="62" t="s">
        <v>1146</v>
      </c>
      <c r="K2774" s="44"/>
      <c r="L2774" s="63">
        <v>39.21</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x14ac:dyDescent="0.2">
      <c r="A2775" s="15"/>
      <c r="B2775" s="15">
        <v>349</v>
      </c>
      <c r="C2775" s="59" t="s">
        <v>2056</v>
      </c>
      <c r="D2775" s="60"/>
      <c r="E2775" s="60"/>
      <c r="F2775" s="60"/>
      <c r="G2775" s="61"/>
      <c r="H2775" s="71">
        <v>0</v>
      </c>
      <c r="I2775" s="62" t="s">
        <v>35</v>
      </c>
      <c r="J2775" s="62" t="s">
        <v>1146</v>
      </c>
      <c r="K2775" s="44"/>
      <c r="L2775" s="63">
        <v>45.29</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x14ac:dyDescent="0.2">
      <c r="A2776" s="15"/>
      <c r="B2776" s="15">
        <v>350</v>
      </c>
      <c r="C2776" s="59" t="s">
        <v>2057</v>
      </c>
      <c r="D2776" s="60"/>
      <c r="E2776" s="60"/>
      <c r="F2776" s="60"/>
      <c r="G2776" s="61"/>
      <c r="H2776" s="71">
        <v>0</v>
      </c>
      <c r="I2776" s="62" t="s">
        <v>35</v>
      </c>
      <c r="J2776" s="62" t="s">
        <v>1146</v>
      </c>
      <c r="K2776" s="44"/>
      <c r="L2776" s="63">
        <v>39.21</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x14ac:dyDescent="0.2">
      <c r="A2777" s="15"/>
      <c r="B2777" s="15">
        <v>351</v>
      </c>
      <c r="C2777" s="59" t="s">
        <v>2058</v>
      </c>
      <c r="D2777" s="60"/>
      <c r="E2777" s="60"/>
      <c r="F2777" s="60"/>
      <c r="G2777" s="61"/>
      <c r="H2777" s="71">
        <v>0</v>
      </c>
      <c r="I2777" s="62" t="s">
        <v>35</v>
      </c>
      <c r="J2777" s="62" t="s">
        <v>1146</v>
      </c>
      <c r="K2777" s="44"/>
      <c r="L2777" s="63">
        <v>45.29</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x14ac:dyDescent="0.2">
      <c r="A2778" s="15"/>
      <c r="B2778" s="15">
        <v>352</v>
      </c>
      <c r="C2778" s="59" t="s">
        <v>2059</v>
      </c>
      <c r="D2778" s="60"/>
      <c r="E2778" s="60"/>
      <c r="F2778" s="60"/>
      <c r="G2778" s="61"/>
      <c r="H2778" s="71">
        <v>0</v>
      </c>
      <c r="I2778" s="62" t="s">
        <v>35</v>
      </c>
      <c r="J2778" s="62" t="s">
        <v>1146</v>
      </c>
      <c r="K2778" s="44"/>
      <c r="L2778" s="63">
        <v>45.29</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x14ac:dyDescent="0.2">
      <c r="A2779" s="15"/>
      <c r="B2779" s="15">
        <v>353</v>
      </c>
      <c r="C2779" s="59" t="s">
        <v>2060</v>
      </c>
      <c r="D2779" s="60"/>
      <c r="E2779" s="60"/>
      <c r="F2779" s="60"/>
      <c r="G2779" s="61"/>
      <c r="H2779" s="71">
        <v>0</v>
      </c>
      <c r="I2779" s="62" t="s">
        <v>35</v>
      </c>
      <c r="J2779" s="62" t="s">
        <v>1146</v>
      </c>
      <c r="K2779" s="44"/>
      <c r="L2779" s="63">
        <v>45.29</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x14ac:dyDescent="0.2">
      <c r="A2780" s="15"/>
      <c r="B2780" s="15">
        <v>354</v>
      </c>
      <c r="C2780" s="59">
        <v>0</v>
      </c>
      <c r="D2780" s="60"/>
      <c r="E2780" s="60"/>
      <c r="F2780" s="60"/>
      <c r="G2780" s="61"/>
      <c r="H2780" s="71">
        <v>0</v>
      </c>
      <c r="I2780" s="62"/>
      <c r="J2780" s="62">
        <v>0</v>
      </c>
      <c r="K2780" s="44"/>
      <c r="L2780" s="63"/>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v>355</v>
      </c>
      <c r="C2781" s="59">
        <v>0</v>
      </c>
      <c r="D2781" s="60"/>
      <c r="E2781" s="60"/>
      <c r="F2781" s="60"/>
      <c r="G2781" s="61"/>
      <c r="H2781" s="71">
        <v>0</v>
      </c>
      <c r="I2781" s="62" t="s">
        <v>35</v>
      </c>
      <c r="J2781" s="62">
        <v>0</v>
      </c>
      <c r="K2781" s="44"/>
      <c r="L2781" s="63">
        <v>0</v>
      </c>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v>356</v>
      </c>
      <c r="C2782" s="59">
        <v>0</v>
      </c>
      <c r="D2782" s="60"/>
      <c r="E2782" s="60"/>
      <c r="F2782" s="60"/>
      <c r="G2782" s="61"/>
      <c r="H2782" s="71">
        <v>0</v>
      </c>
      <c r="I2782" s="62" t="s">
        <v>35</v>
      </c>
      <c r="J2782" s="62">
        <v>0</v>
      </c>
      <c r="K2782" s="44"/>
      <c r="L2782" s="63">
        <v>0</v>
      </c>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v>357</v>
      </c>
      <c r="C2783" s="59">
        <v>0</v>
      </c>
      <c r="D2783" s="60"/>
      <c r="E2783" s="60"/>
      <c r="F2783" s="60"/>
      <c r="G2783" s="61"/>
      <c r="H2783" s="71">
        <v>0</v>
      </c>
      <c r="I2783" s="62" t="s">
        <v>35</v>
      </c>
      <c r="J2783" s="62">
        <v>0</v>
      </c>
      <c r="K2783" s="44"/>
      <c r="L2783" s="63">
        <v>0</v>
      </c>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v>358</v>
      </c>
      <c r="C2784" s="59">
        <v>0</v>
      </c>
      <c r="D2784" s="60"/>
      <c r="E2784" s="60"/>
      <c r="F2784" s="60"/>
      <c r="G2784" s="61"/>
      <c r="H2784" s="71">
        <v>0</v>
      </c>
      <c r="I2784" s="62" t="s">
        <v>35</v>
      </c>
      <c r="J2784" s="62">
        <v>0</v>
      </c>
      <c r="K2784" s="44"/>
      <c r="L2784" s="63">
        <v>0</v>
      </c>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v>359</v>
      </c>
      <c r="C2785" s="59">
        <v>0</v>
      </c>
      <c r="D2785" s="60"/>
      <c r="E2785" s="60"/>
      <c r="F2785" s="60"/>
      <c r="G2785" s="61"/>
      <c r="H2785" s="71">
        <v>0</v>
      </c>
      <c r="I2785" s="62" t="s">
        <v>35</v>
      </c>
      <c r="J2785" s="62">
        <v>0</v>
      </c>
      <c r="K2785" s="44"/>
      <c r="L2785" s="63">
        <v>0</v>
      </c>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v>360</v>
      </c>
      <c r="C2786" s="59">
        <v>0</v>
      </c>
      <c r="D2786" s="60"/>
      <c r="E2786" s="60"/>
      <c r="F2786" s="60"/>
      <c r="G2786" s="61"/>
      <c r="H2786" s="71">
        <v>0</v>
      </c>
      <c r="I2786" s="62" t="s">
        <v>35</v>
      </c>
      <c r="J2786" s="62">
        <v>0</v>
      </c>
      <c r="K2786" s="44"/>
      <c r="L2786" s="63">
        <v>0</v>
      </c>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v>361</v>
      </c>
      <c r="C2787" s="59">
        <v>0</v>
      </c>
      <c r="D2787" s="60"/>
      <c r="E2787" s="60"/>
      <c r="F2787" s="60"/>
      <c r="G2787" s="61"/>
      <c r="H2787" s="71">
        <v>0</v>
      </c>
      <c r="I2787" s="62" t="s">
        <v>35</v>
      </c>
      <c r="J2787" s="62">
        <v>0</v>
      </c>
      <c r="K2787" s="44"/>
      <c r="L2787" s="63">
        <v>0</v>
      </c>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v>362</v>
      </c>
      <c r="C2788" s="59">
        <v>0</v>
      </c>
      <c r="D2788" s="60"/>
      <c r="E2788" s="60"/>
      <c r="F2788" s="60"/>
      <c r="G2788" s="61"/>
      <c r="H2788" s="71">
        <v>0</v>
      </c>
      <c r="I2788" s="62" t="s">
        <v>35</v>
      </c>
      <c r="J2788" s="62">
        <v>0</v>
      </c>
      <c r="K2788" s="44"/>
      <c r="L2788" s="63">
        <v>0</v>
      </c>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v>363</v>
      </c>
      <c r="C2789" s="59">
        <v>0</v>
      </c>
      <c r="D2789" s="60"/>
      <c r="E2789" s="60"/>
      <c r="F2789" s="60"/>
      <c r="G2789" s="61"/>
      <c r="H2789" s="71">
        <v>0</v>
      </c>
      <c r="I2789" s="62" t="s">
        <v>35</v>
      </c>
      <c r="J2789" s="62">
        <v>0</v>
      </c>
      <c r="K2789" s="44"/>
      <c r="L2789" s="63">
        <v>0</v>
      </c>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v>364</v>
      </c>
      <c r="C2790" s="59">
        <v>0</v>
      </c>
      <c r="D2790" s="60"/>
      <c r="E2790" s="60"/>
      <c r="F2790" s="60"/>
      <c r="G2790" s="61"/>
      <c r="H2790" s="71">
        <v>0</v>
      </c>
      <c r="I2790" s="62" t="s">
        <v>35</v>
      </c>
      <c r="J2790" s="62">
        <v>0</v>
      </c>
      <c r="K2790" s="44"/>
      <c r="L2790" s="63">
        <v>0</v>
      </c>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v>365</v>
      </c>
      <c r="C2791" s="59">
        <v>0</v>
      </c>
      <c r="D2791" s="60"/>
      <c r="E2791" s="60"/>
      <c r="F2791" s="60"/>
      <c r="G2791" s="61"/>
      <c r="H2791" s="71">
        <v>0</v>
      </c>
      <c r="I2791" s="62" t="s">
        <v>35</v>
      </c>
      <c r="J2791" s="62">
        <v>0</v>
      </c>
      <c r="K2791" s="44"/>
      <c r="L2791" s="63">
        <v>0</v>
      </c>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v>366</v>
      </c>
      <c r="C2792" s="59">
        <v>0</v>
      </c>
      <c r="D2792" s="60"/>
      <c r="E2792" s="60"/>
      <c r="F2792" s="60"/>
      <c r="G2792" s="61"/>
      <c r="H2792" s="71">
        <v>0</v>
      </c>
      <c r="I2792" s="62" t="s">
        <v>35</v>
      </c>
      <c r="J2792" s="62">
        <v>0</v>
      </c>
      <c r="K2792" s="44"/>
      <c r="L2792" s="63">
        <v>0</v>
      </c>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v>367</v>
      </c>
      <c r="C2793" s="59">
        <v>0</v>
      </c>
      <c r="D2793" s="60"/>
      <c r="E2793" s="60"/>
      <c r="F2793" s="60"/>
      <c r="G2793" s="61"/>
      <c r="H2793" s="71">
        <v>0</v>
      </c>
      <c r="I2793" s="62" t="s">
        <v>35</v>
      </c>
      <c r="J2793" s="62">
        <v>0</v>
      </c>
      <c r="K2793" s="44"/>
      <c r="L2793" s="63">
        <v>0</v>
      </c>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v>368</v>
      </c>
      <c r="C2794" s="59">
        <v>0</v>
      </c>
      <c r="D2794" s="60"/>
      <c r="E2794" s="60"/>
      <c r="F2794" s="60"/>
      <c r="G2794" s="61"/>
      <c r="H2794" s="71">
        <v>0</v>
      </c>
      <c r="I2794" s="62" t="s">
        <v>35</v>
      </c>
      <c r="J2794" s="62">
        <v>0</v>
      </c>
      <c r="K2794" s="44"/>
      <c r="L2794" s="63">
        <v>0</v>
      </c>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v>369</v>
      </c>
      <c r="C2795" s="59">
        <v>0</v>
      </c>
      <c r="D2795" s="60"/>
      <c r="E2795" s="60"/>
      <c r="F2795" s="60"/>
      <c r="G2795" s="61"/>
      <c r="H2795" s="71">
        <v>0</v>
      </c>
      <c r="I2795" s="62" t="s">
        <v>35</v>
      </c>
      <c r="J2795" s="62">
        <v>0</v>
      </c>
      <c r="K2795" s="44"/>
      <c r="L2795" s="63">
        <v>0</v>
      </c>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v>370</v>
      </c>
      <c r="C2796" s="59">
        <v>0</v>
      </c>
      <c r="D2796" s="60"/>
      <c r="E2796" s="60"/>
      <c r="F2796" s="60"/>
      <c r="G2796" s="61"/>
      <c r="H2796" s="71">
        <v>0</v>
      </c>
      <c r="I2796" s="62" t="s">
        <v>35</v>
      </c>
      <c r="J2796" s="62">
        <v>0</v>
      </c>
      <c r="K2796" s="44"/>
      <c r="L2796" s="63">
        <v>0</v>
      </c>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v>371</v>
      </c>
      <c r="C2797" s="59">
        <v>0</v>
      </c>
      <c r="D2797" s="60"/>
      <c r="E2797" s="60"/>
      <c r="F2797" s="60"/>
      <c r="G2797" s="61"/>
      <c r="H2797" s="71">
        <v>0</v>
      </c>
      <c r="I2797" s="62" t="s">
        <v>35</v>
      </c>
      <c r="J2797" s="62">
        <v>0</v>
      </c>
      <c r="K2797" s="44"/>
      <c r="L2797" s="63">
        <v>0</v>
      </c>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v>372</v>
      </c>
      <c r="C2798" s="59">
        <v>0</v>
      </c>
      <c r="D2798" s="60"/>
      <c r="E2798" s="60"/>
      <c r="F2798" s="60"/>
      <c r="G2798" s="61"/>
      <c r="H2798" s="71">
        <v>0</v>
      </c>
      <c r="I2798" s="62" t="s">
        <v>35</v>
      </c>
      <c r="J2798" s="62">
        <v>0</v>
      </c>
      <c r="K2798" s="44"/>
      <c r="L2798" s="63">
        <v>0</v>
      </c>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v>373</v>
      </c>
      <c r="C2799" s="59">
        <v>0</v>
      </c>
      <c r="D2799" s="60"/>
      <c r="E2799" s="60"/>
      <c r="F2799" s="60"/>
      <c r="G2799" s="61"/>
      <c r="H2799" s="71">
        <v>0</v>
      </c>
      <c r="I2799" s="62" t="s">
        <v>35</v>
      </c>
      <c r="J2799" s="62">
        <v>0</v>
      </c>
      <c r="K2799" s="44"/>
      <c r="L2799" s="63">
        <v>0</v>
      </c>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v>374</v>
      </c>
      <c r="C2800" s="59">
        <v>0</v>
      </c>
      <c r="D2800" s="60"/>
      <c r="E2800" s="60"/>
      <c r="F2800" s="60"/>
      <c r="G2800" s="61"/>
      <c r="H2800" s="71">
        <v>0</v>
      </c>
      <c r="I2800" s="62" t="s">
        <v>35</v>
      </c>
      <c r="J2800" s="62">
        <v>0</v>
      </c>
      <c r="K2800" s="44"/>
      <c r="L2800" s="63">
        <v>0</v>
      </c>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v>375</v>
      </c>
      <c r="C2801" s="59">
        <v>0</v>
      </c>
      <c r="D2801" s="60"/>
      <c r="E2801" s="60"/>
      <c r="F2801" s="60"/>
      <c r="G2801" s="61"/>
      <c r="H2801" s="71">
        <v>0</v>
      </c>
      <c r="I2801" s="62" t="s">
        <v>35</v>
      </c>
      <c r="J2801" s="62">
        <v>0</v>
      </c>
      <c r="K2801" s="44"/>
      <c r="L2801" s="63">
        <v>0</v>
      </c>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v>376</v>
      </c>
      <c r="C2802" s="59">
        <v>0</v>
      </c>
      <c r="D2802" s="60"/>
      <c r="E2802" s="60"/>
      <c r="F2802" s="60"/>
      <c r="G2802" s="61"/>
      <c r="H2802" s="71">
        <v>0</v>
      </c>
      <c r="I2802" s="62" t="s">
        <v>35</v>
      </c>
      <c r="J2802" s="62">
        <v>0</v>
      </c>
      <c r="K2802" s="44"/>
      <c r="L2802" s="63">
        <v>0</v>
      </c>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v>377</v>
      </c>
      <c r="C2803" s="59">
        <v>0</v>
      </c>
      <c r="D2803" s="60"/>
      <c r="E2803" s="60"/>
      <c r="F2803" s="60"/>
      <c r="G2803" s="61"/>
      <c r="H2803" s="71">
        <v>0</v>
      </c>
      <c r="I2803" s="62" t="s">
        <v>35</v>
      </c>
      <c r="J2803" s="62">
        <v>0</v>
      </c>
      <c r="K2803" s="44"/>
      <c r="L2803" s="63">
        <v>0</v>
      </c>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v>378</v>
      </c>
      <c r="C2804" s="59">
        <v>0</v>
      </c>
      <c r="D2804" s="60"/>
      <c r="E2804" s="60"/>
      <c r="F2804" s="60"/>
      <c r="G2804" s="61"/>
      <c r="H2804" s="71">
        <v>0</v>
      </c>
      <c r="I2804" s="62" t="s">
        <v>35</v>
      </c>
      <c r="J2804" s="62">
        <v>0</v>
      </c>
      <c r="K2804" s="44"/>
      <c r="L2804" s="63">
        <v>0</v>
      </c>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v>379</v>
      </c>
      <c r="C2805" s="59">
        <v>0</v>
      </c>
      <c r="D2805" s="60"/>
      <c r="E2805" s="60"/>
      <c r="F2805" s="60"/>
      <c r="G2805" s="61"/>
      <c r="H2805" s="71">
        <v>0</v>
      </c>
      <c r="I2805" s="62" t="s">
        <v>35</v>
      </c>
      <c r="J2805" s="62">
        <v>0</v>
      </c>
      <c r="K2805" s="44"/>
      <c r="L2805" s="63">
        <v>0</v>
      </c>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v>380</v>
      </c>
      <c r="C2806" s="59">
        <v>0</v>
      </c>
      <c r="D2806" s="60"/>
      <c r="E2806" s="60"/>
      <c r="F2806" s="60"/>
      <c r="G2806" s="61"/>
      <c r="H2806" s="71">
        <v>0</v>
      </c>
      <c r="I2806" s="62" t="s">
        <v>35</v>
      </c>
      <c r="J2806" s="62">
        <v>0</v>
      </c>
      <c r="K2806" s="44"/>
      <c r="L2806" s="63">
        <v>0</v>
      </c>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v>381</v>
      </c>
      <c r="C2807" s="59">
        <v>0</v>
      </c>
      <c r="D2807" s="60"/>
      <c r="E2807" s="60"/>
      <c r="F2807" s="60"/>
      <c r="G2807" s="61"/>
      <c r="H2807" s="71">
        <v>0</v>
      </c>
      <c r="I2807" s="62" t="s">
        <v>35</v>
      </c>
      <c r="J2807" s="62">
        <v>0</v>
      </c>
      <c r="K2807" s="44"/>
      <c r="L2807" s="63">
        <v>0</v>
      </c>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v>382</v>
      </c>
      <c r="C2808" s="59">
        <v>0</v>
      </c>
      <c r="D2808" s="60"/>
      <c r="E2808" s="60"/>
      <c r="F2808" s="60"/>
      <c r="G2808" s="61"/>
      <c r="H2808" s="71">
        <v>0</v>
      </c>
      <c r="I2808" s="62" t="s">
        <v>35</v>
      </c>
      <c r="J2808" s="62">
        <v>0</v>
      </c>
      <c r="K2808" s="44"/>
      <c r="L2808" s="63">
        <v>0</v>
      </c>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v>383</v>
      </c>
      <c r="C2809" s="59">
        <v>0</v>
      </c>
      <c r="D2809" s="60"/>
      <c r="E2809" s="60"/>
      <c r="F2809" s="60"/>
      <c r="G2809" s="61"/>
      <c r="H2809" s="71">
        <v>0</v>
      </c>
      <c r="I2809" s="62" t="s">
        <v>35</v>
      </c>
      <c r="J2809" s="62">
        <v>0</v>
      </c>
      <c r="K2809" s="44"/>
      <c r="L2809" s="63">
        <v>0</v>
      </c>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v>384</v>
      </c>
      <c r="C2810" s="59">
        <v>0</v>
      </c>
      <c r="D2810" s="60"/>
      <c r="E2810" s="60"/>
      <c r="F2810" s="60"/>
      <c r="G2810" s="61"/>
      <c r="H2810" s="71">
        <v>0</v>
      </c>
      <c r="I2810" s="62" t="s">
        <v>35</v>
      </c>
      <c r="J2810" s="62">
        <v>0</v>
      </c>
      <c r="K2810" s="44"/>
      <c r="L2810" s="63">
        <v>0</v>
      </c>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v>385</v>
      </c>
      <c r="C2811" s="59">
        <v>0</v>
      </c>
      <c r="D2811" s="60"/>
      <c r="E2811" s="60"/>
      <c r="F2811" s="60"/>
      <c r="G2811" s="61"/>
      <c r="H2811" s="71">
        <v>0</v>
      </c>
      <c r="I2811" s="62" t="s">
        <v>35</v>
      </c>
      <c r="J2811" s="62">
        <v>0</v>
      </c>
      <c r="K2811" s="44"/>
      <c r="L2811" s="63">
        <v>0</v>
      </c>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v>386</v>
      </c>
      <c r="C2812" s="59">
        <v>0</v>
      </c>
      <c r="D2812" s="60"/>
      <c r="E2812" s="60"/>
      <c r="F2812" s="60"/>
      <c r="G2812" s="61"/>
      <c r="H2812" s="71">
        <v>0</v>
      </c>
      <c r="I2812" s="62" t="s">
        <v>35</v>
      </c>
      <c r="J2812" s="62">
        <v>0</v>
      </c>
      <c r="K2812" s="44"/>
      <c r="L2812" s="63">
        <v>0</v>
      </c>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v>387</v>
      </c>
      <c r="C2813" s="59">
        <v>0</v>
      </c>
      <c r="D2813" s="60"/>
      <c r="E2813" s="60"/>
      <c r="F2813" s="60"/>
      <c r="G2813" s="61"/>
      <c r="H2813" s="71">
        <v>0</v>
      </c>
      <c r="I2813" s="62" t="s">
        <v>35</v>
      </c>
      <c r="J2813" s="62">
        <v>0</v>
      </c>
      <c r="K2813" s="44"/>
      <c r="L2813" s="63">
        <v>0</v>
      </c>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v>388</v>
      </c>
      <c r="C2814" s="59">
        <v>0</v>
      </c>
      <c r="D2814" s="60"/>
      <c r="E2814" s="60"/>
      <c r="F2814" s="60"/>
      <c r="G2814" s="61"/>
      <c r="H2814" s="71">
        <v>0</v>
      </c>
      <c r="I2814" s="62" t="s">
        <v>35</v>
      </c>
      <c r="J2814" s="62">
        <v>0</v>
      </c>
      <c r="K2814" s="44"/>
      <c r="L2814" s="63">
        <v>0</v>
      </c>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v>389</v>
      </c>
      <c r="C2815" s="59">
        <v>0</v>
      </c>
      <c r="D2815" s="60"/>
      <c r="E2815" s="60"/>
      <c r="F2815" s="60"/>
      <c r="G2815" s="61"/>
      <c r="H2815" s="71">
        <v>0</v>
      </c>
      <c r="I2815" s="62" t="s">
        <v>35</v>
      </c>
      <c r="J2815" s="62">
        <v>0</v>
      </c>
      <c r="K2815" s="44"/>
      <c r="L2815" s="63">
        <v>0</v>
      </c>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v>390</v>
      </c>
      <c r="C2816" s="59">
        <v>0</v>
      </c>
      <c r="D2816" s="60"/>
      <c r="E2816" s="60"/>
      <c r="F2816" s="60"/>
      <c r="G2816" s="61"/>
      <c r="H2816" s="71">
        <v>0</v>
      </c>
      <c r="I2816" s="62" t="s">
        <v>35</v>
      </c>
      <c r="J2816" s="62">
        <v>0</v>
      </c>
      <c r="K2816" s="44"/>
      <c r="L2816" s="63">
        <v>0</v>
      </c>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v>391</v>
      </c>
      <c r="C2817" s="59">
        <v>0</v>
      </c>
      <c r="D2817" s="60"/>
      <c r="E2817" s="60"/>
      <c r="F2817" s="60"/>
      <c r="G2817" s="61"/>
      <c r="H2817" s="71">
        <v>0</v>
      </c>
      <c r="I2817" s="62" t="s">
        <v>35</v>
      </c>
      <c r="J2817" s="62">
        <v>0</v>
      </c>
      <c r="K2817" s="44"/>
      <c r="L2817" s="63">
        <v>0</v>
      </c>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v>392</v>
      </c>
      <c r="C2818" s="59">
        <v>0</v>
      </c>
      <c r="D2818" s="60"/>
      <c r="E2818" s="60"/>
      <c r="F2818" s="60"/>
      <c r="G2818" s="61"/>
      <c r="H2818" s="71">
        <v>0</v>
      </c>
      <c r="I2818" s="62" t="s">
        <v>35</v>
      </c>
      <c r="J2818" s="62">
        <v>0</v>
      </c>
      <c r="K2818" s="44"/>
      <c r="L2818" s="63">
        <v>0</v>
      </c>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v>393</v>
      </c>
      <c r="C2819" s="59">
        <v>0</v>
      </c>
      <c r="D2819" s="60"/>
      <c r="E2819" s="60"/>
      <c r="F2819" s="60"/>
      <c r="G2819" s="61"/>
      <c r="H2819" s="71">
        <v>0</v>
      </c>
      <c r="I2819" s="62" t="s">
        <v>35</v>
      </c>
      <c r="J2819" s="62">
        <v>0</v>
      </c>
      <c r="K2819" s="44"/>
      <c r="L2819" s="63">
        <v>0</v>
      </c>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v>394</v>
      </c>
      <c r="C2820" s="59">
        <v>0</v>
      </c>
      <c r="D2820" s="60"/>
      <c r="E2820" s="60"/>
      <c r="F2820" s="60"/>
      <c r="G2820" s="61"/>
      <c r="H2820" s="71">
        <v>0</v>
      </c>
      <c r="I2820" s="62" t="s">
        <v>35</v>
      </c>
      <c r="J2820" s="62">
        <v>0</v>
      </c>
      <c r="K2820" s="44"/>
      <c r="L2820" s="63">
        <v>0</v>
      </c>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v>395</v>
      </c>
      <c r="C2821" s="59">
        <v>0</v>
      </c>
      <c r="D2821" s="60"/>
      <c r="E2821" s="60"/>
      <c r="F2821" s="60"/>
      <c r="G2821" s="61"/>
      <c r="H2821" s="71">
        <v>0</v>
      </c>
      <c r="I2821" s="62" t="s">
        <v>35</v>
      </c>
      <c r="J2821" s="62">
        <v>0</v>
      </c>
      <c r="K2821" s="44"/>
      <c r="L2821" s="63">
        <v>0</v>
      </c>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v>396</v>
      </c>
      <c r="C2822" s="59">
        <v>0</v>
      </c>
      <c r="D2822" s="60"/>
      <c r="E2822" s="60"/>
      <c r="F2822" s="60"/>
      <c r="G2822" s="61"/>
      <c r="H2822" s="71">
        <v>0</v>
      </c>
      <c r="I2822" s="62" t="s">
        <v>35</v>
      </c>
      <c r="J2822" s="62">
        <v>0</v>
      </c>
      <c r="K2822" s="44"/>
      <c r="L2822" s="63">
        <v>0</v>
      </c>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v>397</v>
      </c>
      <c r="C2823" s="59">
        <v>0</v>
      </c>
      <c r="D2823" s="60"/>
      <c r="E2823" s="60"/>
      <c r="F2823" s="60"/>
      <c r="G2823" s="61"/>
      <c r="H2823" s="71">
        <v>0</v>
      </c>
      <c r="I2823" s="62" t="s">
        <v>35</v>
      </c>
      <c r="J2823" s="62">
        <v>0</v>
      </c>
      <c r="K2823" s="44"/>
      <c r="L2823" s="63">
        <v>0</v>
      </c>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v>398</v>
      </c>
      <c r="C2824" s="59">
        <v>0</v>
      </c>
      <c r="D2824" s="60"/>
      <c r="E2824" s="60"/>
      <c r="F2824" s="60"/>
      <c r="G2824" s="61"/>
      <c r="H2824" s="71">
        <v>0</v>
      </c>
      <c r="I2824" s="62" t="s">
        <v>35</v>
      </c>
      <c r="J2824" s="62">
        <v>0</v>
      </c>
      <c r="K2824" s="44"/>
      <c r="L2824" s="63">
        <v>0</v>
      </c>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v>399</v>
      </c>
      <c r="C2825" s="59">
        <v>0</v>
      </c>
      <c r="D2825" s="60"/>
      <c r="E2825" s="60"/>
      <c r="F2825" s="60"/>
      <c r="G2825" s="61"/>
      <c r="H2825" s="71">
        <v>0</v>
      </c>
      <c r="I2825" s="62" t="s">
        <v>35</v>
      </c>
      <c r="J2825" s="62">
        <v>0</v>
      </c>
      <c r="K2825" s="44"/>
      <c r="L2825" s="63">
        <v>0</v>
      </c>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x14ac:dyDescent="0.2">
      <c r="A2826" s="15"/>
      <c r="B2826" s="15"/>
      <c r="C2826" s="58"/>
      <c r="D2826" s="58"/>
      <c r="E2826" s="58"/>
      <c r="F2826" s="58"/>
      <c r="G2826" s="58"/>
      <c r="H2826" s="72"/>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x14ac:dyDescent="0.2">
      <c r="A2827" s="11"/>
      <c r="B2827" s="12" t="str">
        <f>"Evoenergy "&amp;LEFT($H$3,7)&amp;" Public lighting prices"</f>
        <v>Evoenergy 2026–27 Public lighting prices</v>
      </c>
      <c r="C2827" s="11"/>
      <c r="D2827" s="11"/>
      <c r="E2827" s="11"/>
      <c r="F2827" s="11"/>
      <c r="G2827" s="11"/>
      <c r="H2827" s="19" t="s">
        <v>20</v>
      </c>
      <c r="I2827" s="19" t="s">
        <v>21</v>
      </c>
      <c r="J2827" s="19" t="s">
        <v>22</v>
      </c>
      <c r="K2827" s="19"/>
      <c r="L2827" s="42" t="s">
        <v>25</v>
      </c>
      <c r="M2827" s="66" t="s">
        <v>30</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hidden="1" outlineLevel="1" x14ac:dyDescent="0.2">
      <c r="A2828" s="15"/>
      <c r="B2828" s="15"/>
      <c r="C2828" s="57"/>
      <c r="D2828" s="57"/>
      <c r="E2828" s="57"/>
      <c r="F2828" s="57"/>
      <c r="G2828" s="57"/>
      <c r="H2828" s="70"/>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hidden="1" outlineLevel="1" x14ac:dyDescent="0.2">
      <c r="A2829" s="15"/>
      <c r="B2829" s="15">
        <v>1</v>
      </c>
      <c r="C2829" s="59" t="s">
        <v>36</v>
      </c>
      <c r="D2829" s="60"/>
      <c r="E2829" s="60"/>
      <c r="F2829" s="60"/>
      <c r="G2829" s="61"/>
      <c r="H2829" s="71" t="s">
        <v>36</v>
      </c>
      <c r="I2829" s="62" t="s">
        <v>36</v>
      </c>
      <c r="J2829" s="62" t="s">
        <v>36</v>
      </c>
      <c r="K2829" s="44"/>
      <c r="L2829" s="63" t="s">
        <v>36</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v>2</v>
      </c>
      <c r="C2830" s="59" t="s">
        <v>36</v>
      </c>
      <c r="D2830" s="60"/>
      <c r="E2830" s="60"/>
      <c r="F2830" s="60"/>
      <c r="G2830" s="61"/>
      <c r="H2830" s="71" t="s">
        <v>36</v>
      </c>
      <c r="I2830" s="62" t="s">
        <v>36</v>
      </c>
      <c r="J2830" s="62" t="s">
        <v>36</v>
      </c>
      <c r="K2830" s="44"/>
      <c r="L2830" s="63" t="s">
        <v>36</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v>3</v>
      </c>
      <c r="C2831" s="59" t="s">
        <v>36</v>
      </c>
      <c r="D2831" s="60"/>
      <c r="E2831" s="60"/>
      <c r="F2831" s="60"/>
      <c r="G2831" s="61"/>
      <c r="H2831" s="71" t="s">
        <v>36</v>
      </c>
      <c r="I2831" s="62" t="s">
        <v>36</v>
      </c>
      <c r="J2831" s="62" t="s">
        <v>36</v>
      </c>
      <c r="K2831" s="44"/>
      <c r="L2831" s="63" t="s">
        <v>36</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4</v>
      </c>
      <c r="C2832" s="59" t="s">
        <v>36</v>
      </c>
      <c r="D2832" s="60"/>
      <c r="E2832" s="60"/>
      <c r="F2832" s="60"/>
      <c r="G2832" s="61"/>
      <c r="H2832" s="71" t="s">
        <v>36</v>
      </c>
      <c r="I2832" s="62" t="s">
        <v>36</v>
      </c>
      <c r="J2832" s="62" t="s">
        <v>36</v>
      </c>
      <c r="K2832" s="44"/>
      <c r="L2832" s="63" t="s">
        <v>36</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5</v>
      </c>
      <c r="C2833" s="59" t="s">
        <v>36</v>
      </c>
      <c r="D2833" s="60"/>
      <c r="E2833" s="60"/>
      <c r="F2833" s="60"/>
      <c r="G2833" s="61"/>
      <c r="H2833" s="71" t="s">
        <v>36</v>
      </c>
      <c r="I2833" s="62" t="s">
        <v>36</v>
      </c>
      <c r="J2833" s="62" t="s">
        <v>36</v>
      </c>
      <c r="K2833" s="44"/>
      <c r="L2833" s="63" t="s">
        <v>36</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6</v>
      </c>
      <c r="C2834" s="59" t="s">
        <v>36</v>
      </c>
      <c r="D2834" s="60"/>
      <c r="E2834" s="60"/>
      <c r="F2834" s="60"/>
      <c r="G2834" s="61"/>
      <c r="H2834" s="71" t="s">
        <v>36</v>
      </c>
      <c r="I2834" s="62" t="s">
        <v>36</v>
      </c>
      <c r="J2834" s="62" t="s">
        <v>36</v>
      </c>
      <c r="K2834" s="44"/>
      <c r="L2834" s="63" t="s">
        <v>36</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7</v>
      </c>
      <c r="C2835" s="59" t="s">
        <v>36</v>
      </c>
      <c r="D2835" s="60"/>
      <c r="E2835" s="60"/>
      <c r="F2835" s="60"/>
      <c r="G2835" s="61"/>
      <c r="H2835" s="71" t="s">
        <v>36</v>
      </c>
      <c r="I2835" s="62" t="s">
        <v>36</v>
      </c>
      <c r="J2835" s="62" t="s">
        <v>36</v>
      </c>
      <c r="K2835" s="44"/>
      <c r="L2835" s="63" t="s">
        <v>36</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8</v>
      </c>
      <c r="C2836" s="59" t="s">
        <v>36</v>
      </c>
      <c r="D2836" s="60"/>
      <c r="E2836" s="60"/>
      <c r="F2836" s="60"/>
      <c r="G2836" s="61"/>
      <c r="H2836" s="71" t="s">
        <v>36</v>
      </c>
      <c r="I2836" s="62" t="s">
        <v>36</v>
      </c>
      <c r="J2836" s="62" t="s">
        <v>36</v>
      </c>
      <c r="K2836" s="44"/>
      <c r="L2836" s="63" t="s">
        <v>36</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9</v>
      </c>
      <c r="C2837" s="59" t="s">
        <v>36</v>
      </c>
      <c r="D2837" s="60"/>
      <c r="E2837" s="60"/>
      <c r="F2837" s="60"/>
      <c r="G2837" s="61"/>
      <c r="H2837" s="71" t="s">
        <v>36</v>
      </c>
      <c r="I2837" s="62" t="s">
        <v>36</v>
      </c>
      <c r="J2837" s="62" t="s">
        <v>36</v>
      </c>
      <c r="K2837" s="44"/>
      <c r="L2837" s="63" t="s">
        <v>36</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10</v>
      </c>
      <c r="C2838" s="59" t="s">
        <v>36</v>
      </c>
      <c r="D2838" s="60"/>
      <c r="E2838" s="60"/>
      <c r="F2838" s="60"/>
      <c r="G2838" s="61"/>
      <c r="H2838" s="71" t="s">
        <v>36</v>
      </c>
      <c r="I2838" s="62" t="s">
        <v>36</v>
      </c>
      <c r="J2838" s="62" t="s">
        <v>36</v>
      </c>
      <c r="K2838" s="44"/>
      <c r="L2838" s="63" t="s">
        <v>36</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11</v>
      </c>
      <c r="C2839" s="59" t="s">
        <v>36</v>
      </c>
      <c r="D2839" s="60"/>
      <c r="E2839" s="60"/>
      <c r="F2839" s="60"/>
      <c r="G2839" s="61"/>
      <c r="H2839" s="71" t="s">
        <v>36</v>
      </c>
      <c r="I2839" s="62" t="s">
        <v>36</v>
      </c>
      <c r="J2839" s="62" t="s">
        <v>36</v>
      </c>
      <c r="K2839" s="44"/>
      <c r="L2839" s="63" t="s">
        <v>36</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12</v>
      </c>
      <c r="C2840" s="59" t="s">
        <v>36</v>
      </c>
      <c r="D2840" s="60"/>
      <c r="E2840" s="60"/>
      <c r="F2840" s="60"/>
      <c r="G2840" s="61"/>
      <c r="H2840" s="71" t="s">
        <v>36</v>
      </c>
      <c r="I2840" s="62" t="s">
        <v>36</v>
      </c>
      <c r="J2840" s="62" t="s">
        <v>36</v>
      </c>
      <c r="K2840" s="44"/>
      <c r="L2840" s="63" t="s">
        <v>36</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13</v>
      </c>
      <c r="C2841" s="59" t="s">
        <v>36</v>
      </c>
      <c r="D2841" s="60"/>
      <c r="E2841" s="60"/>
      <c r="F2841" s="60"/>
      <c r="G2841" s="61"/>
      <c r="H2841" s="71" t="s">
        <v>36</v>
      </c>
      <c r="I2841" s="62" t="s">
        <v>36</v>
      </c>
      <c r="J2841" s="62" t="s">
        <v>36</v>
      </c>
      <c r="K2841" s="44"/>
      <c r="L2841" s="63" t="s">
        <v>36</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14</v>
      </c>
      <c r="C2842" s="59" t="s">
        <v>36</v>
      </c>
      <c r="D2842" s="60"/>
      <c r="E2842" s="60"/>
      <c r="F2842" s="60"/>
      <c r="G2842" s="61"/>
      <c r="H2842" s="71" t="s">
        <v>36</v>
      </c>
      <c r="I2842" s="62" t="s">
        <v>36</v>
      </c>
      <c r="J2842" s="62" t="s">
        <v>36</v>
      </c>
      <c r="K2842" s="44"/>
      <c r="L2842" s="63" t="s">
        <v>36</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15</v>
      </c>
      <c r="C2843" s="59" t="s">
        <v>36</v>
      </c>
      <c r="D2843" s="60"/>
      <c r="E2843" s="60"/>
      <c r="F2843" s="60"/>
      <c r="G2843" s="61"/>
      <c r="H2843" s="71" t="s">
        <v>36</v>
      </c>
      <c r="I2843" s="62" t="s">
        <v>36</v>
      </c>
      <c r="J2843" s="62" t="s">
        <v>36</v>
      </c>
      <c r="K2843" s="44"/>
      <c r="L2843" s="63" t="s">
        <v>36</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16</v>
      </c>
      <c r="C2844" s="59" t="s">
        <v>36</v>
      </c>
      <c r="D2844" s="60"/>
      <c r="E2844" s="60"/>
      <c r="F2844" s="60"/>
      <c r="G2844" s="61"/>
      <c r="H2844" s="71" t="s">
        <v>36</v>
      </c>
      <c r="I2844" s="62" t="s">
        <v>36</v>
      </c>
      <c r="J2844" s="62" t="s">
        <v>36</v>
      </c>
      <c r="K2844" s="44"/>
      <c r="L2844" s="63" t="s">
        <v>36</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17</v>
      </c>
      <c r="C2845" s="59" t="s">
        <v>36</v>
      </c>
      <c r="D2845" s="60"/>
      <c r="E2845" s="60"/>
      <c r="F2845" s="60"/>
      <c r="G2845" s="61"/>
      <c r="H2845" s="71" t="s">
        <v>36</v>
      </c>
      <c r="I2845" s="62" t="s">
        <v>36</v>
      </c>
      <c r="J2845" s="62" t="s">
        <v>36</v>
      </c>
      <c r="K2845" s="44"/>
      <c r="L2845" s="63" t="s">
        <v>36</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18</v>
      </c>
      <c r="C2846" s="59" t="s">
        <v>36</v>
      </c>
      <c r="D2846" s="60"/>
      <c r="E2846" s="60"/>
      <c r="F2846" s="60"/>
      <c r="G2846" s="61"/>
      <c r="H2846" s="71" t="s">
        <v>36</v>
      </c>
      <c r="I2846" s="62" t="s">
        <v>36</v>
      </c>
      <c r="J2846" s="62" t="s">
        <v>36</v>
      </c>
      <c r="K2846" s="44"/>
      <c r="L2846" s="63" t="s">
        <v>36</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19</v>
      </c>
      <c r="C2847" s="59" t="s">
        <v>36</v>
      </c>
      <c r="D2847" s="60"/>
      <c r="E2847" s="60"/>
      <c r="F2847" s="60"/>
      <c r="G2847" s="61"/>
      <c r="H2847" s="71" t="s">
        <v>36</v>
      </c>
      <c r="I2847" s="62" t="s">
        <v>36</v>
      </c>
      <c r="J2847" s="62" t="s">
        <v>36</v>
      </c>
      <c r="K2847" s="44"/>
      <c r="L2847" s="63" t="s">
        <v>36</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20</v>
      </c>
      <c r="C2848" s="59" t="s">
        <v>36</v>
      </c>
      <c r="D2848" s="60"/>
      <c r="E2848" s="60"/>
      <c r="F2848" s="60"/>
      <c r="G2848" s="61"/>
      <c r="H2848" s="71" t="s">
        <v>36</v>
      </c>
      <c r="I2848" s="62" t="s">
        <v>36</v>
      </c>
      <c r="J2848" s="62" t="s">
        <v>36</v>
      </c>
      <c r="K2848" s="44"/>
      <c r="L2848" s="63" t="s">
        <v>36</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21</v>
      </c>
      <c r="C2849" s="59" t="s">
        <v>36</v>
      </c>
      <c r="D2849" s="60"/>
      <c r="E2849" s="60"/>
      <c r="F2849" s="60"/>
      <c r="G2849" s="61"/>
      <c r="H2849" s="71" t="s">
        <v>36</v>
      </c>
      <c r="I2849" s="62" t="s">
        <v>36</v>
      </c>
      <c r="J2849" s="62" t="s">
        <v>36</v>
      </c>
      <c r="K2849" s="44"/>
      <c r="L2849" s="63" t="s">
        <v>36</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22</v>
      </c>
      <c r="C2850" s="59" t="s">
        <v>36</v>
      </c>
      <c r="D2850" s="60"/>
      <c r="E2850" s="60"/>
      <c r="F2850" s="60"/>
      <c r="G2850" s="61"/>
      <c r="H2850" s="71" t="s">
        <v>36</v>
      </c>
      <c r="I2850" s="62" t="s">
        <v>36</v>
      </c>
      <c r="J2850" s="62" t="s">
        <v>36</v>
      </c>
      <c r="K2850" s="44"/>
      <c r="L2850" s="63" t="s">
        <v>36</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23</v>
      </c>
      <c r="C2851" s="59" t="s">
        <v>36</v>
      </c>
      <c r="D2851" s="60"/>
      <c r="E2851" s="60"/>
      <c r="F2851" s="60"/>
      <c r="G2851" s="61"/>
      <c r="H2851" s="71" t="s">
        <v>36</v>
      </c>
      <c r="I2851" s="62" t="s">
        <v>36</v>
      </c>
      <c r="J2851" s="62" t="s">
        <v>36</v>
      </c>
      <c r="K2851" s="44"/>
      <c r="L2851" s="63" t="s">
        <v>36</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24</v>
      </c>
      <c r="C2852" s="59" t="s">
        <v>36</v>
      </c>
      <c r="D2852" s="60"/>
      <c r="E2852" s="60"/>
      <c r="F2852" s="60"/>
      <c r="G2852" s="61"/>
      <c r="H2852" s="71" t="s">
        <v>36</v>
      </c>
      <c r="I2852" s="62" t="s">
        <v>36</v>
      </c>
      <c r="J2852" s="62" t="s">
        <v>36</v>
      </c>
      <c r="K2852" s="44"/>
      <c r="L2852" s="63" t="s">
        <v>36</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25</v>
      </c>
      <c r="C2853" s="59" t="s">
        <v>36</v>
      </c>
      <c r="D2853" s="60"/>
      <c r="E2853" s="60"/>
      <c r="F2853" s="60"/>
      <c r="G2853" s="61"/>
      <c r="H2853" s="71" t="s">
        <v>36</v>
      </c>
      <c r="I2853" s="62" t="s">
        <v>36</v>
      </c>
      <c r="J2853" s="62" t="s">
        <v>36</v>
      </c>
      <c r="K2853" s="44"/>
      <c r="L2853" s="63" t="s">
        <v>36</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26</v>
      </c>
      <c r="C2854" s="59" t="s">
        <v>36</v>
      </c>
      <c r="D2854" s="60"/>
      <c r="E2854" s="60"/>
      <c r="F2854" s="60"/>
      <c r="G2854" s="61"/>
      <c r="H2854" s="71" t="s">
        <v>36</v>
      </c>
      <c r="I2854" s="62" t="s">
        <v>36</v>
      </c>
      <c r="J2854" s="62" t="s">
        <v>36</v>
      </c>
      <c r="K2854" s="44"/>
      <c r="L2854" s="63" t="s">
        <v>36</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27</v>
      </c>
      <c r="C2855" s="59" t="s">
        <v>36</v>
      </c>
      <c r="D2855" s="60"/>
      <c r="E2855" s="60"/>
      <c r="F2855" s="60"/>
      <c r="G2855" s="61"/>
      <c r="H2855" s="71" t="s">
        <v>36</v>
      </c>
      <c r="I2855" s="62" t="s">
        <v>36</v>
      </c>
      <c r="J2855" s="62" t="s">
        <v>36</v>
      </c>
      <c r="K2855" s="44"/>
      <c r="L2855" s="63" t="s">
        <v>36</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28</v>
      </c>
      <c r="C2856" s="59" t="s">
        <v>36</v>
      </c>
      <c r="D2856" s="60"/>
      <c r="E2856" s="60"/>
      <c r="F2856" s="60"/>
      <c r="G2856" s="61"/>
      <c r="H2856" s="71" t="s">
        <v>36</v>
      </c>
      <c r="I2856" s="62" t="s">
        <v>36</v>
      </c>
      <c r="J2856" s="62" t="s">
        <v>36</v>
      </c>
      <c r="K2856" s="44"/>
      <c r="L2856" s="63" t="s">
        <v>36</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29</v>
      </c>
      <c r="C2857" s="59" t="s">
        <v>36</v>
      </c>
      <c r="D2857" s="60"/>
      <c r="E2857" s="60"/>
      <c r="F2857" s="60"/>
      <c r="G2857" s="61"/>
      <c r="H2857" s="71" t="s">
        <v>36</v>
      </c>
      <c r="I2857" s="62" t="s">
        <v>36</v>
      </c>
      <c r="J2857" s="62" t="s">
        <v>36</v>
      </c>
      <c r="K2857" s="44"/>
      <c r="L2857" s="63" t="s">
        <v>36</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30</v>
      </c>
      <c r="C2858" s="59" t="s">
        <v>36</v>
      </c>
      <c r="D2858" s="60"/>
      <c r="E2858" s="60"/>
      <c r="F2858" s="60"/>
      <c r="G2858" s="61"/>
      <c r="H2858" s="71" t="s">
        <v>36</v>
      </c>
      <c r="I2858" s="62" t="s">
        <v>36</v>
      </c>
      <c r="J2858" s="62" t="s">
        <v>36</v>
      </c>
      <c r="K2858" s="44"/>
      <c r="L2858" s="63" t="s">
        <v>36</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31</v>
      </c>
      <c r="C2859" s="59" t="s">
        <v>36</v>
      </c>
      <c r="D2859" s="60"/>
      <c r="E2859" s="60"/>
      <c r="F2859" s="60"/>
      <c r="G2859" s="61"/>
      <c r="H2859" s="71" t="s">
        <v>36</v>
      </c>
      <c r="I2859" s="62" t="s">
        <v>36</v>
      </c>
      <c r="J2859" s="62" t="s">
        <v>36</v>
      </c>
      <c r="K2859" s="44"/>
      <c r="L2859" s="63" t="s">
        <v>36</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v>
      </c>
      <c r="C2860" s="59" t="s">
        <v>36</v>
      </c>
      <c r="D2860" s="60"/>
      <c r="E2860" s="60"/>
      <c r="F2860" s="60"/>
      <c r="G2860" s="61"/>
      <c r="H2860" s="71" t="s">
        <v>36</v>
      </c>
      <c r="I2860" s="62" t="s">
        <v>36</v>
      </c>
      <c r="J2860" s="62" t="s">
        <v>36</v>
      </c>
      <c r="K2860" s="44"/>
      <c r="L2860" s="63" t="s">
        <v>36</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33</v>
      </c>
      <c r="C2861" s="59" t="s">
        <v>36</v>
      </c>
      <c r="D2861" s="60"/>
      <c r="E2861" s="60"/>
      <c r="F2861" s="60"/>
      <c r="G2861" s="61"/>
      <c r="H2861" s="71" t="s">
        <v>36</v>
      </c>
      <c r="I2861" s="62" t="s">
        <v>36</v>
      </c>
      <c r="J2861" s="62" t="s">
        <v>36</v>
      </c>
      <c r="K2861" s="44"/>
      <c r="L2861" s="63" t="s">
        <v>36</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34</v>
      </c>
      <c r="C2862" s="59" t="s">
        <v>36</v>
      </c>
      <c r="D2862" s="60"/>
      <c r="E2862" s="60"/>
      <c r="F2862" s="60"/>
      <c r="G2862" s="61"/>
      <c r="H2862" s="71" t="s">
        <v>36</v>
      </c>
      <c r="I2862" s="62" t="s">
        <v>36</v>
      </c>
      <c r="J2862" s="62" t="s">
        <v>36</v>
      </c>
      <c r="K2862" s="44"/>
      <c r="L2862" s="63" t="s">
        <v>36</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35</v>
      </c>
      <c r="C2863" s="59" t="s">
        <v>36</v>
      </c>
      <c r="D2863" s="60"/>
      <c r="E2863" s="60"/>
      <c r="F2863" s="60"/>
      <c r="G2863" s="61"/>
      <c r="H2863" s="71" t="s">
        <v>36</v>
      </c>
      <c r="I2863" s="62" t="s">
        <v>36</v>
      </c>
      <c r="J2863" s="62" t="s">
        <v>36</v>
      </c>
      <c r="K2863" s="44"/>
      <c r="L2863" s="63" t="s">
        <v>36</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36</v>
      </c>
      <c r="C2864" s="59" t="s">
        <v>36</v>
      </c>
      <c r="D2864" s="60"/>
      <c r="E2864" s="60"/>
      <c r="F2864" s="60"/>
      <c r="G2864" s="61"/>
      <c r="H2864" s="71" t="s">
        <v>36</v>
      </c>
      <c r="I2864" s="62" t="s">
        <v>36</v>
      </c>
      <c r="J2864" s="62" t="s">
        <v>36</v>
      </c>
      <c r="K2864" s="44"/>
      <c r="L2864" s="63" t="s">
        <v>36</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37</v>
      </c>
      <c r="C2865" s="59" t="s">
        <v>36</v>
      </c>
      <c r="D2865" s="60"/>
      <c r="E2865" s="60"/>
      <c r="F2865" s="60"/>
      <c r="G2865" s="61"/>
      <c r="H2865" s="71" t="s">
        <v>36</v>
      </c>
      <c r="I2865" s="62" t="s">
        <v>36</v>
      </c>
      <c r="J2865" s="62" t="s">
        <v>36</v>
      </c>
      <c r="K2865" s="44"/>
      <c r="L2865" s="63" t="s">
        <v>36</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38</v>
      </c>
      <c r="C2866" s="59" t="s">
        <v>36</v>
      </c>
      <c r="D2866" s="60"/>
      <c r="E2866" s="60"/>
      <c r="F2866" s="60"/>
      <c r="G2866" s="61"/>
      <c r="H2866" s="71" t="s">
        <v>36</v>
      </c>
      <c r="I2866" s="62" t="s">
        <v>36</v>
      </c>
      <c r="J2866" s="62" t="s">
        <v>36</v>
      </c>
      <c r="K2866" s="44"/>
      <c r="L2866" s="63" t="s">
        <v>36</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39</v>
      </c>
      <c r="C2867" s="59" t="s">
        <v>36</v>
      </c>
      <c r="D2867" s="60"/>
      <c r="E2867" s="60"/>
      <c r="F2867" s="60"/>
      <c r="G2867" s="61"/>
      <c r="H2867" s="71" t="s">
        <v>36</v>
      </c>
      <c r="I2867" s="62" t="s">
        <v>36</v>
      </c>
      <c r="J2867" s="62" t="s">
        <v>36</v>
      </c>
      <c r="K2867" s="44"/>
      <c r="L2867" s="63" t="s">
        <v>36</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40</v>
      </c>
      <c r="C2868" s="59" t="s">
        <v>36</v>
      </c>
      <c r="D2868" s="60"/>
      <c r="E2868" s="60"/>
      <c r="F2868" s="60"/>
      <c r="G2868" s="61"/>
      <c r="H2868" s="71" t="s">
        <v>36</v>
      </c>
      <c r="I2868" s="62" t="s">
        <v>36</v>
      </c>
      <c r="J2868" s="62" t="s">
        <v>36</v>
      </c>
      <c r="K2868" s="44"/>
      <c r="L2868" s="63" t="s">
        <v>36</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41</v>
      </c>
      <c r="C2869" s="59" t="s">
        <v>36</v>
      </c>
      <c r="D2869" s="60"/>
      <c r="E2869" s="60"/>
      <c r="F2869" s="60"/>
      <c r="G2869" s="61"/>
      <c r="H2869" s="71" t="s">
        <v>36</v>
      </c>
      <c r="I2869" s="62" t="s">
        <v>36</v>
      </c>
      <c r="J2869" s="62" t="s">
        <v>36</v>
      </c>
      <c r="K2869" s="44"/>
      <c r="L2869" s="63" t="s">
        <v>36</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42</v>
      </c>
      <c r="C2870" s="59" t="s">
        <v>36</v>
      </c>
      <c r="D2870" s="60"/>
      <c r="E2870" s="60"/>
      <c r="F2870" s="60"/>
      <c r="G2870" s="61"/>
      <c r="H2870" s="71" t="s">
        <v>36</v>
      </c>
      <c r="I2870" s="62" t="s">
        <v>36</v>
      </c>
      <c r="J2870" s="62" t="s">
        <v>36</v>
      </c>
      <c r="K2870" s="44"/>
      <c r="L2870" s="63" t="s">
        <v>36</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43</v>
      </c>
      <c r="C2871" s="59" t="s">
        <v>36</v>
      </c>
      <c r="D2871" s="60"/>
      <c r="E2871" s="60"/>
      <c r="F2871" s="60"/>
      <c r="G2871" s="61"/>
      <c r="H2871" s="71" t="s">
        <v>36</v>
      </c>
      <c r="I2871" s="62" t="s">
        <v>36</v>
      </c>
      <c r="J2871" s="62" t="s">
        <v>36</v>
      </c>
      <c r="K2871" s="44"/>
      <c r="L2871" s="63" t="s">
        <v>36</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44</v>
      </c>
      <c r="C2872" s="59" t="s">
        <v>36</v>
      </c>
      <c r="D2872" s="60"/>
      <c r="E2872" s="60"/>
      <c r="F2872" s="60"/>
      <c r="G2872" s="61"/>
      <c r="H2872" s="71" t="s">
        <v>36</v>
      </c>
      <c r="I2872" s="62" t="s">
        <v>36</v>
      </c>
      <c r="J2872" s="62" t="s">
        <v>36</v>
      </c>
      <c r="K2872" s="44"/>
      <c r="L2872" s="63" t="s">
        <v>36</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45</v>
      </c>
      <c r="C2873" s="59" t="s">
        <v>36</v>
      </c>
      <c r="D2873" s="60"/>
      <c r="E2873" s="60"/>
      <c r="F2873" s="60"/>
      <c r="G2873" s="61"/>
      <c r="H2873" s="71" t="s">
        <v>36</v>
      </c>
      <c r="I2873" s="62" t="s">
        <v>36</v>
      </c>
      <c r="J2873" s="62" t="s">
        <v>36</v>
      </c>
      <c r="K2873" s="44"/>
      <c r="L2873" s="63" t="s">
        <v>36</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46</v>
      </c>
      <c r="C2874" s="59" t="s">
        <v>36</v>
      </c>
      <c r="D2874" s="60"/>
      <c r="E2874" s="60"/>
      <c r="F2874" s="60"/>
      <c r="G2874" s="61"/>
      <c r="H2874" s="71" t="s">
        <v>36</v>
      </c>
      <c r="I2874" s="62" t="s">
        <v>36</v>
      </c>
      <c r="J2874" s="62" t="s">
        <v>36</v>
      </c>
      <c r="K2874" s="44"/>
      <c r="L2874" s="63" t="s">
        <v>36</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47</v>
      </c>
      <c r="C2875" s="59" t="s">
        <v>36</v>
      </c>
      <c r="D2875" s="60"/>
      <c r="E2875" s="60"/>
      <c r="F2875" s="60"/>
      <c r="G2875" s="61"/>
      <c r="H2875" s="71" t="s">
        <v>36</v>
      </c>
      <c r="I2875" s="62" t="s">
        <v>36</v>
      </c>
      <c r="J2875" s="62" t="s">
        <v>36</v>
      </c>
      <c r="K2875" s="44"/>
      <c r="L2875" s="63" t="s">
        <v>36</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48</v>
      </c>
      <c r="C2876" s="59" t="s">
        <v>36</v>
      </c>
      <c r="D2876" s="60"/>
      <c r="E2876" s="60"/>
      <c r="F2876" s="60"/>
      <c r="G2876" s="61"/>
      <c r="H2876" s="71" t="s">
        <v>36</v>
      </c>
      <c r="I2876" s="62" t="s">
        <v>36</v>
      </c>
      <c r="J2876" s="62" t="s">
        <v>36</v>
      </c>
      <c r="K2876" s="44"/>
      <c r="L2876" s="63" t="s">
        <v>36</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49</v>
      </c>
      <c r="C2877" s="59" t="s">
        <v>36</v>
      </c>
      <c r="D2877" s="60"/>
      <c r="E2877" s="60"/>
      <c r="F2877" s="60"/>
      <c r="G2877" s="61"/>
      <c r="H2877" s="71" t="s">
        <v>36</v>
      </c>
      <c r="I2877" s="62" t="s">
        <v>36</v>
      </c>
      <c r="J2877" s="62" t="s">
        <v>36</v>
      </c>
      <c r="K2877" s="44"/>
      <c r="L2877" s="63" t="s">
        <v>36</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50</v>
      </c>
      <c r="C2878" s="59" t="s">
        <v>36</v>
      </c>
      <c r="D2878" s="60"/>
      <c r="E2878" s="60"/>
      <c r="F2878" s="60"/>
      <c r="G2878" s="61"/>
      <c r="H2878" s="71" t="s">
        <v>36</v>
      </c>
      <c r="I2878" s="62" t="s">
        <v>36</v>
      </c>
      <c r="J2878" s="62" t="s">
        <v>36</v>
      </c>
      <c r="K2878" s="44"/>
      <c r="L2878" s="63" t="s">
        <v>36</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51</v>
      </c>
      <c r="C2879" s="59" t="s">
        <v>36</v>
      </c>
      <c r="D2879" s="60"/>
      <c r="E2879" s="60"/>
      <c r="F2879" s="60"/>
      <c r="G2879" s="61"/>
      <c r="H2879" s="71" t="s">
        <v>36</v>
      </c>
      <c r="I2879" s="62" t="s">
        <v>36</v>
      </c>
      <c r="J2879" s="62" t="s">
        <v>36</v>
      </c>
      <c r="K2879" s="44"/>
      <c r="L2879" s="63" t="s">
        <v>36</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52</v>
      </c>
      <c r="C2880" s="59" t="s">
        <v>36</v>
      </c>
      <c r="D2880" s="60"/>
      <c r="E2880" s="60"/>
      <c r="F2880" s="60"/>
      <c r="G2880" s="61"/>
      <c r="H2880" s="71" t="s">
        <v>36</v>
      </c>
      <c r="I2880" s="62" t="s">
        <v>36</v>
      </c>
      <c r="J2880" s="62" t="s">
        <v>36</v>
      </c>
      <c r="K2880" s="44"/>
      <c r="L2880" s="63" t="s">
        <v>36</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53</v>
      </c>
      <c r="C2881" s="59" t="s">
        <v>36</v>
      </c>
      <c r="D2881" s="60"/>
      <c r="E2881" s="60"/>
      <c r="F2881" s="60"/>
      <c r="G2881" s="61"/>
      <c r="H2881" s="71" t="s">
        <v>36</v>
      </c>
      <c r="I2881" s="62" t="s">
        <v>36</v>
      </c>
      <c r="J2881" s="62" t="s">
        <v>36</v>
      </c>
      <c r="K2881" s="44"/>
      <c r="L2881" s="63" t="s">
        <v>36</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54</v>
      </c>
      <c r="C2882" s="59" t="s">
        <v>36</v>
      </c>
      <c r="D2882" s="60"/>
      <c r="E2882" s="60"/>
      <c r="F2882" s="60"/>
      <c r="G2882" s="61"/>
      <c r="H2882" s="71" t="s">
        <v>36</v>
      </c>
      <c r="I2882" s="62" t="s">
        <v>36</v>
      </c>
      <c r="J2882" s="62" t="s">
        <v>36</v>
      </c>
      <c r="K2882" s="44"/>
      <c r="L2882" s="63" t="s">
        <v>36</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55</v>
      </c>
      <c r="C2883" s="59" t="s">
        <v>36</v>
      </c>
      <c r="D2883" s="60"/>
      <c r="E2883" s="60"/>
      <c r="F2883" s="60"/>
      <c r="G2883" s="61"/>
      <c r="H2883" s="71" t="s">
        <v>36</v>
      </c>
      <c r="I2883" s="62" t="s">
        <v>36</v>
      </c>
      <c r="J2883" s="62" t="s">
        <v>36</v>
      </c>
      <c r="K2883" s="44"/>
      <c r="L2883" s="63" t="s">
        <v>36</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56</v>
      </c>
      <c r="C2884" s="59" t="s">
        <v>36</v>
      </c>
      <c r="D2884" s="60"/>
      <c r="E2884" s="60"/>
      <c r="F2884" s="60"/>
      <c r="G2884" s="61"/>
      <c r="H2884" s="71" t="s">
        <v>36</v>
      </c>
      <c r="I2884" s="62" t="s">
        <v>36</v>
      </c>
      <c r="J2884" s="62" t="s">
        <v>36</v>
      </c>
      <c r="K2884" s="44"/>
      <c r="L2884" s="63" t="s">
        <v>36</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57</v>
      </c>
      <c r="C2885" s="59" t="s">
        <v>36</v>
      </c>
      <c r="D2885" s="60"/>
      <c r="E2885" s="60"/>
      <c r="F2885" s="60"/>
      <c r="G2885" s="61"/>
      <c r="H2885" s="71" t="s">
        <v>36</v>
      </c>
      <c r="I2885" s="62" t="s">
        <v>36</v>
      </c>
      <c r="J2885" s="62" t="s">
        <v>36</v>
      </c>
      <c r="K2885" s="44"/>
      <c r="L2885" s="63" t="s">
        <v>36</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58</v>
      </c>
      <c r="C2886" s="59" t="s">
        <v>36</v>
      </c>
      <c r="D2886" s="60"/>
      <c r="E2886" s="60"/>
      <c r="F2886" s="60"/>
      <c r="G2886" s="61"/>
      <c r="H2886" s="71" t="s">
        <v>36</v>
      </c>
      <c r="I2886" s="62" t="s">
        <v>36</v>
      </c>
      <c r="J2886" s="62" t="s">
        <v>36</v>
      </c>
      <c r="K2886" s="44"/>
      <c r="L2886" s="63" t="s">
        <v>36</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59</v>
      </c>
      <c r="C2887" s="59" t="s">
        <v>36</v>
      </c>
      <c r="D2887" s="60"/>
      <c r="E2887" s="60"/>
      <c r="F2887" s="60"/>
      <c r="G2887" s="61"/>
      <c r="H2887" s="71" t="s">
        <v>36</v>
      </c>
      <c r="I2887" s="62" t="s">
        <v>36</v>
      </c>
      <c r="J2887" s="62" t="s">
        <v>36</v>
      </c>
      <c r="K2887" s="44"/>
      <c r="L2887" s="63" t="s">
        <v>36</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60</v>
      </c>
      <c r="C2888" s="59" t="s">
        <v>36</v>
      </c>
      <c r="D2888" s="60"/>
      <c r="E2888" s="60"/>
      <c r="F2888" s="60"/>
      <c r="G2888" s="61"/>
      <c r="H2888" s="71" t="s">
        <v>36</v>
      </c>
      <c r="I2888" s="62" t="s">
        <v>36</v>
      </c>
      <c r="J2888" s="62" t="s">
        <v>36</v>
      </c>
      <c r="K2888" s="44"/>
      <c r="L2888" s="63" t="s">
        <v>36</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61</v>
      </c>
      <c r="C2889" s="59" t="s">
        <v>36</v>
      </c>
      <c r="D2889" s="60"/>
      <c r="E2889" s="60"/>
      <c r="F2889" s="60"/>
      <c r="G2889" s="61"/>
      <c r="H2889" s="71" t="s">
        <v>36</v>
      </c>
      <c r="I2889" s="62" t="s">
        <v>36</v>
      </c>
      <c r="J2889" s="62" t="s">
        <v>36</v>
      </c>
      <c r="K2889" s="44"/>
      <c r="L2889" s="63" t="s">
        <v>36</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62</v>
      </c>
      <c r="C2890" s="59" t="s">
        <v>36</v>
      </c>
      <c r="D2890" s="60"/>
      <c r="E2890" s="60"/>
      <c r="F2890" s="60"/>
      <c r="G2890" s="61"/>
      <c r="H2890" s="71" t="s">
        <v>36</v>
      </c>
      <c r="I2890" s="62" t="s">
        <v>36</v>
      </c>
      <c r="J2890" s="62" t="s">
        <v>36</v>
      </c>
      <c r="K2890" s="44"/>
      <c r="L2890" s="63" t="s">
        <v>36</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63</v>
      </c>
      <c r="C2891" s="59" t="s">
        <v>36</v>
      </c>
      <c r="D2891" s="60"/>
      <c r="E2891" s="60"/>
      <c r="F2891" s="60"/>
      <c r="G2891" s="61"/>
      <c r="H2891" s="71" t="s">
        <v>36</v>
      </c>
      <c r="I2891" s="62" t="s">
        <v>36</v>
      </c>
      <c r="J2891" s="62" t="s">
        <v>36</v>
      </c>
      <c r="K2891" s="44"/>
      <c r="L2891" s="63" t="s">
        <v>36</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64</v>
      </c>
      <c r="C2892" s="59" t="s">
        <v>36</v>
      </c>
      <c r="D2892" s="60"/>
      <c r="E2892" s="60"/>
      <c r="F2892" s="60"/>
      <c r="G2892" s="61"/>
      <c r="H2892" s="71" t="s">
        <v>36</v>
      </c>
      <c r="I2892" s="62" t="s">
        <v>36</v>
      </c>
      <c r="J2892" s="62" t="s">
        <v>36</v>
      </c>
      <c r="K2892" s="44"/>
      <c r="L2892" s="63" t="s">
        <v>36</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65</v>
      </c>
      <c r="C2893" s="59" t="s">
        <v>36</v>
      </c>
      <c r="D2893" s="60"/>
      <c r="E2893" s="60"/>
      <c r="F2893" s="60"/>
      <c r="G2893" s="61"/>
      <c r="H2893" s="71" t="s">
        <v>36</v>
      </c>
      <c r="I2893" s="62" t="s">
        <v>36</v>
      </c>
      <c r="J2893" s="62" t="s">
        <v>36</v>
      </c>
      <c r="K2893" s="44"/>
      <c r="L2893" s="63" t="s">
        <v>36</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66</v>
      </c>
      <c r="C2894" s="59" t="s">
        <v>36</v>
      </c>
      <c r="D2894" s="60"/>
      <c r="E2894" s="60"/>
      <c r="F2894" s="60"/>
      <c r="G2894" s="61"/>
      <c r="H2894" s="71" t="s">
        <v>36</v>
      </c>
      <c r="I2894" s="62" t="s">
        <v>36</v>
      </c>
      <c r="J2894" s="62" t="s">
        <v>36</v>
      </c>
      <c r="K2894" s="44"/>
      <c r="L2894" s="63" t="s">
        <v>36</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67</v>
      </c>
      <c r="C2895" s="59" t="s">
        <v>36</v>
      </c>
      <c r="D2895" s="60"/>
      <c r="E2895" s="60"/>
      <c r="F2895" s="60"/>
      <c r="G2895" s="61"/>
      <c r="H2895" s="71" t="s">
        <v>36</v>
      </c>
      <c r="I2895" s="62" t="s">
        <v>36</v>
      </c>
      <c r="J2895" s="62" t="s">
        <v>36</v>
      </c>
      <c r="K2895" s="44"/>
      <c r="L2895" s="63" t="s">
        <v>36</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68</v>
      </c>
      <c r="C2896" s="59" t="s">
        <v>36</v>
      </c>
      <c r="D2896" s="60"/>
      <c r="E2896" s="60"/>
      <c r="F2896" s="60"/>
      <c r="G2896" s="61"/>
      <c r="H2896" s="71" t="s">
        <v>36</v>
      </c>
      <c r="I2896" s="62" t="s">
        <v>36</v>
      </c>
      <c r="J2896" s="62" t="s">
        <v>36</v>
      </c>
      <c r="K2896" s="44"/>
      <c r="L2896" s="63" t="s">
        <v>36</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69</v>
      </c>
      <c r="C2897" s="59" t="s">
        <v>36</v>
      </c>
      <c r="D2897" s="60"/>
      <c r="E2897" s="60"/>
      <c r="F2897" s="60"/>
      <c r="G2897" s="61"/>
      <c r="H2897" s="71" t="s">
        <v>36</v>
      </c>
      <c r="I2897" s="62" t="s">
        <v>36</v>
      </c>
      <c r="J2897" s="62" t="s">
        <v>36</v>
      </c>
      <c r="K2897" s="44"/>
      <c r="L2897" s="63" t="s">
        <v>36</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70</v>
      </c>
      <c r="C2898" s="59" t="s">
        <v>36</v>
      </c>
      <c r="D2898" s="60"/>
      <c r="E2898" s="60"/>
      <c r="F2898" s="60"/>
      <c r="G2898" s="61"/>
      <c r="H2898" s="71" t="s">
        <v>36</v>
      </c>
      <c r="I2898" s="62" t="s">
        <v>36</v>
      </c>
      <c r="J2898" s="62" t="s">
        <v>36</v>
      </c>
      <c r="K2898" s="44"/>
      <c r="L2898" s="63" t="s">
        <v>36</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71</v>
      </c>
      <c r="C2899" s="59" t="s">
        <v>36</v>
      </c>
      <c r="D2899" s="60"/>
      <c r="E2899" s="60"/>
      <c r="F2899" s="60"/>
      <c r="G2899" s="61"/>
      <c r="H2899" s="71" t="s">
        <v>36</v>
      </c>
      <c r="I2899" s="62" t="s">
        <v>36</v>
      </c>
      <c r="J2899" s="62" t="s">
        <v>36</v>
      </c>
      <c r="K2899" s="44"/>
      <c r="L2899" s="63" t="s">
        <v>36</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72</v>
      </c>
      <c r="C2900" s="59" t="s">
        <v>36</v>
      </c>
      <c r="D2900" s="60"/>
      <c r="E2900" s="60"/>
      <c r="F2900" s="60"/>
      <c r="G2900" s="61"/>
      <c r="H2900" s="71" t="s">
        <v>36</v>
      </c>
      <c r="I2900" s="62" t="s">
        <v>36</v>
      </c>
      <c r="J2900" s="62" t="s">
        <v>36</v>
      </c>
      <c r="K2900" s="44"/>
      <c r="L2900" s="63" t="s">
        <v>36</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73</v>
      </c>
      <c r="C2901" s="59" t="s">
        <v>36</v>
      </c>
      <c r="D2901" s="60"/>
      <c r="E2901" s="60"/>
      <c r="F2901" s="60"/>
      <c r="G2901" s="61"/>
      <c r="H2901" s="71" t="s">
        <v>36</v>
      </c>
      <c r="I2901" s="62" t="s">
        <v>36</v>
      </c>
      <c r="J2901" s="62" t="s">
        <v>36</v>
      </c>
      <c r="K2901" s="44"/>
      <c r="L2901" s="63" t="s">
        <v>36</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74</v>
      </c>
      <c r="C2902" s="59" t="s">
        <v>36</v>
      </c>
      <c r="D2902" s="60"/>
      <c r="E2902" s="60"/>
      <c r="F2902" s="60"/>
      <c r="G2902" s="61"/>
      <c r="H2902" s="71" t="s">
        <v>36</v>
      </c>
      <c r="I2902" s="62" t="s">
        <v>36</v>
      </c>
      <c r="J2902" s="62" t="s">
        <v>36</v>
      </c>
      <c r="K2902" s="44"/>
      <c r="L2902" s="63" t="s">
        <v>36</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75</v>
      </c>
      <c r="C2903" s="59" t="s">
        <v>36</v>
      </c>
      <c r="D2903" s="60"/>
      <c r="E2903" s="60"/>
      <c r="F2903" s="60"/>
      <c r="G2903" s="61"/>
      <c r="H2903" s="71" t="s">
        <v>36</v>
      </c>
      <c r="I2903" s="62" t="s">
        <v>36</v>
      </c>
      <c r="J2903" s="62" t="s">
        <v>36</v>
      </c>
      <c r="K2903" s="44"/>
      <c r="L2903" s="63" t="s">
        <v>36</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76</v>
      </c>
      <c r="C2904" s="59" t="s">
        <v>36</v>
      </c>
      <c r="D2904" s="60"/>
      <c r="E2904" s="60"/>
      <c r="F2904" s="60"/>
      <c r="G2904" s="61"/>
      <c r="H2904" s="71" t="s">
        <v>36</v>
      </c>
      <c r="I2904" s="62" t="s">
        <v>36</v>
      </c>
      <c r="J2904" s="62" t="s">
        <v>36</v>
      </c>
      <c r="K2904" s="44"/>
      <c r="L2904" s="63" t="s">
        <v>36</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77</v>
      </c>
      <c r="C2905" s="59" t="s">
        <v>36</v>
      </c>
      <c r="D2905" s="60"/>
      <c r="E2905" s="60"/>
      <c r="F2905" s="60"/>
      <c r="G2905" s="61"/>
      <c r="H2905" s="71" t="s">
        <v>36</v>
      </c>
      <c r="I2905" s="62" t="s">
        <v>36</v>
      </c>
      <c r="J2905" s="62" t="s">
        <v>36</v>
      </c>
      <c r="K2905" s="44"/>
      <c r="L2905" s="63" t="s">
        <v>36</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78</v>
      </c>
      <c r="C2906" s="59" t="s">
        <v>36</v>
      </c>
      <c r="D2906" s="60"/>
      <c r="E2906" s="60"/>
      <c r="F2906" s="60"/>
      <c r="G2906" s="61"/>
      <c r="H2906" s="71" t="s">
        <v>36</v>
      </c>
      <c r="I2906" s="62" t="s">
        <v>36</v>
      </c>
      <c r="J2906" s="62" t="s">
        <v>36</v>
      </c>
      <c r="K2906" s="44"/>
      <c r="L2906" s="63" t="s">
        <v>36</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79</v>
      </c>
      <c r="C2907" s="59" t="s">
        <v>36</v>
      </c>
      <c r="D2907" s="60"/>
      <c r="E2907" s="60"/>
      <c r="F2907" s="60"/>
      <c r="G2907" s="61"/>
      <c r="H2907" s="71" t="s">
        <v>36</v>
      </c>
      <c r="I2907" s="62" t="s">
        <v>36</v>
      </c>
      <c r="J2907" s="62" t="s">
        <v>36</v>
      </c>
      <c r="K2907" s="44"/>
      <c r="L2907" s="63" t="s">
        <v>36</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80</v>
      </c>
      <c r="C2908" s="59" t="s">
        <v>36</v>
      </c>
      <c r="D2908" s="60"/>
      <c r="E2908" s="60"/>
      <c r="F2908" s="60"/>
      <c r="G2908" s="61"/>
      <c r="H2908" s="71" t="s">
        <v>36</v>
      </c>
      <c r="I2908" s="62" t="s">
        <v>36</v>
      </c>
      <c r="J2908" s="62" t="s">
        <v>36</v>
      </c>
      <c r="K2908" s="44"/>
      <c r="L2908" s="63" t="s">
        <v>36</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81</v>
      </c>
      <c r="C2909" s="59" t="s">
        <v>36</v>
      </c>
      <c r="D2909" s="60"/>
      <c r="E2909" s="60"/>
      <c r="F2909" s="60"/>
      <c r="G2909" s="61"/>
      <c r="H2909" s="71" t="s">
        <v>36</v>
      </c>
      <c r="I2909" s="62" t="s">
        <v>36</v>
      </c>
      <c r="J2909" s="62" t="s">
        <v>36</v>
      </c>
      <c r="K2909" s="44"/>
      <c r="L2909" s="63" t="s">
        <v>36</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82</v>
      </c>
      <c r="C2910" s="59" t="s">
        <v>36</v>
      </c>
      <c r="D2910" s="60"/>
      <c r="E2910" s="60"/>
      <c r="F2910" s="60"/>
      <c r="G2910" s="61"/>
      <c r="H2910" s="71" t="s">
        <v>36</v>
      </c>
      <c r="I2910" s="62" t="s">
        <v>36</v>
      </c>
      <c r="J2910" s="62" t="s">
        <v>36</v>
      </c>
      <c r="K2910" s="44"/>
      <c r="L2910" s="63" t="s">
        <v>36</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83</v>
      </c>
      <c r="C2911" s="59" t="s">
        <v>36</v>
      </c>
      <c r="D2911" s="60"/>
      <c r="E2911" s="60"/>
      <c r="F2911" s="60"/>
      <c r="G2911" s="61"/>
      <c r="H2911" s="71" t="s">
        <v>36</v>
      </c>
      <c r="I2911" s="62" t="s">
        <v>36</v>
      </c>
      <c r="J2911" s="62" t="s">
        <v>36</v>
      </c>
      <c r="K2911" s="44"/>
      <c r="L2911" s="63" t="s">
        <v>36</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84</v>
      </c>
      <c r="C2912" s="59" t="s">
        <v>36</v>
      </c>
      <c r="D2912" s="60"/>
      <c r="E2912" s="60"/>
      <c r="F2912" s="60"/>
      <c r="G2912" s="61"/>
      <c r="H2912" s="71" t="s">
        <v>36</v>
      </c>
      <c r="I2912" s="62" t="s">
        <v>36</v>
      </c>
      <c r="J2912" s="62" t="s">
        <v>36</v>
      </c>
      <c r="K2912" s="44"/>
      <c r="L2912" s="63" t="s">
        <v>36</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85</v>
      </c>
      <c r="C2913" s="59" t="s">
        <v>36</v>
      </c>
      <c r="D2913" s="60"/>
      <c r="E2913" s="60"/>
      <c r="F2913" s="60"/>
      <c r="G2913" s="61"/>
      <c r="H2913" s="71" t="s">
        <v>36</v>
      </c>
      <c r="I2913" s="62" t="s">
        <v>36</v>
      </c>
      <c r="J2913" s="62" t="s">
        <v>36</v>
      </c>
      <c r="K2913" s="44"/>
      <c r="L2913" s="63" t="s">
        <v>36</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86</v>
      </c>
      <c r="C2914" s="59" t="s">
        <v>36</v>
      </c>
      <c r="D2914" s="60"/>
      <c r="E2914" s="60"/>
      <c r="F2914" s="60"/>
      <c r="G2914" s="61"/>
      <c r="H2914" s="71" t="s">
        <v>36</v>
      </c>
      <c r="I2914" s="62" t="s">
        <v>36</v>
      </c>
      <c r="J2914" s="62" t="s">
        <v>36</v>
      </c>
      <c r="K2914" s="44"/>
      <c r="L2914" s="63" t="s">
        <v>36</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87</v>
      </c>
      <c r="C2915" s="59" t="s">
        <v>36</v>
      </c>
      <c r="D2915" s="60"/>
      <c r="E2915" s="60"/>
      <c r="F2915" s="60"/>
      <c r="G2915" s="61"/>
      <c r="H2915" s="71" t="s">
        <v>36</v>
      </c>
      <c r="I2915" s="62" t="s">
        <v>36</v>
      </c>
      <c r="J2915" s="62" t="s">
        <v>36</v>
      </c>
      <c r="K2915" s="44"/>
      <c r="L2915" s="63" t="s">
        <v>36</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88</v>
      </c>
      <c r="C2916" s="59" t="s">
        <v>36</v>
      </c>
      <c r="D2916" s="60"/>
      <c r="E2916" s="60"/>
      <c r="F2916" s="60"/>
      <c r="G2916" s="61"/>
      <c r="H2916" s="71" t="s">
        <v>36</v>
      </c>
      <c r="I2916" s="62" t="s">
        <v>36</v>
      </c>
      <c r="J2916" s="62" t="s">
        <v>36</v>
      </c>
      <c r="K2916" s="44"/>
      <c r="L2916" s="63" t="s">
        <v>36</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89</v>
      </c>
      <c r="C2917" s="59" t="s">
        <v>36</v>
      </c>
      <c r="D2917" s="60"/>
      <c r="E2917" s="60"/>
      <c r="F2917" s="60"/>
      <c r="G2917" s="61"/>
      <c r="H2917" s="71" t="s">
        <v>36</v>
      </c>
      <c r="I2917" s="62" t="s">
        <v>36</v>
      </c>
      <c r="J2917" s="62" t="s">
        <v>36</v>
      </c>
      <c r="K2917" s="44"/>
      <c r="L2917" s="63" t="s">
        <v>36</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90</v>
      </c>
      <c r="C2918" s="59" t="s">
        <v>36</v>
      </c>
      <c r="D2918" s="60"/>
      <c r="E2918" s="60"/>
      <c r="F2918" s="60"/>
      <c r="G2918" s="61"/>
      <c r="H2918" s="71" t="s">
        <v>36</v>
      </c>
      <c r="I2918" s="62" t="s">
        <v>36</v>
      </c>
      <c r="J2918" s="62" t="s">
        <v>36</v>
      </c>
      <c r="K2918" s="44"/>
      <c r="L2918" s="63" t="s">
        <v>36</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91</v>
      </c>
      <c r="C2919" s="59" t="s">
        <v>36</v>
      </c>
      <c r="D2919" s="60"/>
      <c r="E2919" s="60"/>
      <c r="F2919" s="60"/>
      <c r="G2919" s="61"/>
      <c r="H2919" s="71" t="s">
        <v>36</v>
      </c>
      <c r="I2919" s="62" t="s">
        <v>36</v>
      </c>
      <c r="J2919" s="62" t="s">
        <v>36</v>
      </c>
      <c r="K2919" s="44"/>
      <c r="L2919" s="63" t="s">
        <v>36</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92</v>
      </c>
      <c r="C2920" s="59" t="s">
        <v>36</v>
      </c>
      <c r="D2920" s="60"/>
      <c r="E2920" s="60"/>
      <c r="F2920" s="60"/>
      <c r="G2920" s="61"/>
      <c r="H2920" s="71" t="s">
        <v>36</v>
      </c>
      <c r="I2920" s="62" t="s">
        <v>36</v>
      </c>
      <c r="J2920" s="62" t="s">
        <v>36</v>
      </c>
      <c r="K2920" s="44"/>
      <c r="L2920" s="63" t="s">
        <v>36</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93</v>
      </c>
      <c r="C2921" s="59" t="s">
        <v>36</v>
      </c>
      <c r="D2921" s="60"/>
      <c r="E2921" s="60"/>
      <c r="F2921" s="60"/>
      <c r="G2921" s="61"/>
      <c r="H2921" s="71" t="s">
        <v>36</v>
      </c>
      <c r="I2921" s="62" t="s">
        <v>36</v>
      </c>
      <c r="J2921" s="62" t="s">
        <v>36</v>
      </c>
      <c r="K2921" s="44"/>
      <c r="L2921" s="63" t="s">
        <v>36</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94</v>
      </c>
      <c r="C2922" s="59" t="s">
        <v>36</v>
      </c>
      <c r="D2922" s="60"/>
      <c r="E2922" s="60"/>
      <c r="F2922" s="60"/>
      <c r="G2922" s="61"/>
      <c r="H2922" s="71" t="s">
        <v>36</v>
      </c>
      <c r="I2922" s="62" t="s">
        <v>36</v>
      </c>
      <c r="J2922" s="62" t="s">
        <v>36</v>
      </c>
      <c r="K2922" s="44"/>
      <c r="L2922" s="63" t="s">
        <v>36</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95</v>
      </c>
      <c r="C2923" s="59" t="s">
        <v>36</v>
      </c>
      <c r="D2923" s="60"/>
      <c r="E2923" s="60"/>
      <c r="F2923" s="60"/>
      <c r="G2923" s="61"/>
      <c r="H2923" s="71" t="s">
        <v>36</v>
      </c>
      <c r="I2923" s="62" t="s">
        <v>36</v>
      </c>
      <c r="J2923" s="62" t="s">
        <v>36</v>
      </c>
      <c r="K2923" s="44"/>
      <c r="L2923" s="63" t="s">
        <v>36</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96</v>
      </c>
      <c r="C2924" s="59" t="s">
        <v>36</v>
      </c>
      <c r="D2924" s="60"/>
      <c r="E2924" s="60"/>
      <c r="F2924" s="60"/>
      <c r="G2924" s="61"/>
      <c r="H2924" s="71" t="s">
        <v>36</v>
      </c>
      <c r="I2924" s="62" t="s">
        <v>36</v>
      </c>
      <c r="J2924" s="62" t="s">
        <v>36</v>
      </c>
      <c r="K2924" s="44"/>
      <c r="L2924" s="63" t="s">
        <v>36</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97</v>
      </c>
      <c r="C2925" s="59" t="s">
        <v>36</v>
      </c>
      <c r="D2925" s="60"/>
      <c r="E2925" s="60"/>
      <c r="F2925" s="60"/>
      <c r="G2925" s="61"/>
      <c r="H2925" s="71" t="s">
        <v>36</v>
      </c>
      <c r="I2925" s="62" t="s">
        <v>36</v>
      </c>
      <c r="J2925" s="62" t="s">
        <v>36</v>
      </c>
      <c r="K2925" s="44"/>
      <c r="L2925" s="63" t="s">
        <v>36</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98</v>
      </c>
      <c r="C2926" s="59" t="s">
        <v>36</v>
      </c>
      <c r="D2926" s="60"/>
      <c r="E2926" s="60"/>
      <c r="F2926" s="60"/>
      <c r="G2926" s="61"/>
      <c r="H2926" s="71" t="s">
        <v>36</v>
      </c>
      <c r="I2926" s="62" t="s">
        <v>36</v>
      </c>
      <c r="J2926" s="62" t="s">
        <v>36</v>
      </c>
      <c r="K2926" s="44"/>
      <c r="L2926" s="63" t="s">
        <v>36</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99</v>
      </c>
      <c r="C2927" s="59" t="s">
        <v>36</v>
      </c>
      <c r="D2927" s="60"/>
      <c r="E2927" s="60"/>
      <c r="F2927" s="60"/>
      <c r="G2927" s="61"/>
      <c r="H2927" s="71" t="s">
        <v>36</v>
      </c>
      <c r="I2927" s="62" t="s">
        <v>36</v>
      </c>
      <c r="J2927" s="62" t="s">
        <v>36</v>
      </c>
      <c r="K2927" s="44"/>
      <c r="L2927" s="63" t="s">
        <v>36</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100</v>
      </c>
      <c r="C2928" s="59" t="s">
        <v>36</v>
      </c>
      <c r="D2928" s="60"/>
      <c r="E2928" s="60"/>
      <c r="F2928" s="60"/>
      <c r="G2928" s="61"/>
      <c r="H2928" s="71" t="s">
        <v>36</v>
      </c>
      <c r="I2928" s="62" t="s">
        <v>36</v>
      </c>
      <c r="J2928" s="62" t="s">
        <v>36</v>
      </c>
      <c r="K2928" s="44"/>
      <c r="L2928" s="63" t="s">
        <v>36</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101</v>
      </c>
      <c r="C2929" s="59" t="s">
        <v>36</v>
      </c>
      <c r="D2929" s="60"/>
      <c r="E2929" s="60"/>
      <c r="F2929" s="60"/>
      <c r="G2929" s="61"/>
      <c r="H2929" s="71" t="s">
        <v>36</v>
      </c>
      <c r="I2929" s="62" t="s">
        <v>36</v>
      </c>
      <c r="J2929" s="62" t="s">
        <v>36</v>
      </c>
      <c r="K2929" s="44"/>
      <c r="L2929" s="63" t="s">
        <v>36</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102</v>
      </c>
      <c r="C2930" s="59" t="s">
        <v>36</v>
      </c>
      <c r="D2930" s="60"/>
      <c r="E2930" s="60"/>
      <c r="F2930" s="60"/>
      <c r="G2930" s="61"/>
      <c r="H2930" s="71" t="s">
        <v>36</v>
      </c>
      <c r="I2930" s="62" t="s">
        <v>36</v>
      </c>
      <c r="J2930" s="62" t="s">
        <v>36</v>
      </c>
      <c r="K2930" s="44"/>
      <c r="L2930" s="63" t="s">
        <v>36</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103</v>
      </c>
      <c r="C2931" s="59" t="s">
        <v>36</v>
      </c>
      <c r="D2931" s="60"/>
      <c r="E2931" s="60"/>
      <c r="F2931" s="60"/>
      <c r="G2931" s="61"/>
      <c r="H2931" s="71" t="s">
        <v>36</v>
      </c>
      <c r="I2931" s="62" t="s">
        <v>36</v>
      </c>
      <c r="J2931" s="62" t="s">
        <v>36</v>
      </c>
      <c r="K2931" s="44"/>
      <c r="L2931" s="63" t="s">
        <v>36</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104</v>
      </c>
      <c r="C2932" s="59" t="s">
        <v>36</v>
      </c>
      <c r="D2932" s="60"/>
      <c r="E2932" s="60"/>
      <c r="F2932" s="60"/>
      <c r="G2932" s="61"/>
      <c r="H2932" s="71" t="s">
        <v>36</v>
      </c>
      <c r="I2932" s="62" t="s">
        <v>36</v>
      </c>
      <c r="J2932" s="62" t="s">
        <v>36</v>
      </c>
      <c r="K2932" s="44"/>
      <c r="L2932" s="63" t="s">
        <v>36</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105</v>
      </c>
      <c r="C2933" s="59" t="s">
        <v>36</v>
      </c>
      <c r="D2933" s="60"/>
      <c r="E2933" s="60"/>
      <c r="F2933" s="60"/>
      <c r="G2933" s="61"/>
      <c r="H2933" s="71" t="s">
        <v>36</v>
      </c>
      <c r="I2933" s="62" t="s">
        <v>36</v>
      </c>
      <c r="J2933" s="62" t="s">
        <v>36</v>
      </c>
      <c r="K2933" s="44"/>
      <c r="L2933" s="63" t="s">
        <v>36</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106</v>
      </c>
      <c r="C2934" s="59" t="s">
        <v>36</v>
      </c>
      <c r="D2934" s="60"/>
      <c r="E2934" s="60"/>
      <c r="F2934" s="60"/>
      <c r="G2934" s="61"/>
      <c r="H2934" s="71" t="s">
        <v>36</v>
      </c>
      <c r="I2934" s="62" t="s">
        <v>36</v>
      </c>
      <c r="J2934" s="62" t="s">
        <v>36</v>
      </c>
      <c r="K2934" s="44"/>
      <c r="L2934" s="63" t="s">
        <v>36</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107</v>
      </c>
      <c r="C2935" s="59" t="s">
        <v>36</v>
      </c>
      <c r="D2935" s="60"/>
      <c r="E2935" s="60"/>
      <c r="F2935" s="60"/>
      <c r="G2935" s="61"/>
      <c r="H2935" s="71" t="s">
        <v>36</v>
      </c>
      <c r="I2935" s="62" t="s">
        <v>36</v>
      </c>
      <c r="J2935" s="62" t="s">
        <v>36</v>
      </c>
      <c r="K2935" s="44"/>
      <c r="L2935" s="63" t="s">
        <v>36</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108</v>
      </c>
      <c r="C2936" s="59" t="s">
        <v>36</v>
      </c>
      <c r="D2936" s="60"/>
      <c r="E2936" s="60"/>
      <c r="F2936" s="60"/>
      <c r="G2936" s="61"/>
      <c r="H2936" s="71" t="s">
        <v>36</v>
      </c>
      <c r="I2936" s="62" t="s">
        <v>36</v>
      </c>
      <c r="J2936" s="62" t="s">
        <v>36</v>
      </c>
      <c r="K2936" s="44"/>
      <c r="L2936" s="63" t="s">
        <v>36</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109</v>
      </c>
      <c r="C2937" s="59" t="s">
        <v>36</v>
      </c>
      <c r="D2937" s="60"/>
      <c r="E2937" s="60"/>
      <c r="F2937" s="60"/>
      <c r="G2937" s="61"/>
      <c r="H2937" s="71" t="s">
        <v>36</v>
      </c>
      <c r="I2937" s="62" t="s">
        <v>36</v>
      </c>
      <c r="J2937" s="62" t="s">
        <v>36</v>
      </c>
      <c r="K2937" s="44"/>
      <c r="L2937" s="63" t="s">
        <v>36</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110</v>
      </c>
      <c r="C2938" s="59" t="s">
        <v>36</v>
      </c>
      <c r="D2938" s="60"/>
      <c r="E2938" s="60"/>
      <c r="F2938" s="60"/>
      <c r="G2938" s="61"/>
      <c r="H2938" s="71" t="s">
        <v>36</v>
      </c>
      <c r="I2938" s="62" t="s">
        <v>36</v>
      </c>
      <c r="J2938" s="62" t="s">
        <v>36</v>
      </c>
      <c r="K2938" s="44"/>
      <c r="L2938" s="63" t="s">
        <v>36</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111</v>
      </c>
      <c r="C2939" s="59" t="s">
        <v>36</v>
      </c>
      <c r="D2939" s="60"/>
      <c r="E2939" s="60"/>
      <c r="F2939" s="60"/>
      <c r="G2939" s="61"/>
      <c r="H2939" s="71" t="s">
        <v>36</v>
      </c>
      <c r="I2939" s="62" t="s">
        <v>36</v>
      </c>
      <c r="J2939" s="62" t="s">
        <v>36</v>
      </c>
      <c r="K2939" s="44"/>
      <c r="L2939" s="63" t="s">
        <v>36</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112</v>
      </c>
      <c r="C2940" s="59" t="s">
        <v>36</v>
      </c>
      <c r="D2940" s="60"/>
      <c r="E2940" s="60"/>
      <c r="F2940" s="60"/>
      <c r="G2940" s="61"/>
      <c r="H2940" s="71" t="s">
        <v>36</v>
      </c>
      <c r="I2940" s="62" t="s">
        <v>36</v>
      </c>
      <c r="J2940" s="62" t="s">
        <v>36</v>
      </c>
      <c r="K2940" s="44"/>
      <c r="L2940" s="63" t="s">
        <v>36</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113</v>
      </c>
      <c r="C2941" s="59" t="s">
        <v>36</v>
      </c>
      <c r="D2941" s="60"/>
      <c r="E2941" s="60"/>
      <c r="F2941" s="60"/>
      <c r="G2941" s="61"/>
      <c r="H2941" s="71" t="s">
        <v>36</v>
      </c>
      <c r="I2941" s="62" t="s">
        <v>36</v>
      </c>
      <c r="J2941" s="62" t="s">
        <v>36</v>
      </c>
      <c r="K2941" s="44"/>
      <c r="L2941" s="63" t="s">
        <v>36</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114</v>
      </c>
      <c r="C2942" s="59" t="s">
        <v>36</v>
      </c>
      <c r="D2942" s="60"/>
      <c r="E2942" s="60"/>
      <c r="F2942" s="60"/>
      <c r="G2942" s="61"/>
      <c r="H2942" s="71" t="s">
        <v>36</v>
      </c>
      <c r="I2942" s="62" t="s">
        <v>36</v>
      </c>
      <c r="J2942" s="62" t="s">
        <v>36</v>
      </c>
      <c r="K2942" s="44"/>
      <c r="L2942" s="63" t="s">
        <v>36</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115</v>
      </c>
      <c r="C2943" s="59" t="s">
        <v>36</v>
      </c>
      <c r="D2943" s="60"/>
      <c r="E2943" s="60"/>
      <c r="F2943" s="60"/>
      <c r="G2943" s="61"/>
      <c r="H2943" s="71" t="s">
        <v>36</v>
      </c>
      <c r="I2943" s="62" t="s">
        <v>36</v>
      </c>
      <c r="J2943" s="62" t="s">
        <v>36</v>
      </c>
      <c r="K2943" s="44"/>
      <c r="L2943" s="63" t="s">
        <v>36</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116</v>
      </c>
      <c r="C2944" s="59" t="s">
        <v>36</v>
      </c>
      <c r="D2944" s="60"/>
      <c r="E2944" s="60"/>
      <c r="F2944" s="60"/>
      <c r="G2944" s="61"/>
      <c r="H2944" s="71" t="s">
        <v>36</v>
      </c>
      <c r="I2944" s="62" t="s">
        <v>36</v>
      </c>
      <c r="J2944" s="62" t="s">
        <v>36</v>
      </c>
      <c r="K2944" s="44"/>
      <c r="L2944" s="63" t="s">
        <v>36</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117</v>
      </c>
      <c r="C2945" s="59" t="s">
        <v>36</v>
      </c>
      <c r="D2945" s="60"/>
      <c r="E2945" s="60"/>
      <c r="F2945" s="60"/>
      <c r="G2945" s="61"/>
      <c r="H2945" s="71" t="s">
        <v>36</v>
      </c>
      <c r="I2945" s="62" t="s">
        <v>36</v>
      </c>
      <c r="J2945" s="62" t="s">
        <v>36</v>
      </c>
      <c r="K2945" s="44"/>
      <c r="L2945" s="63" t="s">
        <v>36</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118</v>
      </c>
      <c r="C2946" s="59" t="s">
        <v>36</v>
      </c>
      <c r="D2946" s="60"/>
      <c r="E2946" s="60"/>
      <c r="F2946" s="60"/>
      <c r="G2946" s="61"/>
      <c r="H2946" s="71" t="s">
        <v>36</v>
      </c>
      <c r="I2946" s="62" t="s">
        <v>36</v>
      </c>
      <c r="J2946" s="62" t="s">
        <v>36</v>
      </c>
      <c r="K2946" s="44"/>
      <c r="L2946" s="63" t="s">
        <v>36</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119</v>
      </c>
      <c r="C2947" s="59" t="s">
        <v>36</v>
      </c>
      <c r="D2947" s="60"/>
      <c r="E2947" s="60"/>
      <c r="F2947" s="60"/>
      <c r="G2947" s="61"/>
      <c r="H2947" s="71" t="s">
        <v>36</v>
      </c>
      <c r="I2947" s="62" t="s">
        <v>36</v>
      </c>
      <c r="J2947" s="62" t="s">
        <v>36</v>
      </c>
      <c r="K2947" s="44"/>
      <c r="L2947" s="63" t="s">
        <v>36</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120</v>
      </c>
      <c r="C2948" s="59" t="s">
        <v>36</v>
      </c>
      <c r="D2948" s="60"/>
      <c r="E2948" s="60"/>
      <c r="F2948" s="60"/>
      <c r="G2948" s="61"/>
      <c r="H2948" s="71" t="s">
        <v>36</v>
      </c>
      <c r="I2948" s="62" t="s">
        <v>36</v>
      </c>
      <c r="J2948" s="62" t="s">
        <v>36</v>
      </c>
      <c r="K2948" s="44"/>
      <c r="L2948" s="63" t="s">
        <v>36</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121</v>
      </c>
      <c r="C2949" s="59" t="s">
        <v>36</v>
      </c>
      <c r="D2949" s="60"/>
      <c r="E2949" s="60"/>
      <c r="F2949" s="60"/>
      <c r="G2949" s="61"/>
      <c r="H2949" s="71" t="s">
        <v>36</v>
      </c>
      <c r="I2949" s="62" t="s">
        <v>36</v>
      </c>
      <c r="J2949" s="62" t="s">
        <v>36</v>
      </c>
      <c r="K2949" s="44"/>
      <c r="L2949" s="63" t="s">
        <v>36</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122</v>
      </c>
      <c r="C2950" s="59" t="s">
        <v>36</v>
      </c>
      <c r="D2950" s="60"/>
      <c r="E2950" s="60"/>
      <c r="F2950" s="60"/>
      <c r="G2950" s="61"/>
      <c r="H2950" s="71" t="s">
        <v>36</v>
      </c>
      <c r="I2950" s="62" t="s">
        <v>36</v>
      </c>
      <c r="J2950" s="62" t="s">
        <v>36</v>
      </c>
      <c r="K2950" s="44"/>
      <c r="L2950" s="63" t="s">
        <v>36</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123</v>
      </c>
      <c r="C2951" s="59" t="s">
        <v>36</v>
      </c>
      <c r="D2951" s="60"/>
      <c r="E2951" s="60"/>
      <c r="F2951" s="60"/>
      <c r="G2951" s="61"/>
      <c r="H2951" s="71" t="s">
        <v>36</v>
      </c>
      <c r="I2951" s="62" t="s">
        <v>36</v>
      </c>
      <c r="J2951" s="62" t="s">
        <v>36</v>
      </c>
      <c r="K2951" s="44"/>
      <c r="L2951" s="63" t="s">
        <v>36</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x14ac:dyDescent="0.2">
      <c r="A2952" s="15"/>
      <c r="B2952" s="15">
        <v>124</v>
      </c>
      <c r="C2952" s="59" t="s">
        <v>36</v>
      </c>
      <c r="D2952" s="60"/>
      <c r="E2952" s="60"/>
      <c r="F2952" s="60"/>
      <c r="G2952" s="61"/>
      <c r="H2952" s="71" t="s">
        <v>36</v>
      </c>
      <c r="I2952" s="62" t="s">
        <v>36</v>
      </c>
      <c r="J2952" s="62" t="s">
        <v>36</v>
      </c>
      <c r="K2952" s="44"/>
      <c r="L2952" s="63" t="s">
        <v>36</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x14ac:dyDescent="0.2">
      <c r="A2953" s="15"/>
      <c r="B2953" s="15">
        <v>125</v>
      </c>
      <c r="C2953" s="59" t="s">
        <v>36</v>
      </c>
      <c r="D2953" s="60"/>
      <c r="E2953" s="60"/>
      <c r="F2953" s="60"/>
      <c r="G2953" s="61"/>
      <c r="H2953" s="71" t="s">
        <v>36</v>
      </c>
      <c r="I2953" s="62" t="s">
        <v>36</v>
      </c>
      <c r="J2953" s="62" t="s">
        <v>36</v>
      </c>
      <c r="K2953" s="44"/>
      <c r="L2953" s="63" t="s">
        <v>36</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x14ac:dyDescent="0.2">
      <c r="A2954" s="15"/>
      <c r="B2954" s="15">
        <v>126</v>
      </c>
      <c r="C2954" s="59" t="s">
        <v>36</v>
      </c>
      <c r="D2954" s="60"/>
      <c r="E2954" s="60"/>
      <c r="F2954" s="60"/>
      <c r="G2954" s="61"/>
      <c r="H2954" s="71" t="s">
        <v>36</v>
      </c>
      <c r="I2954" s="62" t="s">
        <v>36</v>
      </c>
      <c r="J2954" s="62" t="s">
        <v>36</v>
      </c>
      <c r="K2954" s="44"/>
      <c r="L2954" s="63" t="s">
        <v>36</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x14ac:dyDescent="0.2">
      <c r="A2955" s="15"/>
      <c r="B2955" s="15">
        <v>127</v>
      </c>
      <c r="C2955" s="59" t="s">
        <v>36</v>
      </c>
      <c r="D2955" s="60"/>
      <c r="E2955" s="60"/>
      <c r="F2955" s="60"/>
      <c r="G2955" s="61"/>
      <c r="H2955" s="71" t="s">
        <v>36</v>
      </c>
      <c r="I2955" s="62" t="s">
        <v>36</v>
      </c>
      <c r="J2955" s="62" t="s">
        <v>36</v>
      </c>
      <c r="K2955" s="44"/>
      <c r="L2955" s="63" t="s">
        <v>36</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x14ac:dyDescent="0.2">
      <c r="A2956" s="15"/>
      <c r="B2956" s="15">
        <v>128</v>
      </c>
      <c r="C2956" s="59" t="s">
        <v>36</v>
      </c>
      <c r="D2956" s="60"/>
      <c r="E2956" s="60"/>
      <c r="F2956" s="60"/>
      <c r="G2956" s="61"/>
      <c r="H2956" s="71" t="s">
        <v>36</v>
      </c>
      <c r="I2956" s="62" t="s">
        <v>36</v>
      </c>
      <c r="J2956" s="62" t="s">
        <v>36</v>
      </c>
      <c r="K2956" s="44"/>
      <c r="L2956" s="63" t="s">
        <v>36</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x14ac:dyDescent="0.2">
      <c r="A2957" s="15"/>
      <c r="B2957" s="15">
        <v>129</v>
      </c>
      <c r="C2957" s="59" t="s">
        <v>36</v>
      </c>
      <c r="D2957" s="60"/>
      <c r="E2957" s="60"/>
      <c r="F2957" s="60"/>
      <c r="G2957" s="61"/>
      <c r="H2957" s="71" t="s">
        <v>36</v>
      </c>
      <c r="I2957" s="62" t="s">
        <v>36</v>
      </c>
      <c r="J2957" s="62" t="s">
        <v>36</v>
      </c>
      <c r="K2957" s="44"/>
      <c r="L2957" s="63" t="s">
        <v>36</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x14ac:dyDescent="0.2">
      <c r="A2958" s="15"/>
      <c r="B2958" s="15">
        <v>130</v>
      </c>
      <c r="C2958" s="59" t="s">
        <v>36</v>
      </c>
      <c r="D2958" s="60"/>
      <c r="E2958" s="60"/>
      <c r="F2958" s="60"/>
      <c r="G2958" s="61"/>
      <c r="H2958" s="71" t="s">
        <v>36</v>
      </c>
      <c r="I2958" s="62" t="s">
        <v>36</v>
      </c>
      <c r="J2958" s="62" t="s">
        <v>36</v>
      </c>
      <c r="K2958" s="44"/>
      <c r="L2958" s="63" t="s">
        <v>36</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x14ac:dyDescent="0.2">
      <c r="A2959" s="15"/>
      <c r="B2959" s="15">
        <v>131</v>
      </c>
      <c r="C2959" s="59" t="s">
        <v>36</v>
      </c>
      <c r="D2959" s="60"/>
      <c r="E2959" s="60"/>
      <c r="F2959" s="60"/>
      <c r="G2959" s="61"/>
      <c r="H2959" s="71" t="s">
        <v>36</v>
      </c>
      <c r="I2959" s="62" t="s">
        <v>36</v>
      </c>
      <c r="J2959" s="62" t="s">
        <v>36</v>
      </c>
      <c r="K2959" s="44"/>
      <c r="L2959" s="63" t="s">
        <v>36</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x14ac:dyDescent="0.2">
      <c r="A2960" s="15"/>
      <c r="B2960" s="15">
        <v>132</v>
      </c>
      <c r="C2960" s="59" t="s">
        <v>36</v>
      </c>
      <c r="D2960" s="60"/>
      <c r="E2960" s="60"/>
      <c r="F2960" s="60"/>
      <c r="G2960" s="61"/>
      <c r="H2960" s="71" t="s">
        <v>36</v>
      </c>
      <c r="I2960" s="62" t="s">
        <v>36</v>
      </c>
      <c r="J2960" s="62" t="s">
        <v>36</v>
      </c>
      <c r="K2960" s="44"/>
      <c r="L2960" s="63" t="s">
        <v>36</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x14ac:dyDescent="0.2">
      <c r="A2961" s="15"/>
      <c r="B2961" s="15">
        <v>133</v>
      </c>
      <c r="C2961" s="59" t="s">
        <v>36</v>
      </c>
      <c r="D2961" s="60"/>
      <c r="E2961" s="60"/>
      <c r="F2961" s="60"/>
      <c r="G2961" s="61"/>
      <c r="H2961" s="71" t="s">
        <v>36</v>
      </c>
      <c r="I2961" s="62" t="s">
        <v>36</v>
      </c>
      <c r="J2961" s="62" t="s">
        <v>36</v>
      </c>
      <c r="K2961" s="44"/>
      <c r="L2961" s="63" t="s">
        <v>36</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x14ac:dyDescent="0.2">
      <c r="A2962" s="15"/>
      <c r="B2962" s="15">
        <v>134</v>
      </c>
      <c r="C2962" s="59" t="s">
        <v>36</v>
      </c>
      <c r="D2962" s="60"/>
      <c r="E2962" s="60"/>
      <c r="F2962" s="60"/>
      <c r="G2962" s="61"/>
      <c r="H2962" s="71" t="s">
        <v>36</v>
      </c>
      <c r="I2962" s="62" t="s">
        <v>36</v>
      </c>
      <c r="J2962" s="62" t="s">
        <v>36</v>
      </c>
      <c r="K2962" s="44"/>
      <c r="L2962" s="63" t="s">
        <v>36</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x14ac:dyDescent="0.2">
      <c r="A2963" s="15"/>
      <c r="B2963" s="15">
        <v>135</v>
      </c>
      <c r="C2963" s="59" t="s">
        <v>36</v>
      </c>
      <c r="D2963" s="60"/>
      <c r="E2963" s="60"/>
      <c r="F2963" s="60"/>
      <c r="G2963" s="61"/>
      <c r="H2963" s="71" t="s">
        <v>36</v>
      </c>
      <c r="I2963" s="62" t="s">
        <v>36</v>
      </c>
      <c r="J2963" s="62" t="s">
        <v>36</v>
      </c>
      <c r="K2963" s="44"/>
      <c r="L2963" s="63" t="s">
        <v>36</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x14ac:dyDescent="0.2">
      <c r="A2964" s="15"/>
      <c r="B2964" s="15">
        <v>136</v>
      </c>
      <c r="C2964" s="59" t="s">
        <v>36</v>
      </c>
      <c r="D2964" s="60"/>
      <c r="E2964" s="60"/>
      <c r="F2964" s="60"/>
      <c r="G2964" s="61"/>
      <c r="H2964" s="71" t="s">
        <v>36</v>
      </c>
      <c r="I2964" s="62" t="s">
        <v>36</v>
      </c>
      <c r="J2964" s="62" t="s">
        <v>36</v>
      </c>
      <c r="K2964" s="44"/>
      <c r="L2964" s="63" t="s">
        <v>36</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x14ac:dyDescent="0.2">
      <c r="A2965" s="15"/>
      <c r="B2965" s="15">
        <v>137</v>
      </c>
      <c r="C2965" s="59" t="s">
        <v>36</v>
      </c>
      <c r="D2965" s="60"/>
      <c r="E2965" s="60"/>
      <c r="F2965" s="60"/>
      <c r="G2965" s="61"/>
      <c r="H2965" s="71" t="s">
        <v>36</v>
      </c>
      <c r="I2965" s="62" t="s">
        <v>36</v>
      </c>
      <c r="J2965" s="62" t="s">
        <v>36</v>
      </c>
      <c r="K2965" s="44"/>
      <c r="L2965" s="63" t="s">
        <v>36</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x14ac:dyDescent="0.2">
      <c r="A2966" s="15"/>
      <c r="B2966" s="15">
        <v>138</v>
      </c>
      <c r="C2966" s="59" t="s">
        <v>36</v>
      </c>
      <c r="D2966" s="60"/>
      <c r="E2966" s="60"/>
      <c r="F2966" s="60"/>
      <c r="G2966" s="61"/>
      <c r="H2966" s="71" t="s">
        <v>36</v>
      </c>
      <c r="I2966" s="62" t="s">
        <v>36</v>
      </c>
      <c r="J2966" s="62" t="s">
        <v>36</v>
      </c>
      <c r="K2966" s="44"/>
      <c r="L2966" s="63" t="s">
        <v>36</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x14ac:dyDescent="0.2">
      <c r="A2967" s="15"/>
      <c r="B2967" s="15">
        <v>139</v>
      </c>
      <c r="C2967" s="59" t="s">
        <v>36</v>
      </c>
      <c r="D2967" s="60"/>
      <c r="E2967" s="60"/>
      <c r="F2967" s="60"/>
      <c r="G2967" s="61"/>
      <c r="H2967" s="71" t="s">
        <v>36</v>
      </c>
      <c r="I2967" s="62" t="s">
        <v>36</v>
      </c>
      <c r="J2967" s="62" t="s">
        <v>36</v>
      </c>
      <c r="K2967" s="44"/>
      <c r="L2967" s="63" t="s">
        <v>36</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x14ac:dyDescent="0.2">
      <c r="A2968" s="15"/>
      <c r="B2968" s="15">
        <v>140</v>
      </c>
      <c r="C2968" s="59" t="s">
        <v>36</v>
      </c>
      <c r="D2968" s="60"/>
      <c r="E2968" s="60"/>
      <c r="F2968" s="60"/>
      <c r="G2968" s="61"/>
      <c r="H2968" s="71" t="s">
        <v>36</v>
      </c>
      <c r="I2968" s="62" t="s">
        <v>36</v>
      </c>
      <c r="J2968" s="62" t="s">
        <v>36</v>
      </c>
      <c r="K2968" s="44"/>
      <c r="L2968" s="63" t="s">
        <v>36</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x14ac:dyDescent="0.2">
      <c r="A2969" s="15"/>
      <c r="B2969" s="15">
        <v>141</v>
      </c>
      <c r="C2969" s="59" t="s">
        <v>36</v>
      </c>
      <c r="D2969" s="60"/>
      <c r="E2969" s="60"/>
      <c r="F2969" s="60"/>
      <c r="G2969" s="61"/>
      <c r="H2969" s="71" t="s">
        <v>36</v>
      </c>
      <c r="I2969" s="62" t="s">
        <v>36</v>
      </c>
      <c r="J2969" s="62" t="s">
        <v>36</v>
      </c>
      <c r="K2969" s="44"/>
      <c r="L2969" s="63" t="s">
        <v>36</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x14ac:dyDescent="0.2">
      <c r="A2970" s="15"/>
      <c r="B2970" s="15">
        <v>142</v>
      </c>
      <c r="C2970" s="59" t="s">
        <v>36</v>
      </c>
      <c r="D2970" s="60"/>
      <c r="E2970" s="60"/>
      <c r="F2970" s="60"/>
      <c r="G2970" s="61"/>
      <c r="H2970" s="71" t="s">
        <v>36</v>
      </c>
      <c r="I2970" s="62" t="s">
        <v>36</v>
      </c>
      <c r="J2970" s="62" t="s">
        <v>36</v>
      </c>
      <c r="K2970" s="44"/>
      <c r="L2970" s="63" t="s">
        <v>36</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x14ac:dyDescent="0.2">
      <c r="A2971" s="15"/>
      <c r="B2971" s="15">
        <v>143</v>
      </c>
      <c r="C2971" s="59" t="s">
        <v>36</v>
      </c>
      <c r="D2971" s="60"/>
      <c r="E2971" s="60"/>
      <c r="F2971" s="60"/>
      <c r="G2971" s="61"/>
      <c r="H2971" s="71" t="s">
        <v>36</v>
      </c>
      <c r="I2971" s="62" t="s">
        <v>36</v>
      </c>
      <c r="J2971" s="62" t="s">
        <v>36</v>
      </c>
      <c r="K2971" s="44"/>
      <c r="L2971" s="63" t="s">
        <v>36</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x14ac:dyDescent="0.2">
      <c r="A2972" s="15"/>
      <c r="B2972" s="15">
        <v>144</v>
      </c>
      <c r="C2972" s="59" t="s">
        <v>36</v>
      </c>
      <c r="D2972" s="60"/>
      <c r="E2972" s="60"/>
      <c r="F2972" s="60"/>
      <c r="G2972" s="61"/>
      <c r="H2972" s="71" t="s">
        <v>36</v>
      </c>
      <c r="I2972" s="62" t="s">
        <v>36</v>
      </c>
      <c r="J2972" s="62" t="s">
        <v>36</v>
      </c>
      <c r="K2972" s="44"/>
      <c r="L2972" s="63" t="s">
        <v>36</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x14ac:dyDescent="0.2">
      <c r="A2973" s="15"/>
      <c r="B2973" s="15">
        <v>145</v>
      </c>
      <c r="C2973" s="59" t="s">
        <v>36</v>
      </c>
      <c r="D2973" s="60"/>
      <c r="E2973" s="60"/>
      <c r="F2973" s="60"/>
      <c r="G2973" s="61"/>
      <c r="H2973" s="71" t="s">
        <v>36</v>
      </c>
      <c r="I2973" s="62" t="s">
        <v>36</v>
      </c>
      <c r="J2973" s="62" t="s">
        <v>36</v>
      </c>
      <c r="K2973" s="44"/>
      <c r="L2973" s="63" t="s">
        <v>36</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x14ac:dyDescent="0.2">
      <c r="A2974" s="15"/>
      <c r="B2974" s="15">
        <v>146</v>
      </c>
      <c r="C2974" s="59" t="s">
        <v>36</v>
      </c>
      <c r="D2974" s="60"/>
      <c r="E2974" s="60"/>
      <c r="F2974" s="60"/>
      <c r="G2974" s="61"/>
      <c r="H2974" s="71" t="s">
        <v>36</v>
      </c>
      <c r="I2974" s="62" t="s">
        <v>36</v>
      </c>
      <c r="J2974" s="62" t="s">
        <v>36</v>
      </c>
      <c r="K2974" s="44"/>
      <c r="L2974" s="63" t="s">
        <v>36</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x14ac:dyDescent="0.2">
      <c r="A2975" s="15"/>
      <c r="B2975" s="15">
        <v>147</v>
      </c>
      <c r="C2975" s="59" t="s">
        <v>36</v>
      </c>
      <c r="D2975" s="60"/>
      <c r="E2975" s="60"/>
      <c r="F2975" s="60"/>
      <c r="G2975" s="61"/>
      <c r="H2975" s="71" t="s">
        <v>36</v>
      </c>
      <c r="I2975" s="62" t="s">
        <v>36</v>
      </c>
      <c r="J2975" s="62" t="s">
        <v>36</v>
      </c>
      <c r="K2975" s="44"/>
      <c r="L2975" s="63" t="s">
        <v>36</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x14ac:dyDescent="0.2">
      <c r="A2976" s="15"/>
      <c r="B2976" s="15">
        <v>148</v>
      </c>
      <c r="C2976" s="59" t="s">
        <v>36</v>
      </c>
      <c r="D2976" s="60"/>
      <c r="E2976" s="60"/>
      <c r="F2976" s="60"/>
      <c r="G2976" s="61"/>
      <c r="H2976" s="71" t="s">
        <v>36</v>
      </c>
      <c r="I2976" s="62" t="s">
        <v>36</v>
      </c>
      <c r="J2976" s="62" t="s">
        <v>36</v>
      </c>
      <c r="K2976" s="44"/>
      <c r="L2976" s="63" t="s">
        <v>36</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x14ac:dyDescent="0.2">
      <c r="A2977" s="15"/>
      <c r="B2977" s="15">
        <v>149</v>
      </c>
      <c r="C2977" s="59" t="s">
        <v>36</v>
      </c>
      <c r="D2977" s="60"/>
      <c r="E2977" s="60"/>
      <c r="F2977" s="60"/>
      <c r="G2977" s="61"/>
      <c r="H2977" s="71" t="s">
        <v>36</v>
      </c>
      <c r="I2977" s="62" t="s">
        <v>36</v>
      </c>
      <c r="J2977" s="62" t="s">
        <v>36</v>
      </c>
      <c r="K2977" s="44"/>
      <c r="L2977" s="63" t="s">
        <v>36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x14ac:dyDescent="0.2">
      <c r="A2978" s="15"/>
      <c r="B2978" s="15">
        <v>150</v>
      </c>
      <c r="C2978" s="59" t="s">
        <v>36</v>
      </c>
      <c r="D2978" s="60"/>
      <c r="E2978" s="60"/>
      <c r="F2978" s="60"/>
      <c r="G2978" s="61"/>
      <c r="H2978" s="71" t="s">
        <v>36</v>
      </c>
      <c r="I2978" s="62" t="s">
        <v>36</v>
      </c>
      <c r="J2978" s="62" t="s">
        <v>36</v>
      </c>
      <c r="K2978" s="44"/>
      <c r="L2978" s="63" t="s">
        <v>36</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x14ac:dyDescent="0.2">
      <c r="A2979" s="15"/>
      <c r="B2979" s="15">
        <v>151</v>
      </c>
      <c r="C2979" s="59" t="s">
        <v>36</v>
      </c>
      <c r="D2979" s="60"/>
      <c r="E2979" s="60"/>
      <c r="F2979" s="60"/>
      <c r="G2979" s="61"/>
      <c r="H2979" s="71" t="s">
        <v>36</v>
      </c>
      <c r="I2979" s="62" t="s">
        <v>36</v>
      </c>
      <c r="J2979" s="62" t="s">
        <v>36</v>
      </c>
      <c r="K2979" s="44"/>
      <c r="L2979" s="63" t="s">
        <v>36</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x14ac:dyDescent="0.2">
      <c r="A2980" s="15"/>
      <c r="B2980" s="15">
        <v>152</v>
      </c>
      <c r="C2980" s="59" t="s">
        <v>36</v>
      </c>
      <c r="D2980" s="60"/>
      <c r="E2980" s="60"/>
      <c r="F2980" s="60"/>
      <c r="G2980" s="61"/>
      <c r="H2980" s="71" t="s">
        <v>36</v>
      </c>
      <c r="I2980" s="62" t="s">
        <v>36</v>
      </c>
      <c r="J2980" s="62" t="s">
        <v>36</v>
      </c>
      <c r="K2980" s="44"/>
      <c r="L2980" s="63" t="s">
        <v>36</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x14ac:dyDescent="0.2">
      <c r="A2981" s="15"/>
      <c r="B2981" s="15">
        <v>153</v>
      </c>
      <c r="C2981" s="59" t="s">
        <v>36</v>
      </c>
      <c r="D2981" s="60"/>
      <c r="E2981" s="60"/>
      <c r="F2981" s="60"/>
      <c r="G2981" s="61"/>
      <c r="H2981" s="71" t="s">
        <v>36</v>
      </c>
      <c r="I2981" s="62" t="s">
        <v>36</v>
      </c>
      <c r="J2981" s="62" t="s">
        <v>36</v>
      </c>
      <c r="K2981" s="44"/>
      <c r="L2981" s="63" t="s">
        <v>36</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x14ac:dyDescent="0.2">
      <c r="A2982" s="15"/>
      <c r="B2982" s="15">
        <v>154</v>
      </c>
      <c r="C2982" s="59" t="s">
        <v>36</v>
      </c>
      <c r="D2982" s="60"/>
      <c r="E2982" s="60"/>
      <c r="F2982" s="60"/>
      <c r="G2982" s="61"/>
      <c r="H2982" s="71" t="s">
        <v>36</v>
      </c>
      <c r="I2982" s="62" t="s">
        <v>36</v>
      </c>
      <c r="J2982" s="62" t="s">
        <v>36</v>
      </c>
      <c r="K2982" s="44"/>
      <c r="L2982" s="63" t="s">
        <v>36</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x14ac:dyDescent="0.2">
      <c r="A2983" s="15"/>
      <c r="B2983" s="15">
        <v>155</v>
      </c>
      <c r="C2983" s="59" t="s">
        <v>36</v>
      </c>
      <c r="D2983" s="60"/>
      <c r="E2983" s="60"/>
      <c r="F2983" s="60"/>
      <c r="G2983" s="61"/>
      <c r="H2983" s="71" t="s">
        <v>36</v>
      </c>
      <c r="I2983" s="62" t="s">
        <v>36</v>
      </c>
      <c r="J2983" s="62" t="s">
        <v>36</v>
      </c>
      <c r="K2983" s="44"/>
      <c r="L2983" s="63" t="s">
        <v>36</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x14ac:dyDescent="0.2">
      <c r="A2984" s="15"/>
      <c r="B2984" s="15">
        <v>156</v>
      </c>
      <c r="C2984" s="59" t="s">
        <v>36</v>
      </c>
      <c r="D2984" s="60"/>
      <c r="E2984" s="60"/>
      <c r="F2984" s="60"/>
      <c r="G2984" s="61"/>
      <c r="H2984" s="71" t="s">
        <v>36</v>
      </c>
      <c r="I2984" s="62" t="s">
        <v>36</v>
      </c>
      <c r="J2984" s="62" t="s">
        <v>36</v>
      </c>
      <c r="K2984" s="44"/>
      <c r="L2984" s="63" t="s">
        <v>36</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x14ac:dyDescent="0.2">
      <c r="A2985" s="15"/>
      <c r="B2985" s="15">
        <v>157</v>
      </c>
      <c r="C2985" s="59" t="s">
        <v>36</v>
      </c>
      <c r="D2985" s="60"/>
      <c r="E2985" s="60"/>
      <c r="F2985" s="60"/>
      <c r="G2985" s="61"/>
      <c r="H2985" s="71" t="s">
        <v>36</v>
      </c>
      <c r="I2985" s="62" t="s">
        <v>36</v>
      </c>
      <c r="J2985" s="62" t="s">
        <v>36</v>
      </c>
      <c r="K2985" s="44"/>
      <c r="L2985" s="63" t="s">
        <v>36</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x14ac:dyDescent="0.2">
      <c r="A2986" s="15"/>
      <c r="B2986" s="15">
        <v>158</v>
      </c>
      <c r="C2986" s="59" t="s">
        <v>36</v>
      </c>
      <c r="D2986" s="60"/>
      <c r="E2986" s="60"/>
      <c r="F2986" s="60"/>
      <c r="G2986" s="61"/>
      <c r="H2986" s="71" t="s">
        <v>36</v>
      </c>
      <c r="I2986" s="62" t="s">
        <v>36</v>
      </c>
      <c r="J2986" s="62" t="s">
        <v>36</v>
      </c>
      <c r="K2986" s="44"/>
      <c r="L2986" s="63" t="s">
        <v>36</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x14ac:dyDescent="0.2">
      <c r="A2987" s="15"/>
      <c r="B2987" s="15">
        <v>159</v>
      </c>
      <c r="C2987" s="59" t="s">
        <v>36</v>
      </c>
      <c r="D2987" s="60"/>
      <c r="E2987" s="60"/>
      <c r="F2987" s="60"/>
      <c r="G2987" s="61"/>
      <c r="H2987" s="71" t="s">
        <v>36</v>
      </c>
      <c r="I2987" s="62" t="s">
        <v>36</v>
      </c>
      <c r="J2987" s="62" t="s">
        <v>36</v>
      </c>
      <c r="K2987" s="44"/>
      <c r="L2987" s="63" t="s">
        <v>36</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x14ac:dyDescent="0.2">
      <c r="A2988" s="15"/>
      <c r="B2988" s="15">
        <v>160</v>
      </c>
      <c r="C2988" s="59" t="s">
        <v>36</v>
      </c>
      <c r="D2988" s="60"/>
      <c r="E2988" s="60"/>
      <c r="F2988" s="60"/>
      <c r="G2988" s="61"/>
      <c r="H2988" s="71" t="s">
        <v>36</v>
      </c>
      <c r="I2988" s="62" t="s">
        <v>36</v>
      </c>
      <c r="J2988" s="62" t="s">
        <v>36</v>
      </c>
      <c r="K2988" s="44"/>
      <c r="L2988" s="63" t="s">
        <v>36</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x14ac:dyDescent="0.2">
      <c r="A2989" s="15"/>
      <c r="B2989" s="15">
        <v>161</v>
      </c>
      <c r="C2989" s="59" t="s">
        <v>36</v>
      </c>
      <c r="D2989" s="60"/>
      <c r="E2989" s="60"/>
      <c r="F2989" s="60"/>
      <c r="G2989" s="61"/>
      <c r="H2989" s="71" t="s">
        <v>36</v>
      </c>
      <c r="I2989" s="62" t="s">
        <v>36</v>
      </c>
      <c r="J2989" s="62" t="s">
        <v>36</v>
      </c>
      <c r="K2989" s="44"/>
      <c r="L2989" s="63" t="s">
        <v>36</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x14ac:dyDescent="0.2">
      <c r="A2990" s="15"/>
      <c r="B2990" s="15">
        <v>162</v>
      </c>
      <c r="C2990" s="59" t="s">
        <v>36</v>
      </c>
      <c r="D2990" s="60"/>
      <c r="E2990" s="60"/>
      <c r="F2990" s="60"/>
      <c r="G2990" s="61"/>
      <c r="H2990" s="71" t="s">
        <v>36</v>
      </c>
      <c r="I2990" s="62" t="s">
        <v>36</v>
      </c>
      <c r="J2990" s="62" t="s">
        <v>36</v>
      </c>
      <c r="K2990" s="44"/>
      <c r="L2990" s="63" t="s">
        <v>36</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x14ac:dyDescent="0.2">
      <c r="A2991" s="15"/>
      <c r="B2991" s="15">
        <v>163</v>
      </c>
      <c r="C2991" s="59" t="s">
        <v>36</v>
      </c>
      <c r="D2991" s="60"/>
      <c r="E2991" s="60"/>
      <c r="F2991" s="60"/>
      <c r="G2991" s="61"/>
      <c r="H2991" s="71" t="s">
        <v>36</v>
      </c>
      <c r="I2991" s="62" t="s">
        <v>36</v>
      </c>
      <c r="J2991" s="62" t="s">
        <v>36</v>
      </c>
      <c r="K2991" s="44"/>
      <c r="L2991" s="63" t="s">
        <v>36</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x14ac:dyDescent="0.2">
      <c r="A2992" s="15"/>
      <c r="B2992" s="15">
        <v>164</v>
      </c>
      <c r="C2992" s="59" t="s">
        <v>36</v>
      </c>
      <c r="D2992" s="60"/>
      <c r="E2992" s="60"/>
      <c r="F2992" s="60"/>
      <c r="G2992" s="61"/>
      <c r="H2992" s="71" t="s">
        <v>36</v>
      </c>
      <c r="I2992" s="62" t="s">
        <v>36</v>
      </c>
      <c r="J2992" s="62" t="s">
        <v>36</v>
      </c>
      <c r="K2992" s="44"/>
      <c r="L2992" s="63" t="s">
        <v>36</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x14ac:dyDescent="0.2">
      <c r="A2993" s="15"/>
      <c r="B2993" s="15">
        <v>165</v>
      </c>
      <c r="C2993" s="59" t="s">
        <v>36</v>
      </c>
      <c r="D2993" s="60"/>
      <c r="E2993" s="60"/>
      <c r="F2993" s="60"/>
      <c r="G2993" s="61"/>
      <c r="H2993" s="71" t="s">
        <v>36</v>
      </c>
      <c r="I2993" s="62" t="s">
        <v>36</v>
      </c>
      <c r="J2993" s="62" t="s">
        <v>36</v>
      </c>
      <c r="K2993" s="44"/>
      <c r="L2993" s="63" t="s">
        <v>36</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x14ac:dyDescent="0.2">
      <c r="A2994" s="15"/>
      <c r="B2994" s="15">
        <v>166</v>
      </c>
      <c r="C2994" s="59" t="s">
        <v>36</v>
      </c>
      <c r="D2994" s="60"/>
      <c r="E2994" s="60"/>
      <c r="F2994" s="60"/>
      <c r="G2994" s="61"/>
      <c r="H2994" s="71" t="s">
        <v>36</v>
      </c>
      <c r="I2994" s="62" t="s">
        <v>36</v>
      </c>
      <c r="J2994" s="62" t="s">
        <v>36</v>
      </c>
      <c r="K2994" s="44"/>
      <c r="L2994" s="63" t="s">
        <v>36</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x14ac:dyDescent="0.2">
      <c r="A2995" s="15"/>
      <c r="B2995" s="15">
        <v>167</v>
      </c>
      <c r="C2995" s="59" t="s">
        <v>36</v>
      </c>
      <c r="D2995" s="60"/>
      <c r="E2995" s="60"/>
      <c r="F2995" s="60"/>
      <c r="G2995" s="61"/>
      <c r="H2995" s="71" t="s">
        <v>36</v>
      </c>
      <c r="I2995" s="62" t="s">
        <v>36</v>
      </c>
      <c r="J2995" s="62" t="s">
        <v>36</v>
      </c>
      <c r="K2995" s="44"/>
      <c r="L2995" s="63" t="s">
        <v>36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x14ac:dyDescent="0.2">
      <c r="A2996" s="15"/>
      <c r="B2996" s="15">
        <v>168</v>
      </c>
      <c r="C2996" s="59" t="s">
        <v>36</v>
      </c>
      <c r="D2996" s="60"/>
      <c r="E2996" s="60"/>
      <c r="F2996" s="60"/>
      <c r="G2996" s="61"/>
      <c r="H2996" s="71" t="s">
        <v>36</v>
      </c>
      <c r="I2996" s="62" t="s">
        <v>36</v>
      </c>
      <c r="J2996" s="62" t="s">
        <v>36</v>
      </c>
      <c r="K2996" s="44"/>
      <c r="L2996" s="63" t="s">
        <v>36</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x14ac:dyDescent="0.2">
      <c r="A2997" s="15"/>
      <c r="B2997" s="15">
        <v>169</v>
      </c>
      <c r="C2997" s="59" t="s">
        <v>36</v>
      </c>
      <c r="D2997" s="60"/>
      <c r="E2997" s="60"/>
      <c r="F2997" s="60"/>
      <c r="G2997" s="61"/>
      <c r="H2997" s="71" t="s">
        <v>36</v>
      </c>
      <c r="I2997" s="62" t="s">
        <v>36</v>
      </c>
      <c r="J2997" s="62" t="s">
        <v>36</v>
      </c>
      <c r="K2997" s="44"/>
      <c r="L2997" s="63" t="s">
        <v>36</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x14ac:dyDescent="0.2">
      <c r="A2998" s="15"/>
      <c r="B2998" s="15">
        <v>170</v>
      </c>
      <c r="C2998" s="59" t="s">
        <v>36</v>
      </c>
      <c r="D2998" s="60"/>
      <c r="E2998" s="60"/>
      <c r="F2998" s="60"/>
      <c r="G2998" s="61"/>
      <c r="H2998" s="71" t="s">
        <v>36</v>
      </c>
      <c r="I2998" s="62" t="s">
        <v>36</v>
      </c>
      <c r="J2998" s="62" t="s">
        <v>36</v>
      </c>
      <c r="K2998" s="44"/>
      <c r="L2998" s="63" t="s">
        <v>36</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x14ac:dyDescent="0.2">
      <c r="A2999" s="15"/>
      <c r="B2999" s="15">
        <v>171</v>
      </c>
      <c r="C2999" s="59" t="s">
        <v>36</v>
      </c>
      <c r="D2999" s="60"/>
      <c r="E2999" s="60"/>
      <c r="F2999" s="60"/>
      <c r="G2999" s="61"/>
      <c r="H2999" s="71" t="s">
        <v>36</v>
      </c>
      <c r="I2999" s="62" t="s">
        <v>36</v>
      </c>
      <c r="J2999" s="62" t="s">
        <v>36</v>
      </c>
      <c r="K2999" s="44"/>
      <c r="L2999" s="63" t="s">
        <v>36</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x14ac:dyDescent="0.2">
      <c r="A3000" s="15"/>
      <c r="B3000" s="15">
        <v>172</v>
      </c>
      <c r="C3000" s="59" t="s">
        <v>36</v>
      </c>
      <c r="D3000" s="60"/>
      <c r="E3000" s="60"/>
      <c r="F3000" s="60"/>
      <c r="G3000" s="61"/>
      <c r="H3000" s="71" t="s">
        <v>36</v>
      </c>
      <c r="I3000" s="62" t="s">
        <v>36</v>
      </c>
      <c r="J3000" s="62" t="s">
        <v>36</v>
      </c>
      <c r="K3000" s="44"/>
      <c r="L3000" s="63" t="s">
        <v>36</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x14ac:dyDescent="0.2">
      <c r="A3001" s="15"/>
      <c r="B3001" s="15">
        <v>173</v>
      </c>
      <c r="C3001" s="59" t="s">
        <v>36</v>
      </c>
      <c r="D3001" s="60"/>
      <c r="E3001" s="60"/>
      <c r="F3001" s="60"/>
      <c r="G3001" s="61"/>
      <c r="H3001" s="71" t="s">
        <v>36</v>
      </c>
      <c r="I3001" s="62" t="s">
        <v>36</v>
      </c>
      <c r="J3001" s="62" t="s">
        <v>36</v>
      </c>
      <c r="K3001" s="44"/>
      <c r="L3001" s="63" t="s">
        <v>36</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x14ac:dyDescent="0.2">
      <c r="A3002" s="15"/>
      <c r="B3002" s="15">
        <v>174</v>
      </c>
      <c r="C3002" s="59" t="s">
        <v>36</v>
      </c>
      <c r="D3002" s="60"/>
      <c r="E3002" s="60"/>
      <c r="F3002" s="60"/>
      <c r="G3002" s="61"/>
      <c r="H3002" s="71" t="s">
        <v>36</v>
      </c>
      <c r="I3002" s="62" t="s">
        <v>36</v>
      </c>
      <c r="J3002" s="62" t="s">
        <v>36</v>
      </c>
      <c r="K3002" s="44"/>
      <c r="L3002" s="63" t="s">
        <v>36</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x14ac:dyDescent="0.2">
      <c r="A3003" s="15"/>
      <c r="B3003" s="15">
        <v>175</v>
      </c>
      <c r="C3003" s="59" t="s">
        <v>36</v>
      </c>
      <c r="D3003" s="60"/>
      <c r="E3003" s="60"/>
      <c r="F3003" s="60"/>
      <c r="G3003" s="61"/>
      <c r="H3003" s="71" t="s">
        <v>36</v>
      </c>
      <c r="I3003" s="62" t="s">
        <v>36</v>
      </c>
      <c r="J3003" s="62" t="s">
        <v>36</v>
      </c>
      <c r="K3003" s="44"/>
      <c r="L3003" s="63" t="s">
        <v>36</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x14ac:dyDescent="0.2">
      <c r="A3004" s="15"/>
      <c r="B3004" s="15">
        <v>176</v>
      </c>
      <c r="C3004" s="59" t="s">
        <v>36</v>
      </c>
      <c r="D3004" s="60"/>
      <c r="E3004" s="60"/>
      <c r="F3004" s="60"/>
      <c r="G3004" s="61"/>
      <c r="H3004" s="71" t="s">
        <v>36</v>
      </c>
      <c r="I3004" s="62" t="s">
        <v>36</v>
      </c>
      <c r="J3004" s="62" t="s">
        <v>36</v>
      </c>
      <c r="K3004" s="44"/>
      <c r="L3004" s="63" t="s">
        <v>36</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x14ac:dyDescent="0.2">
      <c r="A3005" s="15"/>
      <c r="B3005" s="15">
        <v>177</v>
      </c>
      <c r="C3005" s="59" t="s">
        <v>36</v>
      </c>
      <c r="D3005" s="60"/>
      <c r="E3005" s="60"/>
      <c r="F3005" s="60"/>
      <c r="G3005" s="61"/>
      <c r="H3005" s="71" t="s">
        <v>36</v>
      </c>
      <c r="I3005" s="62" t="s">
        <v>36</v>
      </c>
      <c r="J3005" s="62" t="s">
        <v>36</v>
      </c>
      <c r="K3005" s="44"/>
      <c r="L3005" s="63" t="s">
        <v>36</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x14ac:dyDescent="0.2">
      <c r="A3006" s="15"/>
      <c r="B3006" s="15">
        <v>178</v>
      </c>
      <c r="C3006" s="59" t="s">
        <v>36</v>
      </c>
      <c r="D3006" s="60"/>
      <c r="E3006" s="60"/>
      <c r="F3006" s="60"/>
      <c r="G3006" s="61"/>
      <c r="H3006" s="71" t="s">
        <v>36</v>
      </c>
      <c r="I3006" s="62" t="s">
        <v>36</v>
      </c>
      <c r="J3006" s="62" t="s">
        <v>36</v>
      </c>
      <c r="K3006" s="44"/>
      <c r="L3006" s="63" t="s">
        <v>36</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x14ac:dyDescent="0.2">
      <c r="A3007" s="15"/>
      <c r="B3007" s="15">
        <v>179</v>
      </c>
      <c r="C3007" s="59" t="s">
        <v>36</v>
      </c>
      <c r="D3007" s="60"/>
      <c r="E3007" s="60"/>
      <c r="F3007" s="60"/>
      <c r="G3007" s="61"/>
      <c r="H3007" s="71" t="s">
        <v>36</v>
      </c>
      <c r="I3007" s="62" t="s">
        <v>36</v>
      </c>
      <c r="J3007" s="62" t="s">
        <v>36</v>
      </c>
      <c r="K3007" s="44"/>
      <c r="L3007" s="63" t="s">
        <v>36</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x14ac:dyDescent="0.2">
      <c r="A3008" s="15"/>
      <c r="B3008" s="15">
        <v>180</v>
      </c>
      <c r="C3008" s="59" t="s">
        <v>36</v>
      </c>
      <c r="D3008" s="60"/>
      <c r="E3008" s="60"/>
      <c r="F3008" s="60"/>
      <c r="G3008" s="61"/>
      <c r="H3008" s="71" t="s">
        <v>36</v>
      </c>
      <c r="I3008" s="62" t="s">
        <v>36</v>
      </c>
      <c r="J3008" s="62" t="s">
        <v>36</v>
      </c>
      <c r="K3008" s="44"/>
      <c r="L3008" s="63" t="s">
        <v>36</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x14ac:dyDescent="0.2">
      <c r="A3009" s="15"/>
      <c r="B3009" s="15">
        <v>181</v>
      </c>
      <c r="C3009" s="59" t="s">
        <v>36</v>
      </c>
      <c r="D3009" s="60"/>
      <c r="E3009" s="60"/>
      <c r="F3009" s="60"/>
      <c r="G3009" s="61"/>
      <c r="H3009" s="71" t="s">
        <v>36</v>
      </c>
      <c r="I3009" s="62" t="s">
        <v>36</v>
      </c>
      <c r="J3009" s="62" t="s">
        <v>36</v>
      </c>
      <c r="K3009" s="44"/>
      <c r="L3009" s="63" t="s">
        <v>36</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x14ac:dyDescent="0.2">
      <c r="A3010" s="15"/>
      <c r="B3010" s="15">
        <v>182</v>
      </c>
      <c r="C3010" s="59" t="s">
        <v>36</v>
      </c>
      <c r="D3010" s="60"/>
      <c r="E3010" s="60"/>
      <c r="F3010" s="60"/>
      <c r="G3010" s="61"/>
      <c r="H3010" s="71" t="s">
        <v>36</v>
      </c>
      <c r="I3010" s="62" t="s">
        <v>36</v>
      </c>
      <c r="J3010" s="62" t="s">
        <v>36</v>
      </c>
      <c r="K3010" s="44"/>
      <c r="L3010" s="63" t="s">
        <v>36</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x14ac:dyDescent="0.2">
      <c r="A3011" s="15"/>
      <c r="B3011" s="15">
        <v>183</v>
      </c>
      <c r="C3011" s="59" t="s">
        <v>36</v>
      </c>
      <c r="D3011" s="60"/>
      <c r="E3011" s="60"/>
      <c r="F3011" s="60"/>
      <c r="G3011" s="61"/>
      <c r="H3011" s="71" t="s">
        <v>36</v>
      </c>
      <c r="I3011" s="62" t="s">
        <v>36</v>
      </c>
      <c r="J3011" s="62" t="s">
        <v>36</v>
      </c>
      <c r="K3011" s="44"/>
      <c r="L3011" s="63" t="s">
        <v>36</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x14ac:dyDescent="0.2">
      <c r="A3012" s="15"/>
      <c r="B3012" s="15">
        <v>184</v>
      </c>
      <c r="C3012" s="59" t="s">
        <v>36</v>
      </c>
      <c r="D3012" s="60"/>
      <c r="E3012" s="60"/>
      <c r="F3012" s="60"/>
      <c r="G3012" s="61"/>
      <c r="H3012" s="71" t="s">
        <v>36</v>
      </c>
      <c r="I3012" s="62" t="s">
        <v>36</v>
      </c>
      <c r="J3012" s="62" t="s">
        <v>36</v>
      </c>
      <c r="K3012" s="44"/>
      <c r="L3012" s="63" t="s">
        <v>36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x14ac:dyDescent="0.2">
      <c r="A3013" s="15"/>
      <c r="B3013" s="15">
        <v>185</v>
      </c>
      <c r="C3013" s="59" t="s">
        <v>36</v>
      </c>
      <c r="D3013" s="60"/>
      <c r="E3013" s="60"/>
      <c r="F3013" s="60"/>
      <c r="G3013" s="61"/>
      <c r="H3013" s="71" t="s">
        <v>36</v>
      </c>
      <c r="I3013" s="62" t="s">
        <v>36</v>
      </c>
      <c r="J3013" s="62" t="s">
        <v>36</v>
      </c>
      <c r="K3013" s="44"/>
      <c r="L3013" s="63" t="s">
        <v>36</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x14ac:dyDescent="0.2">
      <c r="A3014" s="15"/>
      <c r="B3014" s="15">
        <v>186</v>
      </c>
      <c r="C3014" s="59" t="s">
        <v>36</v>
      </c>
      <c r="D3014" s="60"/>
      <c r="E3014" s="60"/>
      <c r="F3014" s="60"/>
      <c r="G3014" s="61"/>
      <c r="H3014" s="71" t="s">
        <v>36</v>
      </c>
      <c r="I3014" s="62" t="s">
        <v>36</v>
      </c>
      <c r="J3014" s="62" t="s">
        <v>36</v>
      </c>
      <c r="K3014" s="44"/>
      <c r="L3014" s="63" t="s">
        <v>36</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x14ac:dyDescent="0.2">
      <c r="A3015" s="15"/>
      <c r="B3015" s="15">
        <v>187</v>
      </c>
      <c r="C3015" s="59" t="s">
        <v>36</v>
      </c>
      <c r="D3015" s="60"/>
      <c r="E3015" s="60"/>
      <c r="F3015" s="60"/>
      <c r="G3015" s="61"/>
      <c r="H3015" s="71" t="s">
        <v>36</v>
      </c>
      <c r="I3015" s="62" t="s">
        <v>36</v>
      </c>
      <c r="J3015" s="62" t="s">
        <v>36</v>
      </c>
      <c r="K3015" s="44"/>
      <c r="L3015" s="63" t="s">
        <v>36</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x14ac:dyDescent="0.2">
      <c r="A3016" s="15"/>
      <c r="B3016" s="15">
        <v>188</v>
      </c>
      <c r="C3016" s="59" t="s">
        <v>36</v>
      </c>
      <c r="D3016" s="60"/>
      <c r="E3016" s="60"/>
      <c r="F3016" s="60"/>
      <c r="G3016" s="61"/>
      <c r="H3016" s="71" t="s">
        <v>36</v>
      </c>
      <c r="I3016" s="62" t="s">
        <v>36</v>
      </c>
      <c r="J3016" s="62" t="s">
        <v>36</v>
      </c>
      <c r="K3016" s="44"/>
      <c r="L3016" s="63" t="s">
        <v>36</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x14ac:dyDescent="0.2">
      <c r="A3017" s="15"/>
      <c r="B3017" s="15">
        <v>189</v>
      </c>
      <c r="C3017" s="59" t="s">
        <v>36</v>
      </c>
      <c r="D3017" s="60"/>
      <c r="E3017" s="60"/>
      <c r="F3017" s="60"/>
      <c r="G3017" s="61"/>
      <c r="H3017" s="71" t="s">
        <v>36</v>
      </c>
      <c r="I3017" s="62" t="s">
        <v>36</v>
      </c>
      <c r="J3017" s="62" t="s">
        <v>36</v>
      </c>
      <c r="K3017" s="44"/>
      <c r="L3017" s="63" t="s">
        <v>36</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x14ac:dyDescent="0.2">
      <c r="A3018" s="15"/>
      <c r="B3018" s="15">
        <v>190</v>
      </c>
      <c r="C3018" s="59" t="s">
        <v>36</v>
      </c>
      <c r="D3018" s="60"/>
      <c r="E3018" s="60"/>
      <c r="F3018" s="60"/>
      <c r="G3018" s="61"/>
      <c r="H3018" s="71" t="s">
        <v>36</v>
      </c>
      <c r="I3018" s="62" t="s">
        <v>36</v>
      </c>
      <c r="J3018" s="62" t="s">
        <v>36</v>
      </c>
      <c r="K3018" s="44"/>
      <c r="L3018" s="63" t="s">
        <v>36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x14ac:dyDescent="0.2">
      <c r="A3019" s="15"/>
      <c r="B3019" s="15">
        <v>191</v>
      </c>
      <c r="C3019" s="59" t="s">
        <v>36</v>
      </c>
      <c r="D3019" s="60"/>
      <c r="E3019" s="60"/>
      <c r="F3019" s="60"/>
      <c r="G3019" s="61"/>
      <c r="H3019" s="71" t="s">
        <v>36</v>
      </c>
      <c r="I3019" s="62" t="s">
        <v>36</v>
      </c>
      <c r="J3019" s="62" t="s">
        <v>36</v>
      </c>
      <c r="K3019" s="44"/>
      <c r="L3019" s="63" t="s">
        <v>36</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x14ac:dyDescent="0.2">
      <c r="A3020" s="15"/>
      <c r="B3020" s="15">
        <v>192</v>
      </c>
      <c r="C3020" s="59" t="s">
        <v>36</v>
      </c>
      <c r="D3020" s="60"/>
      <c r="E3020" s="60"/>
      <c r="F3020" s="60"/>
      <c r="G3020" s="61"/>
      <c r="H3020" s="71" t="s">
        <v>36</v>
      </c>
      <c r="I3020" s="62" t="s">
        <v>36</v>
      </c>
      <c r="J3020" s="62" t="s">
        <v>36</v>
      </c>
      <c r="K3020" s="44"/>
      <c r="L3020" s="63" t="s">
        <v>36</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x14ac:dyDescent="0.2">
      <c r="A3021" s="15"/>
      <c r="B3021" s="15">
        <v>193</v>
      </c>
      <c r="C3021" s="59" t="s">
        <v>36</v>
      </c>
      <c r="D3021" s="60"/>
      <c r="E3021" s="60"/>
      <c r="F3021" s="60"/>
      <c r="G3021" s="61"/>
      <c r="H3021" s="71" t="s">
        <v>36</v>
      </c>
      <c r="I3021" s="62" t="s">
        <v>36</v>
      </c>
      <c r="J3021" s="62" t="s">
        <v>36</v>
      </c>
      <c r="K3021" s="44"/>
      <c r="L3021" s="63" t="s">
        <v>36</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x14ac:dyDescent="0.2">
      <c r="A3022" s="15"/>
      <c r="B3022" s="15">
        <v>194</v>
      </c>
      <c r="C3022" s="59" t="s">
        <v>36</v>
      </c>
      <c r="D3022" s="60"/>
      <c r="E3022" s="60"/>
      <c r="F3022" s="60"/>
      <c r="G3022" s="61"/>
      <c r="H3022" s="71" t="s">
        <v>36</v>
      </c>
      <c r="I3022" s="62" t="s">
        <v>36</v>
      </c>
      <c r="J3022" s="62" t="s">
        <v>36</v>
      </c>
      <c r="K3022" s="44"/>
      <c r="L3022" s="63" t="s">
        <v>36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x14ac:dyDescent="0.2">
      <c r="A3023" s="15"/>
      <c r="B3023" s="15">
        <v>195</v>
      </c>
      <c r="C3023" s="59" t="s">
        <v>36</v>
      </c>
      <c r="D3023" s="60"/>
      <c r="E3023" s="60"/>
      <c r="F3023" s="60"/>
      <c r="G3023" s="61"/>
      <c r="H3023" s="71" t="s">
        <v>36</v>
      </c>
      <c r="I3023" s="62" t="s">
        <v>36</v>
      </c>
      <c r="J3023" s="62" t="s">
        <v>36</v>
      </c>
      <c r="K3023" s="44"/>
      <c r="L3023" s="63" t="s">
        <v>36</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x14ac:dyDescent="0.2">
      <c r="A3024" s="15"/>
      <c r="B3024" s="15">
        <v>196</v>
      </c>
      <c r="C3024" s="59" t="s">
        <v>36</v>
      </c>
      <c r="D3024" s="60"/>
      <c r="E3024" s="60"/>
      <c r="F3024" s="60"/>
      <c r="G3024" s="61"/>
      <c r="H3024" s="71" t="s">
        <v>36</v>
      </c>
      <c r="I3024" s="62" t="s">
        <v>36</v>
      </c>
      <c r="J3024" s="62" t="s">
        <v>36</v>
      </c>
      <c r="K3024" s="44"/>
      <c r="L3024" s="63" t="s">
        <v>36</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x14ac:dyDescent="0.2">
      <c r="A3025" s="15"/>
      <c r="B3025" s="15">
        <v>197</v>
      </c>
      <c r="C3025" s="59" t="s">
        <v>36</v>
      </c>
      <c r="D3025" s="60"/>
      <c r="E3025" s="60"/>
      <c r="F3025" s="60"/>
      <c r="G3025" s="61"/>
      <c r="H3025" s="71" t="s">
        <v>36</v>
      </c>
      <c r="I3025" s="62" t="s">
        <v>36</v>
      </c>
      <c r="J3025" s="62" t="s">
        <v>36</v>
      </c>
      <c r="K3025" s="44"/>
      <c r="L3025" s="63" t="s">
        <v>36</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x14ac:dyDescent="0.2">
      <c r="A3026" s="15"/>
      <c r="B3026" s="15">
        <v>198</v>
      </c>
      <c r="C3026" s="59" t="s">
        <v>36</v>
      </c>
      <c r="D3026" s="60"/>
      <c r="E3026" s="60"/>
      <c r="F3026" s="60"/>
      <c r="G3026" s="61"/>
      <c r="H3026" s="71" t="s">
        <v>36</v>
      </c>
      <c r="I3026" s="62" t="s">
        <v>36</v>
      </c>
      <c r="J3026" s="62" t="s">
        <v>36</v>
      </c>
      <c r="K3026" s="44"/>
      <c r="L3026" s="63" t="s">
        <v>36</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x14ac:dyDescent="0.2">
      <c r="A3027" s="15"/>
      <c r="B3027" s="15">
        <v>199</v>
      </c>
      <c r="C3027" s="59" t="s">
        <v>36</v>
      </c>
      <c r="D3027" s="60"/>
      <c r="E3027" s="60"/>
      <c r="F3027" s="60"/>
      <c r="G3027" s="61"/>
      <c r="H3027" s="71" t="s">
        <v>36</v>
      </c>
      <c r="I3027" s="62" t="s">
        <v>36</v>
      </c>
      <c r="J3027" s="62" t="s">
        <v>36</v>
      </c>
      <c r="K3027" s="44"/>
      <c r="L3027" s="63" t="s">
        <v>36</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x14ac:dyDescent="0.2">
      <c r="A3028" s="15"/>
      <c r="B3028" s="15">
        <v>200</v>
      </c>
      <c r="C3028" s="59" t="s">
        <v>36</v>
      </c>
      <c r="D3028" s="60"/>
      <c r="E3028" s="60"/>
      <c r="F3028" s="60"/>
      <c r="G3028" s="61"/>
      <c r="H3028" s="71" t="s">
        <v>36</v>
      </c>
      <c r="I3028" s="62" t="s">
        <v>36</v>
      </c>
      <c r="J3028" s="62" t="s">
        <v>36</v>
      </c>
      <c r="K3028" s="44"/>
      <c r="L3028" s="63" t="s">
        <v>36</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x14ac:dyDescent="0.2">
      <c r="A3029" s="15"/>
      <c r="B3029" s="15">
        <v>201</v>
      </c>
      <c r="C3029" s="59" t="s">
        <v>36</v>
      </c>
      <c r="D3029" s="60"/>
      <c r="E3029" s="60"/>
      <c r="F3029" s="60"/>
      <c r="G3029" s="61"/>
      <c r="H3029" s="71" t="s">
        <v>36</v>
      </c>
      <c r="I3029" s="62" t="s">
        <v>36</v>
      </c>
      <c r="J3029" s="62" t="s">
        <v>36</v>
      </c>
      <c r="K3029" s="44"/>
      <c r="L3029" s="63" t="s">
        <v>36</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x14ac:dyDescent="0.2">
      <c r="A3030" s="15"/>
      <c r="B3030" s="15">
        <v>202</v>
      </c>
      <c r="C3030" s="59" t="s">
        <v>36</v>
      </c>
      <c r="D3030" s="60"/>
      <c r="E3030" s="60"/>
      <c r="F3030" s="60"/>
      <c r="G3030" s="61"/>
      <c r="H3030" s="71" t="s">
        <v>36</v>
      </c>
      <c r="I3030" s="62" t="s">
        <v>36</v>
      </c>
      <c r="J3030" s="62" t="s">
        <v>36</v>
      </c>
      <c r="K3030" s="44"/>
      <c r="L3030" s="63" t="s">
        <v>36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x14ac:dyDescent="0.2">
      <c r="A3031" s="15"/>
      <c r="B3031" s="15">
        <v>203</v>
      </c>
      <c r="C3031" s="59" t="s">
        <v>36</v>
      </c>
      <c r="D3031" s="60"/>
      <c r="E3031" s="60"/>
      <c r="F3031" s="60"/>
      <c r="G3031" s="61"/>
      <c r="H3031" s="71" t="s">
        <v>36</v>
      </c>
      <c r="I3031" s="62" t="s">
        <v>36</v>
      </c>
      <c r="J3031" s="62" t="s">
        <v>36</v>
      </c>
      <c r="K3031" s="44"/>
      <c r="L3031" s="63" t="s">
        <v>36</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x14ac:dyDescent="0.2">
      <c r="A3032" s="15"/>
      <c r="B3032" s="15">
        <v>204</v>
      </c>
      <c r="C3032" s="59" t="s">
        <v>36</v>
      </c>
      <c r="D3032" s="60"/>
      <c r="E3032" s="60"/>
      <c r="F3032" s="60"/>
      <c r="G3032" s="61"/>
      <c r="H3032" s="71" t="s">
        <v>36</v>
      </c>
      <c r="I3032" s="62" t="s">
        <v>36</v>
      </c>
      <c r="J3032" s="62" t="s">
        <v>36</v>
      </c>
      <c r="K3032" s="44"/>
      <c r="L3032" s="63" t="s">
        <v>36</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x14ac:dyDescent="0.2">
      <c r="A3033" s="15"/>
      <c r="B3033" s="15">
        <v>205</v>
      </c>
      <c r="C3033" s="59" t="s">
        <v>36</v>
      </c>
      <c r="D3033" s="60"/>
      <c r="E3033" s="60"/>
      <c r="F3033" s="60"/>
      <c r="G3033" s="61"/>
      <c r="H3033" s="71" t="s">
        <v>36</v>
      </c>
      <c r="I3033" s="62" t="s">
        <v>36</v>
      </c>
      <c r="J3033" s="62" t="s">
        <v>36</v>
      </c>
      <c r="K3033" s="44"/>
      <c r="L3033" s="63" t="s">
        <v>36</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x14ac:dyDescent="0.2">
      <c r="A3034" s="15"/>
      <c r="B3034" s="15">
        <v>206</v>
      </c>
      <c r="C3034" s="59" t="s">
        <v>36</v>
      </c>
      <c r="D3034" s="60"/>
      <c r="E3034" s="60"/>
      <c r="F3034" s="60"/>
      <c r="G3034" s="61"/>
      <c r="H3034" s="71" t="s">
        <v>36</v>
      </c>
      <c r="I3034" s="62" t="s">
        <v>36</v>
      </c>
      <c r="J3034" s="62" t="s">
        <v>36</v>
      </c>
      <c r="K3034" s="44"/>
      <c r="L3034" s="63" t="s">
        <v>36</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x14ac:dyDescent="0.2">
      <c r="A3035" s="15"/>
      <c r="B3035" s="15">
        <v>207</v>
      </c>
      <c r="C3035" s="59" t="s">
        <v>36</v>
      </c>
      <c r="D3035" s="60"/>
      <c r="E3035" s="60"/>
      <c r="F3035" s="60"/>
      <c r="G3035" s="61"/>
      <c r="H3035" s="71" t="s">
        <v>36</v>
      </c>
      <c r="I3035" s="62" t="s">
        <v>36</v>
      </c>
      <c r="J3035" s="62" t="s">
        <v>36</v>
      </c>
      <c r="K3035" s="44"/>
      <c r="L3035" s="63" t="s">
        <v>36</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x14ac:dyDescent="0.2">
      <c r="A3036" s="15"/>
      <c r="B3036" s="15">
        <v>208</v>
      </c>
      <c r="C3036" s="59" t="s">
        <v>36</v>
      </c>
      <c r="D3036" s="60"/>
      <c r="E3036" s="60"/>
      <c r="F3036" s="60"/>
      <c r="G3036" s="61"/>
      <c r="H3036" s="71" t="s">
        <v>36</v>
      </c>
      <c r="I3036" s="62" t="s">
        <v>36</v>
      </c>
      <c r="J3036" s="62" t="s">
        <v>36</v>
      </c>
      <c r="K3036" s="44"/>
      <c r="L3036" s="63" t="s">
        <v>36</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x14ac:dyDescent="0.2">
      <c r="A3037" s="15"/>
      <c r="B3037" s="15">
        <v>209</v>
      </c>
      <c r="C3037" s="59" t="s">
        <v>36</v>
      </c>
      <c r="D3037" s="60"/>
      <c r="E3037" s="60"/>
      <c r="F3037" s="60"/>
      <c r="G3037" s="61"/>
      <c r="H3037" s="71" t="s">
        <v>36</v>
      </c>
      <c r="I3037" s="62" t="s">
        <v>36</v>
      </c>
      <c r="J3037" s="62" t="s">
        <v>36</v>
      </c>
      <c r="K3037" s="44"/>
      <c r="L3037" s="63" t="s">
        <v>36</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x14ac:dyDescent="0.2">
      <c r="A3038" s="15"/>
      <c r="B3038" s="15">
        <v>210</v>
      </c>
      <c r="C3038" s="59" t="s">
        <v>36</v>
      </c>
      <c r="D3038" s="60"/>
      <c r="E3038" s="60"/>
      <c r="F3038" s="60"/>
      <c r="G3038" s="61"/>
      <c r="H3038" s="71" t="s">
        <v>36</v>
      </c>
      <c r="I3038" s="62" t="s">
        <v>36</v>
      </c>
      <c r="J3038" s="62" t="s">
        <v>36</v>
      </c>
      <c r="K3038" s="44"/>
      <c r="L3038" s="63" t="s">
        <v>36</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x14ac:dyDescent="0.2">
      <c r="A3039" s="15"/>
      <c r="B3039" s="15">
        <v>211</v>
      </c>
      <c r="C3039" s="59" t="s">
        <v>36</v>
      </c>
      <c r="D3039" s="60"/>
      <c r="E3039" s="60"/>
      <c r="F3039" s="60"/>
      <c r="G3039" s="61"/>
      <c r="H3039" s="71" t="s">
        <v>36</v>
      </c>
      <c r="I3039" s="62" t="s">
        <v>36</v>
      </c>
      <c r="J3039" s="62" t="s">
        <v>36</v>
      </c>
      <c r="K3039" s="44"/>
      <c r="L3039" s="63" t="s">
        <v>36</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x14ac:dyDescent="0.2">
      <c r="A3040" s="15"/>
      <c r="B3040" s="15">
        <v>212</v>
      </c>
      <c r="C3040" s="59" t="s">
        <v>36</v>
      </c>
      <c r="D3040" s="60"/>
      <c r="E3040" s="60"/>
      <c r="F3040" s="60"/>
      <c r="G3040" s="61"/>
      <c r="H3040" s="71" t="s">
        <v>36</v>
      </c>
      <c r="I3040" s="62" t="s">
        <v>36</v>
      </c>
      <c r="J3040" s="62" t="s">
        <v>36</v>
      </c>
      <c r="K3040" s="44"/>
      <c r="L3040" s="63" t="s">
        <v>36</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x14ac:dyDescent="0.2">
      <c r="A3041" s="15"/>
      <c r="B3041" s="15">
        <v>213</v>
      </c>
      <c r="C3041" s="59" t="s">
        <v>36</v>
      </c>
      <c r="D3041" s="60"/>
      <c r="E3041" s="60"/>
      <c r="F3041" s="60"/>
      <c r="G3041" s="61"/>
      <c r="H3041" s="71" t="s">
        <v>36</v>
      </c>
      <c r="I3041" s="62" t="s">
        <v>36</v>
      </c>
      <c r="J3041" s="62" t="s">
        <v>36</v>
      </c>
      <c r="K3041" s="44"/>
      <c r="L3041" s="63" t="s">
        <v>36</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x14ac:dyDescent="0.2">
      <c r="A3042" s="15"/>
      <c r="B3042" s="15">
        <v>214</v>
      </c>
      <c r="C3042" s="59" t="s">
        <v>36</v>
      </c>
      <c r="D3042" s="60"/>
      <c r="E3042" s="60"/>
      <c r="F3042" s="60"/>
      <c r="G3042" s="61"/>
      <c r="H3042" s="71" t="s">
        <v>36</v>
      </c>
      <c r="I3042" s="62" t="s">
        <v>36</v>
      </c>
      <c r="J3042" s="62" t="s">
        <v>36</v>
      </c>
      <c r="K3042" s="44"/>
      <c r="L3042" s="63" t="s">
        <v>36</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x14ac:dyDescent="0.2">
      <c r="A3043" s="15"/>
      <c r="B3043" s="15">
        <v>215</v>
      </c>
      <c r="C3043" s="59" t="s">
        <v>36</v>
      </c>
      <c r="D3043" s="60"/>
      <c r="E3043" s="60"/>
      <c r="F3043" s="60"/>
      <c r="G3043" s="61"/>
      <c r="H3043" s="71" t="s">
        <v>36</v>
      </c>
      <c r="I3043" s="62" t="s">
        <v>36</v>
      </c>
      <c r="J3043" s="62" t="s">
        <v>36</v>
      </c>
      <c r="K3043" s="44"/>
      <c r="L3043" s="63" t="s">
        <v>36</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x14ac:dyDescent="0.2">
      <c r="A3044" s="15"/>
      <c r="B3044" s="15">
        <v>216</v>
      </c>
      <c r="C3044" s="59" t="s">
        <v>36</v>
      </c>
      <c r="D3044" s="60"/>
      <c r="E3044" s="60"/>
      <c r="F3044" s="60"/>
      <c r="G3044" s="61"/>
      <c r="H3044" s="71" t="s">
        <v>36</v>
      </c>
      <c r="I3044" s="62" t="s">
        <v>36</v>
      </c>
      <c r="J3044" s="62" t="s">
        <v>36</v>
      </c>
      <c r="K3044" s="44"/>
      <c r="L3044" s="63" t="s">
        <v>36</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x14ac:dyDescent="0.2">
      <c r="A3045" s="15"/>
      <c r="B3045" s="15">
        <v>217</v>
      </c>
      <c r="C3045" s="59" t="s">
        <v>36</v>
      </c>
      <c r="D3045" s="60"/>
      <c r="E3045" s="60"/>
      <c r="F3045" s="60"/>
      <c r="G3045" s="61"/>
      <c r="H3045" s="71" t="s">
        <v>36</v>
      </c>
      <c r="I3045" s="62" t="s">
        <v>36</v>
      </c>
      <c r="J3045" s="62" t="s">
        <v>36</v>
      </c>
      <c r="K3045" s="44"/>
      <c r="L3045" s="63" t="s">
        <v>36</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x14ac:dyDescent="0.2">
      <c r="A3046" s="15"/>
      <c r="B3046" s="15">
        <v>218</v>
      </c>
      <c r="C3046" s="59" t="s">
        <v>36</v>
      </c>
      <c r="D3046" s="60"/>
      <c r="E3046" s="60"/>
      <c r="F3046" s="60"/>
      <c r="G3046" s="61"/>
      <c r="H3046" s="71" t="s">
        <v>36</v>
      </c>
      <c r="I3046" s="62" t="s">
        <v>36</v>
      </c>
      <c r="J3046" s="62" t="s">
        <v>36</v>
      </c>
      <c r="K3046" s="44"/>
      <c r="L3046" s="63" t="s">
        <v>36</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x14ac:dyDescent="0.2">
      <c r="A3047" s="15"/>
      <c r="B3047" s="15">
        <v>219</v>
      </c>
      <c r="C3047" s="59" t="s">
        <v>36</v>
      </c>
      <c r="D3047" s="60"/>
      <c r="E3047" s="60"/>
      <c r="F3047" s="60"/>
      <c r="G3047" s="61"/>
      <c r="H3047" s="71" t="s">
        <v>36</v>
      </c>
      <c r="I3047" s="62" t="s">
        <v>36</v>
      </c>
      <c r="J3047" s="62" t="s">
        <v>36</v>
      </c>
      <c r="K3047" s="44"/>
      <c r="L3047" s="63" t="s">
        <v>36</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x14ac:dyDescent="0.2">
      <c r="A3048" s="15"/>
      <c r="B3048" s="15">
        <v>220</v>
      </c>
      <c r="C3048" s="59" t="s">
        <v>36</v>
      </c>
      <c r="D3048" s="60"/>
      <c r="E3048" s="60"/>
      <c r="F3048" s="60"/>
      <c r="G3048" s="61"/>
      <c r="H3048" s="71" t="s">
        <v>36</v>
      </c>
      <c r="I3048" s="62" t="s">
        <v>36</v>
      </c>
      <c r="J3048" s="62" t="s">
        <v>36</v>
      </c>
      <c r="K3048" s="44"/>
      <c r="L3048" s="63" t="s">
        <v>36</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x14ac:dyDescent="0.2">
      <c r="A3049" s="15"/>
      <c r="B3049" s="15">
        <v>221</v>
      </c>
      <c r="C3049" s="59" t="s">
        <v>36</v>
      </c>
      <c r="D3049" s="60"/>
      <c r="E3049" s="60"/>
      <c r="F3049" s="60"/>
      <c r="G3049" s="61"/>
      <c r="H3049" s="71" t="s">
        <v>36</v>
      </c>
      <c r="I3049" s="62" t="s">
        <v>36</v>
      </c>
      <c r="J3049" s="62" t="s">
        <v>36</v>
      </c>
      <c r="K3049" s="44"/>
      <c r="L3049" s="63" t="s">
        <v>36</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x14ac:dyDescent="0.2">
      <c r="A3050" s="15"/>
      <c r="B3050" s="15">
        <v>222</v>
      </c>
      <c r="C3050" s="59" t="s">
        <v>36</v>
      </c>
      <c r="D3050" s="60"/>
      <c r="E3050" s="60"/>
      <c r="F3050" s="60"/>
      <c r="G3050" s="61"/>
      <c r="H3050" s="71" t="s">
        <v>36</v>
      </c>
      <c r="I3050" s="62" t="s">
        <v>36</v>
      </c>
      <c r="J3050" s="62" t="s">
        <v>36</v>
      </c>
      <c r="K3050" s="44"/>
      <c r="L3050" s="63" t="s">
        <v>36</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x14ac:dyDescent="0.2">
      <c r="A3051" s="15"/>
      <c r="B3051" s="15">
        <v>223</v>
      </c>
      <c r="C3051" s="59" t="s">
        <v>36</v>
      </c>
      <c r="D3051" s="60"/>
      <c r="E3051" s="60"/>
      <c r="F3051" s="60"/>
      <c r="G3051" s="61"/>
      <c r="H3051" s="71" t="s">
        <v>36</v>
      </c>
      <c r="I3051" s="62" t="s">
        <v>36</v>
      </c>
      <c r="J3051" s="62" t="s">
        <v>36</v>
      </c>
      <c r="K3051" s="44"/>
      <c r="L3051" s="63" t="s">
        <v>36</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x14ac:dyDescent="0.2">
      <c r="A3052" s="15"/>
      <c r="B3052" s="15">
        <v>224</v>
      </c>
      <c r="C3052" s="59" t="s">
        <v>36</v>
      </c>
      <c r="D3052" s="60"/>
      <c r="E3052" s="60"/>
      <c r="F3052" s="60"/>
      <c r="G3052" s="61"/>
      <c r="H3052" s="71" t="s">
        <v>36</v>
      </c>
      <c r="I3052" s="62" t="s">
        <v>36</v>
      </c>
      <c r="J3052" s="62" t="s">
        <v>36</v>
      </c>
      <c r="K3052" s="44"/>
      <c r="L3052" s="63" t="s">
        <v>36</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x14ac:dyDescent="0.2">
      <c r="A3053" s="15"/>
      <c r="B3053" s="15">
        <v>225</v>
      </c>
      <c r="C3053" s="59" t="s">
        <v>36</v>
      </c>
      <c r="D3053" s="60"/>
      <c r="E3053" s="60"/>
      <c r="F3053" s="60"/>
      <c r="G3053" s="61"/>
      <c r="H3053" s="71" t="s">
        <v>36</v>
      </c>
      <c r="I3053" s="62" t="s">
        <v>36</v>
      </c>
      <c r="J3053" s="62" t="s">
        <v>36</v>
      </c>
      <c r="K3053" s="44"/>
      <c r="L3053" s="63" t="s">
        <v>36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x14ac:dyDescent="0.2">
      <c r="A3054" s="15"/>
      <c r="B3054" s="15">
        <v>226</v>
      </c>
      <c r="C3054" s="59" t="s">
        <v>36</v>
      </c>
      <c r="D3054" s="60"/>
      <c r="E3054" s="60"/>
      <c r="F3054" s="60"/>
      <c r="G3054" s="61"/>
      <c r="H3054" s="71" t="s">
        <v>36</v>
      </c>
      <c r="I3054" s="62" t="s">
        <v>36</v>
      </c>
      <c r="J3054" s="62" t="s">
        <v>36</v>
      </c>
      <c r="K3054" s="44"/>
      <c r="L3054" s="63" t="s">
        <v>36</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x14ac:dyDescent="0.2">
      <c r="A3055" s="15"/>
      <c r="B3055" s="15">
        <v>227</v>
      </c>
      <c r="C3055" s="59" t="s">
        <v>36</v>
      </c>
      <c r="D3055" s="60"/>
      <c r="E3055" s="60"/>
      <c r="F3055" s="60"/>
      <c r="G3055" s="61"/>
      <c r="H3055" s="71" t="s">
        <v>36</v>
      </c>
      <c r="I3055" s="62" t="s">
        <v>36</v>
      </c>
      <c r="J3055" s="62" t="s">
        <v>36</v>
      </c>
      <c r="K3055" s="44"/>
      <c r="L3055" s="63" t="s">
        <v>36</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x14ac:dyDescent="0.2">
      <c r="A3056" s="15"/>
      <c r="B3056" s="15">
        <v>228</v>
      </c>
      <c r="C3056" s="59" t="s">
        <v>36</v>
      </c>
      <c r="D3056" s="60"/>
      <c r="E3056" s="60"/>
      <c r="F3056" s="60"/>
      <c r="G3056" s="61"/>
      <c r="H3056" s="71" t="s">
        <v>36</v>
      </c>
      <c r="I3056" s="62" t="s">
        <v>36</v>
      </c>
      <c r="J3056" s="62" t="s">
        <v>36</v>
      </c>
      <c r="K3056" s="44"/>
      <c r="L3056" s="63" t="s">
        <v>36</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x14ac:dyDescent="0.2">
      <c r="A3057" s="15"/>
      <c r="B3057" s="15">
        <v>229</v>
      </c>
      <c r="C3057" s="59" t="s">
        <v>36</v>
      </c>
      <c r="D3057" s="60"/>
      <c r="E3057" s="60"/>
      <c r="F3057" s="60"/>
      <c r="G3057" s="61"/>
      <c r="H3057" s="71" t="s">
        <v>36</v>
      </c>
      <c r="I3057" s="62" t="s">
        <v>36</v>
      </c>
      <c r="J3057" s="62" t="s">
        <v>36</v>
      </c>
      <c r="K3057" s="44"/>
      <c r="L3057" s="63" t="s">
        <v>36</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x14ac:dyDescent="0.2">
      <c r="A3058" s="15"/>
      <c r="B3058" s="15">
        <v>230</v>
      </c>
      <c r="C3058" s="59" t="s">
        <v>36</v>
      </c>
      <c r="D3058" s="60"/>
      <c r="E3058" s="60"/>
      <c r="F3058" s="60"/>
      <c r="G3058" s="61"/>
      <c r="H3058" s="71" t="s">
        <v>36</v>
      </c>
      <c r="I3058" s="62" t="s">
        <v>36</v>
      </c>
      <c r="J3058" s="62" t="s">
        <v>36</v>
      </c>
      <c r="K3058" s="44"/>
      <c r="L3058" s="63" t="s">
        <v>36</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x14ac:dyDescent="0.2">
      <c r="A3059" s="15"/>
      <c r="B3059" s="15">
        <v>231</v>
      </c>
      <c r="C3059" s="59" t="s">
        <v>36</v>
      </c>
      <c r="D3059" s="60"/>
      <c r="E3059" s="60"/>
      <c r="F3059" s="60"/>
      <c r="G3059" s="61"/>
      <c r="H3059" s="71" t="s">
        <v>36</v>
      </c>
      <c r="I3059" s="62" t="s">
        <v>36</v>
      </c>
      <c r="J3059" s="62" t="s">
        <v>36</v>
      </c>
      <c r="K3059" s="44"/>
      <c r="L3059" s="63" t="s">
        <v>36</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x14ac:dyDescent="0.2">
      <c r="A3060" s="15"/>
      <c r="B3060" s="15">
        <v>232</v>
      </c>
      <c r="C3060" s="59" t="s">
        <v>36</v>
      </c>
      <c r="D3060" s="60"/>
      <c r="E3060" s="60"/>
      <c r="F3060" s="60"/>
      <c r="G3060" s="61"/>
      <c r="H3060" s="71" t="s">
        <v>36</v>
      </c>
      <c r="I3060" s="62" t="s">
        <v>36</v>
      </c>
      <c r="J3060" s="62" t="s">
        <v>36</v>
      </c>
      <c r="K3060" s="44"/>
      <c r="L3060" s="63" t="s">
        <v>36</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x14ac:dyDescent="0.2">
      <c r="A3061" s="15"/>
      <c r="B3061" s="15">
        <v>233</v>
      </c>
      <c r="C3061" s="59" t="s">
        <v>36</v>
      </c>
      <c r="D3061" s="60"/>
      <c r="E3061" s="60"/>
      <c r="F3061" s="60"/>
      <c r="G3061" s="61"/>
      <c r="H3061" s="71" t="s">
        <v>36</v>
      </c>
      <c r="I3061" s="62" t="s">
        <v>36</v>
      </c>
      <c r="J3061" s="62" t="s">
        <v>36</v>
      </c>
      <c r="K3061" s="44"/>
      <c r="L3061" s="63" t="s">
        <v>36</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x14ac:dyDescent="0.2">
      <c r="A3062" s="15"/>
      <c r="B3062" s="15">
        <v>234</v>
      </c>
      <c r="C3062" s="59" t="s">
        <v>36</v>
      </c>
      <c r="D3062" s="60"/>
      <c r="E3062" s="60"/>
      <c r="F3062" s="60"/>
      <c r="G3062" s="61"/>
      <c r="H3062" s="71" t="s">
        <v>36</v>
      </c>
      <c r="I3062" s="62" t="s">
        <v>36</v>
      </c>
      <c r="J3062" s="62" t="s">
        <v>36</v>
      </c>
      <c r="K3062" s="44"/>
      <c r="L3062" s="63" t="s">
        <v>36</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x14ac:dyDescent="0.2">
      <c r="A3063" s="15"/>
      <c r="B3063" s="15">
        <v>235</v>
      </c>
      <c r="C3063" s="59" t="s">
        <v>36</v>
      </c>
      <c r="D3063" s="60"/>
      <c r="E3063" s="60"/>
      <c r="F3063" s="60"/>
      <c r="G3063" s="61"/>
      <c r="H3063" s="71" t="s">
        <v>36</v>
      </c>
      <c r="I3063" s="62" t="s">
        <v>36</v>
      </c>
      <c r="J3063" s="62" t="s">
        <v>36</v>
      </c>
      <c r="K3063" s="44"/>
      <c r="L3063" s="63" t="s">
        <v>36</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x14ac:dyDescent="0.2">
      <c r="A3064" s="15"/>
      <c r="B3064" s="15">
        <v>236</v>
      </c>
      <c r="C3064" s="59" t="s">
        <v>36</v>
      </c>
      <c r="D3064" s="60"/>
      <c r="E3064" s="60"/>
      <c r="F3064" s="60"/>
      <c r="G3064" s="61"/>
      <c r="H3064" s="71" t="s">
        <v>36</v>
      </c>
      <c r="I3064" s="62" t="s">
        <v>36</v>
      </c>
      <c r="J3064" s="62" t="s">
        <v>36</v>
      </c>
      <c r="K3064" s="44"/>
      <c r="L3064" s="63" t="s">
        <v>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x14ac:dyDescent="0.2">
      <c r="A3065" s="15"/>
      <c r="B3065" s="15">
        <v>237</v>
      </c>
      <c r="C3065" s="59" t="s">
        <v>36</v>
      </c>
      <c r="D3065" s="60"/>
      <c r="E3065" s="60"/>
      <c r="F3065" s="60"/>
      <c r="G3065" s="61"/>
      <c r="H3065" s="71" t="s">
        <v>36</v>
      </c>
      <c r="I3065" s="62" t="s">
        <v>36</v>
      </c>
      <c r="J3065" s="62" t="s">
        <v>36</v>
      </c>
      <c r="K3065" s="44"/>
      <c r="L3065" s="63" t="s">
        <v>36</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x14ac:dyDescent="0.2">
      <c r="A3066" s="15"/>
      <c r="B3066" s="15">
        <v>238</v>
      </c>
      <c r="C3066" s="59" t="s">
        <v>36</v>
      </c>
      <c r="D3066" s="60"/>
      <c r="E3066" s="60"/>
      <c r="F3066" s="60"/>
      <c r="G3066" s="61"/>
      <c r="H3066" s="71" t="s">
        <v>36</v>
      </c>
      <c r="I3066" s="62" t="s">
        <v>36</v>
      </c>
      <c r="J3066" s="62" t="s">
        <v>36</v>
      </c>
      <c r="K3066" s="44"/>
      <c r="L3066" s="63" t="s">
        <v>36</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x14ac:dyDescent="0.2">
      <c r="A3067" s="15"/>
      <c r="B3067" s="15">
        <v>239</v>
      </c>
      <c r="C3067" s="59" t="s">
        <v>36</v>
      </c>
      <c r="D3067" s="60"/>
      <c r="E3067" s="60"/>
      <c r="F3067" s="60"/>
      <c r="G3067" s="61"/>
      <c r="H3067" s="71" t="s">
        <v>36</v>
      </c>
      <c r="I3067" s="62" t="s">
        <v>36</v>
      </c>
      <c r="J3067" s="62" t="s">
        <v>36</v>
      </c>
      <c r="K3067" s="44"/>
      <c r="L3067" s="63" t="s">
        <v>36</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x14ac:dyDescent="0.2">
      <c r="A3068" s="15"/>
      <c r="B3068" s="15">
        <v>240</v>
      </c>
      <c r="C3068" s="59" t="s">
        <v>36</v>
      </c>
      <c r="D3068" s="60"/>
      <c r="E3068" s="60"/>
      <c r="F3068" s="60"/>
      <c r="G3068" s="61"/>
      <c r="H3068" s="71" t="s">
        <v>36</v>
      </c>
      <c r="I3068" s="62" t="s">
        <v>36</v>
      </c>
      <c r="J3068" s="62" t="s">
        <v>36</v>
      </c>
      <c r="K3068" s="44"/>
      <c r="L3068" s="63" t="s">
        <v>36</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x14ac:dyDescent="0.2">
      <c r="A3069" s="15"/>
      <c r="B3069" s="15">
        <v>241</v>
      </c>
      <c r="C3069" s="59" t="s">
        <v>36</v>
      </c>
      <c r="D3069" s="60"/>
      <c r="E3069" s="60"/>
      <c r="F3069" s="60"/>
      <c r="G3069" s="61"/>
      <c r="H3069" s="71" t="s">
        <v>36</v>
      </c>
      <c r="I3069" s="62" t="s">
        <v>36</v>
      </c>
      <c r="J3069" s="62" t="s">
        <v>36</v>
      </c>
      <c r="K3069" s="44"/>
      <c r="L3069" s="63" t="s">
        <v>36</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x14ac:dyDescent="0.2">
      <c r="A3070" s="15"/>
      <c r="B3070" s="15">
        <v>242</v>
      </c>
      <c r="C3070" s="59" t="s">
        <v>36</v>
      </c>
      <c r="D3070" s="60"/>
      <c r="E3070" s="60"/>
      <c r="F3070" s="60"/>
      <c r="G3070" s="61"/>
      <c r="H3070" s="71" t="s">
        <v>36</v>
      </c>
      <c r="I3070" s="62" t="s">
        <v>36</v>
      </c>
      <c r="J3070" s="62" t="s">
        <v>36</v>
      </c>
      <c r="K3070" s="44"/>
      <c r="L3070" s="63" t="s">
        <v>36</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x14ac:dyDescent="0.2">
      <c r="A3071" s="15"/>
      <c r="B3071" s="15">
        <v>243</v>
      </c>
      <c r="C3071" s="59" t="s">
        <v>36</v>
      </c>
      <c r="D3071" s="60"/>
      <c r="E3071" s="60"/>
      <c r="F3071" s="60"/>
      <c r="G3071" s="61"/>
      <c r="H3071" s="71" t="s">
        <v>36</v>
      </c>
      <c r="I3071" s="62" t="s">
        <v>36</v>
      </c>
      <c r="J3071" s="62" t="s">
        <v>36</v>
      </c>
      <c r="K3071" s="44"/>
      <c r="L3071" s="63" t="s">
        <v>36</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x14ac:dyDescent="0.2">
      <c r="A3072" s="15"/>
      <c r="B3072" s="15">
        <v>244</v>
      </c>
      <c r="C3072" s="59" t="s">
        <v>36</v>
      </c>
      <c r="D3072" s="60"/>
      <c r="E3072" s="60"/>
      <c r="F3072" s="60"/>
      <c r="G3072" s="61"/>
      <c r="H3072" s="71" t="s">
        <v>36</v>
      </c>
      <c r="I3072" s="62" t="s">
        <v>36</v>
      </c>
      <c r="J3072" s="62" t="s">
        <v>36</v>
      </c>
      <c r="K3072" s="44"/>
      <c r="L3072" s="63" t="s">
        <v>36</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x14ac:dyDescent="0.2">
      <c r="A3073" s="15"/>
      <c r="B3073" s="15">
        <v>245</v>
      </c>
      <c r="C3073" s="59" t="s">
        <v>36</v>
      </c>
      <c r="D3073" s="60"/>
      <c r="E3073" s="60"/>
      <c r="F3073" s="60"/>
      <c r="G3073" s="61"/>
      <c r="H3073" s="71" t="s">
        <v>36</v>
      </c>
      <c r="I3073" s="62" t="s">
        <v>36</v>
      </c>
      <c r="J3073" s="62" t="s">
        <v>36</v>
      </c>
      <c r="K3073" s="44"/>
      <c r="L3073" s="63" t="s">
        <v>36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x14ac:dyDescent="0.2">
      <c r="A3074" s="15"/>
      <c r="B3074" s="15">
        <v>246</v>
      </c>
      <c r="C3074" s="59" t="s">
        <v>36</v>
      </c>
      <c r="D3074" s="60"/>
      <c r="E3074" s="60"/>
      <c r="F3074" s="60"/>
      <c r="G3074" s="61"/>
      <c r="H3074" s="71" t="s">
        <v>36</v>
      </c>
      <c r="I3074" s="62" t="s">
        <v>36</v>
      </c>
      <c r="J3074" s="62" t="s">
        <v>36</v>
      </c>
      <c r="K3074" s="44"/>
      <c r="L3074" s="63" t="s">
        <v>36</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247</v>
      </c>
      <c r="C3075" s="59" t="s">
        <v>36</v>
      </c>
      <c r="D3075" s="60"/>
      <c r="E3075" s="60"/>
      <c r="F3075" s="60"/>
      <c r="G3075" s="61"/>
      <c r="H3075" s="71" t="s">
        <v>36</v>
      </c>
      <c r="I3075" s="62" t="s">
        <v>36</v>
      </c>
      <c r="J3075" s="62" t="s">
        <v>36</v>
      </c>
      <c r="K3075" s="44"/>
      <c r="L3075" s="63" t="s">
        <v>36</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248</v>
      </c>
      <c r="C3076" s="59" t="s">
        <v>36</v>
      </c>
      <c r="D3076" s="60"/>
      <c r="E3076" s="60"/>
      <c r="F3076" s="60"/>
      <c r="G3076" s="61"/>
      <c r="H3076" s="71" t="s">
        <v>36</v>
      </c>
      <c r="I3076" s="62" t="s">
        <v>36</v>
      </c>
      <c r="J3076" s="62" t="s">
        <v>36</v>
      </c>
      <c r="K3076" s="44"/>
      <c r="L3076" s="63" t="s">
        <v>36</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249</v>
      </c>
      <c r="C3077" s="59" t="s">
        <v>36</v>
      </c>
      <c r="D3077" s="60"/>
      <c r="E3077" s="60"/>
      <c r="F3077" s="60"/>
      <c r="G3077" s="61"/>
      <c r="H3077" s="71" t="s">
        <v>36</v>
      </c>
      <c r="I3077" s="62" t="s">
        <v>36</v>
      </c>
      <c r="J3077" s="62" t="s">
        <v>36</v>
      </c>
      <c r="K3077" s="44"/>
      <c r="L3077" s="63" t="s">
        <v>36</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250</v>
      </c>
      <c r="C3078" s="59" t="s">
        <v>36</v>
      </c>
      <c r="D3078" s="60"/>
      <c r="E3078" s="60"/>
      <c r="F3078" s="60"/>
      <c r="G3078" s="61"/>
      <c r="H3078" s="71" t="s">
        <v>36</v>
      </c>
      <c r="I3078" s="62" t="s">
        <v>36</v>
      </c>
      <c r="J3078" s="62" t="s">
        <v>36</v>
      </c>
      <c r="K3078" s="44"/>
      <c r="L3078" s="63" t="s">
        <v>36</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251</v>
      </c>
      <c r="C3079" s="59" t="s">
        <v>36</v>
      </c>
      <c r="D3079" s="60"/>
      <c r="E3079" s="60"/>
      <c r="F3079" s="60"/>
      <c r="G3079" s="61"/>
      <c r="H3079" s="71" t="s">
        <v>36</v>
      </c>
      <c r="I3079" s="62" t="s">
        <v>36</v>
      </c>
      <c r="J3079" s="62" t="s">
        <v>36</v>
      </c>
      <c r="K3079" s="44"/>
      <c r="L3079" s="63" t="s">
        <v>36</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252</v>
      </c>
      <c r="C3080" s="59" t="s">
        <v>36</v>
      </c>
      <c r="D3080" s="60"/>
      <c r="E3080" s="60"/>
      <c r="F3080" s="60"/>
      <c r="G3080" s="61"/>
      <c r="H3080" s="71" t="s">
        <v>36</v>
      </c>
      <c r="I3080" s="62" t="s">
        <v>36</v>
      </c>
      <c r="J3080" s="62" t="s">
        <v>36</v>
      </c>
      <c r="K3080" s="44"/>
      <c r="L3080" s="63" t="s">
        <v>36</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253</v>
      </c>
      <c r="C3081" s="59" t="s">
        <v>36</v>
      </c>
      <c r="D3081" s="60"/>
      <c r="E3081" s="60"/>
      <c r="F3081" s="60"/>
      <c r="G3081" s="61"/>
      <c r="H3081" s="71" t="s">
        <v>36</v>
      </c>
      <c r="I3081" s="62" t="s">
        <v>36</v>
      </c>
      <c r="J3081" s="62" t="s">
        <v>36</v>
      </c>
      <c r="K3081" s="44"/>
      <c r="L3081" s="63" t="s">
        <v>36</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254</v>
      </c>
      <c r="C3082" s="59" t="s">
        <v>36</v>
      </c>
      <c r="D3082" s="60"/>
      <c r="E3082" s="60"/>
      <c r="F3082" s="60"/>
      <c r="G3082" s="61"/>
      <c r="H3082" s="71" t="s">
        <v>36</v>
      </c>
      <c r="I3082" s="62" t="s">
        <v>36</v>
      </c>
      <c r="J3082" s="62" t="s">
        <v>36</v>
      </c>
      <c r="K3082" s="44"/>
      <c r="L3082" s="63" t="s">
        <v>36</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255</v>
      </c>
      <c r="C3083" s="59" t="s">
        <v>36</v>
      </c>
      <c r="D3083" s="60"/>
      <c r="E3083" s="60"/>
      <c r="F3083" s="60"/>
      <c r="G3083" s="61"/>
      <c r="H3083" s="71" t="s">
        <v>36</v>
      </c>
      <c r="I3083" s="62" t="s">
        <v>36</v>
      </c>
      <c r="J3083" s="62" t="s">
        <v>36</v>
      </c>
      <c r="K3083" s="44"/>
      <c r="L3083" s="63" t="s">
        <v>36</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256</v>
      </c>
      <c r="C3084" s="59" t="s">
        <v>36</v>
      </c>
      <c r="D3084" s="60"/>
      <c r="E3084" s="60"/>
      <c r="F3084" s="60"/>
      <c r="G3084" s="61"/>
      <c r="H3084" s="71" t="s">
        <v>36</v>
      </c>
      <c r="I3084" s="62" t="s">
        <v>36</v>
      </c>
      <c r="J3084" s="62" t="s">
        <v>36</v>
      </c>
      <c r="K3084" s="44"/>
      <c r="L3084" s="63" t="s">
        <v>36</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257</v>
      </c>
      <c r="C3085" s="59" t="s">
        <v>36</v>
      </c>
      <c r="D3085" s="60"/>
      <c r="E3085" s="60"/>
      <c r="F3085" s="60"/>
      <c r="G3085" s="61"/>
      <c r="H3085" s="71" t="s">
        <v>36</v>
      </c>
      <c r="I3085" s="62" t="s">
        <v>36</v>
      </c>
      <c r="J3085" s="62" t="s">
        <v>36</v>
      </c>
      <c r="K3085" s="44"/>
      <c r="L3085" s="63" t="s">
        <v>36</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258</v>
      </c>
      <c r="C3086" s="59" t="s">
        <v>36</v>
      </c>
      <c r="D3086" s="60"/>
      <c r="E3086" s="60"/>
      <c r="F3086" s="60"/>
      <c r="G3086" s="61"/>
      <c r="H3086" s="71" t="s">
        <v>36</v>
      </c>
      <c r="I3086" s="62" t="s">
        <v>36</v>
      </c>
      <c r="J3086" s="62" t="s">
        <v>36</v>
      </c>
      <c r="K3086" s="44"/>
      <c r="L3086" s="63" t="s">
        <v>36</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259</v>
      </c>
      <c r="C3087" s="59" t="s">
        <v>36</v>
      </c>
      <c r="D3087" s="60"/>
      <c r="E3087" s="60"/>
      <c r="F3087" s="60"/>
      <c r="G3087" s="61"/>
      <c r="H3087" s="71" t="s">
        <v>36</v>
      </c>
      <c r="I3087" s="62" t="s">
        <v>36</v>
      </c>
      <c r="J3087" s="62" t="s">
        <v>36</v>
      </c>
      <c r="K3087" s="44"/>
      <c r="L3087" s="63" t="s">
        <v>36</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260</v>
      </c>
      <c r="C3088" s="59" t="s">
        <v>36</v>
      </c>
      <c r="D3088" s="60"/>
      <c r="E3088" s="60"/>
      <c r="F3088" s="60"/>
      <c r="G3088" s="61"/>
      <c r="H3088" s="71" t="s">
        <v>36</v>
      </c>
      <c r="I3088" s="62" t="s">
        <v>36</v>
      </c>
      <c r="J3088" s="62" t="s">
        <v>36</v>
      </c>
      <c r="K3088" s="44"/>
      <c r="L3088" s="63" t="s">
        <v>36</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261</v>
      </c>
      <c r="C3089" s="59" t="s">
        <v>36</v>
      </c>
      <c r="D3089" s="60"/>
      <c r="E3089" s="60"/>
      <c r="F3089" s="60"/>
      <c r="G3089" s="61"/>
      <c r="H3089" s="71" t="s">
        <v>36</v>
      </c>
      <c r="I3089" s="62" t="s">
        <v>36</v>
      </c>
      <c r="J3089" s="62" t="s">
        <v>36</v>
      </c>
      <c r="K3089" s="44"/>
      <c r="L3089" s="63" t="s">
        <v>36</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262</v>
      </c>
      <c r="C3090" s="59" t="s">
        <v>36</v>
      </c>
      <c r="D3090" s="60"/>
      <c r="E3090" s="60"/>
      <c r="F3090" s="60"/>
      <c r="G3090" s="61"/>
      <c r="H3090" s="71" t="s">
        <v>36</v>
      </c>
      <c r="I3090" s="62" t="s">
        <v>36</v>
      </c>
      <c r="J3090" s="62" t="s">
        <v>36</v>
      </c>
      <c r="K3090" s="44"/>
      <c r="L3090" s="63" t="s">
        <v>36</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263</v>
      </c>
      <c r="C3091" s="59" t="s">
        <v>36</v>
      </c>
      <c r="D3091" s="60"/>
      <c r="E3091" s="60"/>
      <c r="F3091" s="60"/>
      <c r="G3091" s="61"/>
      <c r="H3091" s="71" t="s">
        <v>36</v>
      </c>
      <c r="I3091" s="62" t="s">
        <v>36</v>
      </c>
      <c r="J3091" s="62" t="s">
        <v>36</v>
      </c>
      <c r="K3091" s="44"/>
      <c r="L3091" s="63" t="s">
        <v>36</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264</v>
      </c>
      <c r="C3092" s="59" t="s">
        <v>36</v>
      </c>
      <c r="D3092" s="60"/>
      <c r="E3092" s="60"/>
      <c r="F3092" s="60"/>
      <c r="G3092" s="61"/>
      <c r="H3092" s="71" t="s">
        <v>36</v>
      </c>
      <c r="I3092" s="62" t="s">
        <v>36</v>
      </c>
      <c r="J3092" s="62" t="s">
        <v>36</v>
      </c>
      <c r="K3092" s="44"/>
      <c r="L3092" s="63" t="s">
        <v>36</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265</v>
      </c>
      <c r="C3093" s="59" t="s">
        <v>36</v>
      </c>
      <c r="D3093" s="60"/>
      <c r="E3093" s="60"/>
      <c r="F3093" s="60"/>
      <c r="G3093" s="61"/>
      <c r="H3093" s="71" t="s">
        <v>36</v>
      </c>
      <c r="I3093" s="62" t="s">
        <v>36</v>
      </c>
      <c r="J3093" s="62" t="s">
        <v>36</v>
      </c>
      <c r="K3093" s="44"/>
      <c r="L3093" s="63" t="s">
        <v>36</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266</v>
      </c>
      <c r="C3094" s="59" t="s">
        <v>36</v>
      </c>
      <c r="D3094" s="60"/>
      <c r="E3094" s="60"/>
      <c r="F3094" s="60"/>
      <c r="G3094" s="61"/>
      <c r="H3094" s="71" t="s">
        <v>36</v>
      </c>
      <c r="I3094" s="62" t="s">
        <v>36</v>
      </c>
      <c r="J3094" s="62" t="s">
        <v>36</v>
      </c>
      <c r="K3094" s="44"/>
      <c r="L3094" s="63" t="s">
        <v>36</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267</v>
      </c>
      <c r="C3095" s="59" t="s">
        <v>36</v>
      </c>
      <c r="D3095" s="60"/>
      <c r="E3095" s="60"/>
      <c r="F3095" s="60"/>
      <c r="G3095" s="61"/>
      <c r="H3095" s="71" t="s">
        <v>36</v>
      </c>
      <c r="I3095" s="62" t="s">
        <v>36</v>
      </c>
      <c r="J3095" s="62" t="s">
        <v>36</v>
      </c>
      <c r="K3095" s="44"/>
      <c r="L3095" s="63" t="s">
        <v>36</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268</v>
      </c>
      <c r="C3096" s="59" t="s">
        <v>36</v>
      </c>
      <c r="D3096" s="60"/>
      <c r="E3096" s="60"/>
      <c r="F3096" s="60"/>
      <c r="G3096" s="61"/>
      <c r="H3096" s="71" t="s">
        <v>36</v>
      </c>
      <c r="I3096" s="62" t="s">
        <v>36</v>
      </c>
      <c r="J3096" s="62" t="s">
        <v>36</v>
      </c>
      <c r="K3096" s="44"/>
      <c r="L3096" s="63" t="s">
        <v>36</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269</v>
      </c>
      <c r="C3097" s="59" t="s">
        <v>36</v>
      </c>
      <c r="D3097" s="60"/>
      <c r="E3097" s="60"/>
      <c r="F3097" s="60"/>
      <c r="G3097" s="61"/>
      <c r="H3097" s="71" t="s">
        <v>36</v>
      </c>
      <c r="I3097" s="62" t="s">
        <v>36</v>
      </c>
      <c r="J3097" s="62" t="s">
        <v>36</v>
      </c>
      <c r="K3097" s="44"/>
      <c r="L3097" s="63" t="s">
        <v>36</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270</v>
      </c>
      <c r="C3098" s="59" t="s">
        <v>36</v>
      </c>
      <c r="D3098" s="60"/>
      <c r="E3098" s="60"/>
      <c r="F3098" s="60"/>
      <c r="G3098" s="61"/>
      <c r="H3098" s="71" t="s">
        <v>36</v>
      </c>
      <c r="I3098" s="62" t="s">
        <v>36</v>
      </c>
      <c r="J3098" s="62" t="s">
        <v>36</v>
      </c>
      <c r="K3098" s="44"/>
      <c r="L3098" s="63" t="s">
        <v>36</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271</v>
      </c>
      <c r="C3099" s="59" t="s">
        <v>36</v>
      </c>
      <c r="D3099" s="60"/>
      <c r="E3099" s="60"/>
      <c r="F3099" s="60"/>
      <c r="G3099" s="61"/>
      <c r="H3099" s="71" t="s">
        <v>36</v>
      </c>
      <c r="I3099" s="62" t="s">
        <v>36</v>
      </c>
      <c r="J3099" s="62" t="s">
        <v>36</v>
      </c>
      <c r="K3099" s="44"/>
      <c r="L3099" s="63" t="s">
        <v>36</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272</v>
      </c>
      <c r="C3100" s="59" t="s">
        <v>36</v>
      </c>
      <c r="D3100" s="60"/>
      <c r="E3100" s="60"/>
      <c r="F3100" s="60"/>
      <c r="G3100" s="61"/>
      <c r="H3100" s="71" t="s">
        <v>36</v>
      </c>
      <c r="I3100" s="62" t="s">
        <v>36</v>
      </c>
      <c r="J3100" s="62" t="s">
        <v>36</v>
      </c>
      <c r="K3100" s="44"/>
      <c r="L3100" s="63" t="s">
        <v>36</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273</v>
      </c>
      <c r="C3101" s="59" t="s">
        <v>36</v>
      </c>
      <c r="D3101" s="60"/>
      <c r="E3101" s="60"/>
      <c r="F3101" s="60"/>
      <c r="G3101" s="61"/>
      <c r="H3101" s="71" t="s">
        <v>36</v>
      </c>
      <c r="I3101" s="62" t="s">
        <v>36</v>
      </c>
      <c r="J3101" s="62" t="s">
        <v>36</v>
      </c>
      <c r="K3101" s="44"/>
      <c r="L3101" s="63" t="s">
        <v>36</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274</v>
      </c>
      <c r="C3102" s="59" t="s">
        <v>36</v>
      </c>
      <c r="D3102" s="60"/>
      <c r="E3102" s="60"/>
      <c r="F3102" s="60"/>
      <c r="G3102" s="61"/>
      <c r="H3102" s="71" t="s">
        <v>36</v>
      </c>
      <c r="I3102" s="62" t="s">
        <v>36</v>
      </c>
      <c r="J3102" s="62" t="s">
        <v>36</v>
      </c>
      <c r="K3102" s="44"/>
      <c r="L3102" s="63" t="s">
        <v>36</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275</v>
      </c>
      <c r="C3103" s="59" t="s">
        <v>36</v>
      </c>
      <c r="D3103" s="60"/>
      <c r="E3103" s="60"/>
      <c r="F3103" s="60"/>
      <c r="G3103" s="61"/>
      <c r="H3103" s="71" t="s">
        <v>36</v>
      </c>
      <c r="I3103" s="62" t="s">
        <v>36</v>
      </c>
      <c r="J3103" s="62" t="s">
        <v>36</v>
      </c>
      <c r="K3103" s="44"/>
      <c r="L3103" s="63" t="s">
        <v>36</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276</v>
      </c>
      <c r="C3104" s="59" t="s">
        <v>36</v>
      </c>
      <c r="D3104" s="60"/>
      <c r="E3104" s="60"/>
      <c r="F3104" s="60"/>
      <c r="G3104" s="61"/>
      <c r="H3104" s="71" t="s">
        <v>36</v>
      </c>
      <c r="I3104" s="62" t="s">
        <v>36</v>
      </c>
      <c r="J3104" s="62" t="s">
        <v>36</v>
      </c>
      <c r="K3104" s="44"/>
      <c r="L3104" s="63" t="s">
        <v>36</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277</v>
      </c>
      <c r="C3105" s="59" t="s">
        <v>36</v>
      </c>
      <c r="D3105" s="60"/>
      <c r="E3105" s="60"/>
      <c r="F3105" s="60"/>
      <c r="G3105" s="61"/>
      <c r="H3105" s="71" t="s">
        <v>36</v>
      </c>
      <c r="I3105" s="62" t="s">
        <v>36</v>
      </c>
      <c r="J3105" s="62" t="s">
        <v>36</v>
      </c>
      <c r="K3105" s="44"/>
      <c r="L3105" s="63" t="s">
        <v>36</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278</v>
      </c>
      <c r="C3106" s="59" t="s">
        <v>36</v>
      </c>
      <c r="D3106" s="60"/>
      <c r="E3106" s="60"/>
      <c r="F3106" s="60"/>
      <c r="G3106" s="61"/>
      <c r="H3106" s="71" t="s">
        <v>36</v>
      </c>
      <c r="I3106" s="62" t="s">
        <v>36</v>
      </c>
      <c r="J3106" s="62" t="s">
        <v>36</v>
      </c>
      <c r="K3106" s="44"/>
      <c r="L3106" s="63" t="s">
        <v>36</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279</v>
      </c>
      <c r="C3107" s="59" t="s">
        <v>36</v>
      </c>
      <c r="D3107" s="60"/>
      <c r="E3107" s="60"/>
      <c r="F3107" s="60"/>
      <c r="G3107" s="61"/>
      <c r="H3107" s="71" t="s">
        <v>36</v>
      </c>
      <c r="I3107" s="62" t="s">
        <v>36</v>
      </c>
      <c r="J3107" s="62" t="s">
        <v>36</v>
      </c>
      <c r="K3107" s="44"/>
      <c r="L3107" s="63" t="s">
        <v>36</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280</v>
      </c>
      <c r="C3108" s="59" t="s">
        <v>36</v>
      </c>
      <c r="D3108" s="60"/>
      <c r="E3108" s="60"/>
      <c r="F3108" s="60"/>
      <c r="G3108" s="61"/>
      <c r="H3108" s="71" t="s">
        <v>36</v>
      </c>
      <c r="I3108" s="62" t="s">
        <v>36</v>
      </c>
      <c r="J3108" s="62" t="s">
        <v>36</v>
      </c>
      <c r="K3108" s="44"/>
      <c r="L3108" s="63" t="s">
        <v>36</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281</v>
      </c>
      <c r="C3109" s="59" t="s">
        <v>36</v>
      </c>
      <c r="D3109" s="60"/>
      <c r="E3109" s="60"/>
      <c r="F3109" s="60"/>
      <c r="G3109" s="61"/>
      <c r="H3109" s="71" t="s">
        <v>36</v>
      </c>
      <c r="I3109" s="62" t="s">
        <v>36</v>
      </c>
      <c r="J3109" s="62" t="s">
        <v>36</v>
      </c>
      <c r="K3109" s="44"/>
      <c r="L3109" s="63" t="s">
        <v>36</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282</v>
      </c>
      <c r="C3110" s="59" t="s">
        <v>36</v>
      </c>
      <c r="D3110" s="60"/>
      <c r="E3110" s="60"/>
      <c r="F3110" s="60"/>
      <c r="G3110" s="61"/>
      <c r="H3110" s="71" t="s">
        <v>36</v>
      </c>
      <c r="I3110" s="62" t="s">
        <v>36</v>
      </c>
      <c r="J3110" s="62" t="s">
        <v>36</v>
      </c>
      <c r="K3110" s="44"/>
      <c r="L3110" s="63" t="s">
        <v>36</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283</v>
      </c>
      <c r="C3111" s="59" t="s">
        <v>36</v>
      </c>
      <c r="D3111" s="60"/>
      <c r="E3111" s="60"/>
      <c r="F3111" s="60"/>
      <c r="G3111" s="61"/>
      <c r="H3111" s="71" t="s">
        <v>36</v>
      </c>
      <c r="I3111" s="62" t="s">
        <v>36</v>
      </c>
      <c r="J3111" s="62" t="s">
        <v>36</v>
      </c>
      <c r="K3111" s="44"/>
      <c r="L3111" s="63" t="s">
        <v>36</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284</v>
      </c>
      <c r="C3112" s="59" t="s">
        <v>36</v>
      </c>
      <c r="D3112" s="60"/>
      <c r="E3112" s="60"/>
      <c r="F3112" s="60"/>
      <c r="G3112" s="61"/>
      <c r="H3112" s="71" t="s">
        <v>36</v>
      </c>
      <c r="I3112" s="62" t="s">
        <v>36</v>
      </c>
      <c r="J3112" s="62" t="s">
        <v>36</v>
      </c>
      <c r="K3112" s="44"/>
      <c r="L3112" s="63" t="s">
        <v>36</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285</v>
      </c>
      <c r="C3113" s="59" t="s">
        <v>36</v>
      </c>
      <c r="D3113" s="60"/>
      <c r="E3113" s="60"/>
      <c r="F3113" s="60"/>
      <c r="G3113" s="61"/>
      <c r="H3113" s="71" t="s">
        <v>36</v>
      </c>
      <c r="I3113" s="62" t="s">
        <v>36</v>
      </c>
      <c r="J3113" s="62" t="s">
        <v>36</v>
      </c>
      <c r="K3113" s="44"/>
      <c r="L3113" s="63" t="s">
        <v>36</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286</v>
      </c>
      <c r="C3114" s="59" t="s">
        <v>36</v>
      </c>
      <c r="D3114" s="60"/>
      <c r="E3114" s="60"/>
      <c r="F3114" s="60"/>
      <c r="G3114" s="61"/>
      <c r="H3114" s="71" t="s">
        <v>36</v>
      </c>
      <c r="I3114" s="62" t="s">
        <v>36</v>
      </c>
      <c r="J3114" s="62" t="s">
        <v>36</v>
      </c>
      <c r="K3114" s="44"/>
      <c r="L3114" s="63" t="s">
        <v>36</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287</v>
      </c>
      <c r="C3115" s="59" t="s">
        <v>36</v>
      </c>
      <c r="D3115" s="60"/>
      <c r="E3115" s="60"/>
      <c r="F3115" s="60"/>
      <c r="G3115" s="61"/>
      <c r="H3115" s="71" t="s">
        <v>36</v>
      </c>
      <c r="I3115" s="62" t="s">
        <v>36</v>
      </c>
      <c r="J3115" s="62" t="s">
        <v>36</v>
      </c>
      <c r="K3115" s="44"/>
      <c r="L3115" s="63" t="s">
        <v>36</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288</v>
      </c>
      <c r="C3116" s="59" t="s">
        <v>36</v>
      </c>
      <c r="D3116" s="60"/>
      <c r="E3116" s="60"/>
      <c r="F3116" s="60"/>
      <c r="G3116" s="61"/>
      <c r="H3116" s="71" t="s">
        <v>36</v>
      </c>
      <c r="I3116" s="62" t="s">
        <v>36</v>
      </c>
      <c r="J3116" s="62" t="s">
        <v>36</v>
      </c>
      <c r="K3116" s="44"/>
      <c r="L3116" s="63" t="s">
        <v>36</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289</v>
      </c>
      <c r="C3117" s="59" t="s">
        <v>36</v>
      </c>
      <c r="D3117" s="60"/>
      <c r="E3117" s="60"/>
      <c r="F3117" s="60"/>
      <c r="G3117" s="61"/>
      <c r="H3117" s="71" t="s">
        <v>36</v>
      </c>
      <c r="I3117" s="62" t="s">
        <v>36</v>
      </c>
      <c r="J3117" s="62" t="s">
        <v>36</v>
      </c>
      <c r="K3117" s="44"/>
      <c r="L3117" s="63" t="s">
        <v>36</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290</v>
      </c>
      <c r="C3118" s="59" t="s">
        <v>36</v>
      </c>
      <c r="D3118" s="60"/>
      <c r="E3118" s="60"/>
      <c r="F3118" s="60"/>
      <c r="G3118" s="61"/>
      <c r="H3118" s="71" t="s">
        <v>36</v>
      </c>
      <c r="I3118" s="62" t="s">
        <v>36</v>
      </c>
      <c r="J3118" s="62" t="s">
        <v>36</v>
      </c>
      <c r="K3118" s="44"/>
      <c r="L3118" s="63" t="s">
        <v>36</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291</v>
      </c>
      <c r="C3119" s="59" t="s">
        <v>36</v>
      </c>
      <c r="D3119" s="60"/>
      <c r="E3119" s="60"/>
      <c r="F3119" s="60"/>
      <c r="G3119" s="61"/>
      <c r="H3119" s="71" t="s">
        <v>36</v>
      </c>
      <c r="I3119" s="62" t="s">
        <v>36</v>
      </c>
      <c r="J3119" s="62" t="s">
        <v>36</v>
      </c>
      <c r="K3119" s="44"/>
      <c r="L3119" s="63" t="s">
        <v>36</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292</v>
      </c>
      <c r="C3120" s="59" t="s">
        <v>36</v>
      </c>
      <c r="D3120" s="60"/>
      <c r="E3120" s="60"/>
      <c r="F3120" s="60"/>
      <c r="G3120" s="61"/>
      <c r="H3120" s="71" t="s">
        <v>36</v>
      </c>
      <c r="I3120" s="62" t="s">
        <v>36</v>
      </c>
      <c r="J3120" s="62" t="s">
        <v>36</v>
      </c>
      <c r="K3120" s="44"/>
      <c r="L3120" s="63" t="s">
        <v>36</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293</v>
      </c>
      <c r="C3121" s="59" t="s">
        <v>36</v>
      </c>
      <c r="D3121" s="60"/>
      <c r="E3121" s="60"/>
      <c r="F3121" s="60"/>
      <c r="G3121" s="61"/>
      <c r="H3121" s="71" t="s">
        <v>36</v>
      </c>
      <c r="I3121" s="62" t="s">
        <v>36</v>
      </c>
      <c r="J3121" s="62" t="s">
        <v>36</v>
      </c>
      <c r="K3121" s="44"/>
      <c r="L3121" s="63" t="s">
        <v>36</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294</v>
      </c>
      <c r="C3122" s="59" t="s">
        <v>36</v>
      </c>
      <c r="D3122" s="60"/>
      <c r="E3122" s="60"/>
      <c r="F3122" s="60"/>
      <c r="G3122" s="61"/>
      <c r="H3122" s="71" t="s">
        <v>36</v>
      </c>
      <c r="I3122" s="62" t="s">
        <v>36</v>
      </c>
      <c r="J3122" s="62" t="s">
        <v>36</v>
      </c>
      <c r="K3122" s="44"/>
      <c r="L3122" s="63" t="s">
        <v>36</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295</v>
      </c>
      <c r="C3123" s="59" t="s">
        <v>36</v>
      </c>
      <c r="D3123" s="60"/>
      <c r="E3123" s="60"/>
      <c r="F3123" s="60"/>
      <c r="G3123" s="61"/>
      <c r="H3123" s="71" t="s">
        <v>36</v>
      </c>
      <c r="I3123" s="62" t="s">
        <v>36</v>
      </c>
      <c r="J3123" s="62" t="s">
        <v>36</v>
      </c>
      <c r="K3123" s="44"/>
      <c r="L3123" s="63" t="s">
        <v>36</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296</v>
      </c>
      <c r="C3124" s="59" t="s">
        <v>36</v>
      </c>
      <c r="D3124" s="60"/>
      <c r="E3124" s="60"/>
      <c r="F3124" s="60"/>
      <c r="G3124" s="61"/>
      <c r="H3124" s="71" t="s">
        <v>36</v>
      </c>
      <c r="I3124" s="62" t="s">
        <v>36</v>
      </c>
      <c r="J3124" s="62" t="s">
        <v>36</v>
      </c>
      <c r="K3124" s="44"/>
      <c r="L3124" s="63" t="s">
        <v>36</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297</v>
      </c>
      <c r="C3125" s="59" t="s">
        <v>36</v>
      </c>
      <c r="D3125" s="60"/>
      <c r="E3125" s="60"/>
      <c r="F3125" s="60"/>
      <c r="G3125" s="61"/>
      <c r="H3125" s="71" t="s">
        <v>36</v>
      </c>
      <c r="I3125" s="62" t="s">
        <v>36</v>
      </c>
      <c r="J3125" s="62" t="s">
        <v>36</v>
      </c>
      <c r="K3125" s="44"/>
      <c r="L3125" s="63" t="s">
        <v>36</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298</v>
      </c>
      <c r="C3126" s="59" t="s">
        <v>36</v>
      </c>
      <c r="D3126" s="60"/>
      <c r="E3126" s="60"/>
      <c r="F3126" s="60"/>
      <c r="G3126" s="61"/>
      <c r="H3126" s="71" t="s">
        <v>36</v>
      </c>
      <c r="I3126" s="62" t="s">
        <v>36</v>
      </c>
      <c r="J3126" s="62" t="s">
        <v>36</v>
      </c>
      <c r="K3126" s="44"/>
      <c r="L3126" s="63" t="s">
        <v>36</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299</v>
      </c>
      <c r="C3127" s="59" t="s">
        <v>36</v>
      </c>
      <c r="D3127" s="60"/>
      <c r="E3127" s="60"/>
      <c r="F3127" s="60"/>
      <c r="G3127" s="61"/>
      <c r="H3127" s="71" t="s">
        <v>36</v>
      </c>
      <c r="I3127" s="62" t="s">
        <v>36</v>
      </c>
      <c r="J3127" s="62" t="s">
        <v>36</v>
      </c>
      <c r="K3127" s="44"/>
      <c r="L3127" s="63" t="s">
        <v>36</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300</v>
      </c>
      <c r="C3128" s="59" t="s">
        <v>36</v>
      </c>
      <c r="D3128" s="60"/>
      <c r="E3128" s="60"/>
      <c r="F3128" s="60"/>
      <c r="G3128" s="61"/>
      <c r="H3128" s="71" t="s">
        <v>36</v>
      </c>
      <c r="I3128" s="62" t="s">
        <v>36</v>
      </c>
      <c r="J3128" s="62" t="s">
        <v>36</v>
      </c>
      <c r="K3128" s="44"/>
      <c r="L3128" s="63" t="s">
        <v>36</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301</v>
      </c>
      <c r="C3129" s="59" t="s">
        <v>36</v>
      </c>
      <c r="D3129" s="60"/>
      <c r="E3129" s="60"/>
      <c r="F3129" s="60"/>
      <c r="G3129" s="61"/>
      <c r="H3129" s="71" t="s">
        <v>36</v>
      </c>
      <c r="I3129" s="62" t="s">
        <v>36</v>
      </c>
      <c r="J3129" s="62" t="s">
        <v>36</v>
      </c>
      <c r="K3129" s="44"/>
      <c r="L3129" s="63" t="s">
        <v>36</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302</v>
      </c>
      <c r="C3130" s="59" t="s">
        <v>36</v>
      </c>
      <c r="D3130" s="60"/>
      <c r="E3130" s="60"/>
      <c r="F3130" s="60"/>
      <c r="G3130" s="61"/>
      <c r="H3130" s="71" t="s">
        <v>36</v>
      </c>
      <c r="I3130" s="62" t="s">
        <v>36</v>
      </c>
      <c r="J3130" s="62" t="s">
        <v>36</v>
      </c>
      <c r="K3130" s="44"/>
      <c r="L3130" s="63" t="s">
        <v>36</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303</v>
      </c>
      <c r="C3131" s="59" t="s">
        <v>36</v>
      </c>
      <c r="D3131" s="60"/>
      <c r="E3131" s="60"/>
      <c r="F3131" s="60"/>
      <c r="G3131" s="61"/>
      <c r="H3131" s="71" t="s">
        <v>36</v>
      </c>
      <c r="I3131" s="62" t="s">
        <v>36</v>
      </c>
      <c r="J3131" s="62" t="s">
        <v>36</v>
      </c>
      <c r="K3131" s="44"/>
      <c r="L3131" s="63" t="s">
        <v>36</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304</v>
      </c>
      <c r="C3132" s="59" t="s">
        <v>36</v>
      </c>
      <c r="D3132" s="60"/>
      <c r="E3132" s="60"/>
      <c r="F3132" s="60"/>
      <c r="G3132" s="61"/>
      <c r="H3132" s="71" t="s">
        <v>36</v>
      </c>
      <c r="I3132" s="62" t="s">
        <v>36</v>
      </c>
      <c r="J3132" s="62" t="s">
        <v>36</v>
      </c>
      <c r="K3132" s="44"/>
      <c r="L3132" s="63" t="s">
        <v>36</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305</v>
      </c>
      <c r="C3133" s="59" t="s">
        <v>36</v>
      </c>
      <c r="D3133" s="60"/>
      <c r="E3133" s="60"/>
      <c r="F3133" s="60"/>
      <c r="G3133" s="61"/>
      <c r="H3133" s="71" t="s">
        <v>36</v>
      </c>
      <c r="I3133" s="62" t="s">
        <v>36</v>
      </c>
      <c r="J3133" s="62" t="s">
        <v>36</v>
      </c>
      <c r="K3133" s="44"/>
      <c r="L3133" s="63" t="s">
        <v>36</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306</v>
      </c>
      <c r="C3134" s="59" t="s">
        <v>36</v>
      </c>
      <c r="D3134" s="60"/>
      <c r="E3134" s="60"/>
      <c r="F3134" s="60"/>
      <c r="G3134" s="61"/>
      <c r="H3134" s="71" t="s">
        <v>36</v>
      </c>
      <c r="I3134" s="62" t="s">
        <v>36</v>
      </c>
      <c r="J3134" s="62" t="s">
        <v>36</v>
      </c>
      <c r="K3134" s="44"/>
      <c r="L3134" s="63" t="s">
        <v>36</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307</v>
      </c>
      <c r="C3135" s="59" t="s">
        <v>36</v>
      </c>
      <c r="D3135" s="60"/>
      <c r="E3135" s="60"/>
      <c r="F3135" s="60"/>
      <c r="G3135" s="61"/>
      <c r="H3135" s="71" t="s">
        <v>36</v>
      </c>
      <c r="I3135" s="62" t="s">
        <v>36</v>
      </c>
      <c r="J3135" s="62" t="s">
        <v>36</v>
      </c>
      <c r="K3135" s="44"/>
      <c r="L3135" s="63" t="s">
        <v>36</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308</v>
      </c>
      <c r="C3136" s="59" t="s">
        <v>36</v>
      </c>
      <c r="D3136" s="60"/>
      <c r="E3136" s="60"/>
      <c r="F3136" s="60"/>
      <c r="G3136" s="61"/>
      <c r="H3136" s="71" t="s">
        <v>36</v>
      </c>
      <c r="I3136" s="62" t="s">
        <v>36</v>
      </c>
      <c r="J3136" s="62" t="s">
        <v>36</v>
      </c>
      <c r="K3136" s="44"/>
      <c r="L3136" s="63" t="s">
        <v>36</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309</v>
      </c>
      <c r="C3137" s="59" t="s">
        <v>36</v>
      </c>
      <c r="D3137" s="60"/>
      <c r="E3137" s="60"/>
      <c r="F3137" s="60"/>
      <c r="G3137" s="61"/>
      <c r="H3137" s="71" t="s">
        <v>36</v>
      </c>
      <c r="I3137" s="62" t="s">
        <v>36</v>
      </c>
      <c r="J3137" s="62" t="s">
        <v>36</v>
      </c>
      <c r="K3137" s="44"/>
      <c r="L3137" s="63" t="s">
        <v>36</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310</v>
      </c>
      <c r="C3138" s="59" t="s">
        <v>36</v>
      </c>
      <c r="D3138" s="60"/>
      <c r="E3138" s="60"/>
      <c r="F3138" s="60"/>
      <c r="G3138" s="61"/>
      <c r="H3138" s="71" t="s">
        <v>36</v>
      </c>
      <c r="I3138" s="62" t="s">
        <v>36</v>
      </c>
      <c r="J3138" s="62" t="s">
        <v>36</v>
      </c>
      <c r="K3138" s="44"/>
      <c r="L3138" s="63" t="s">
        <v>36</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311</v>
      </c>
      <c r="C3139" s="59" t="s">
        <v>36</v>
      </c>
      <c r="D3139" s="60"/>
      <c r="E3139" s="60"/>
      <c r="F3139" s="60"/>
      <c r="G3139" s="61"/>
      <c r="H3139" s="71" t="s">
        <v>36</v>
      </c>
      <c r="I3139" s="62" t="s">
        <v>36</v>
      </c>
      <c r="J3139" s="62" t="s">
        <v>36</v>
      </c>
      <c r="K3139" s="44"/>
      <c r="L3139" s="63" t="s">
        <v>36</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312</v>
      </c>
      <c r="C3140" s="59" t="s">
        <v>36</v>
      </c>
      <c r="D3140" s="60"/>
      <c r="E3140" s="60"/>
      <c r="F3140" s="60"/>
      <c r="G3140" s="61"/>
      <c r="H3140" s="71" t="s">
        <v>36</v>
      </c>
      <c r="I3140" s="62" t="s">
        <v>36</v>
      </c>
      <c r="J3140" s="62" t="s">
        <v>36</v>
      </c>
      <c r="K3140" s="44"/>
      <c r="L3140" s="63" t="s">
        <v>36</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313</v>
      </c>
      <c r="C3141" s="59" t="s">
        <v>36</v>
      </c>
      <c r="D3141" s="60"/>
      <c r="E3141" s="60"/>
      <c r="F3141" s="60"/>
      <c r="G3141" s="61"/>
      <c r="H3141" s="71" t="s">
        <v>36</v>
      </c>
      <c r="I3141" s="62" t="s">
        <v>36</v>
      </c>
      <c r="J3141" s="62" t="s">
        <v>36</v>
      </c>
      <c r="K3141" s="44"/>
      <c r="L3141" s="63" t="s">
        <v>36</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314</v>
      </c>
      <c r="C3142" s="59" t="s">
        <v>36</v>
      </c>
      <c r="D3142" s="60"/>
      <c r="E3142" s="60"/>
      <c r="F3142" s="60"/>
      <c r="G3142" s="61"/>
      <c r="H3142" s="71" t="s">
        <v>36</v>
      </c>
      <c r="I3142" s="62" t="s">
        <v>36</v>
      </c>
      <c r="J3142" s="62" t="s">
        <v>36</v>
      </c>
      <c r="K3142" s="44"/>
      <c r="L3142" s="63" t="s">
        <v>36</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315</v>
      </c>
      <c r="C3143" s="59" t="s">
        <v>36</v>
      </c>
      <c r="D3143" s="60"/>
      <c r="E3143" s="60"/>
      <c r="F3143" s="60"/>
      <c r="G3143" s="61"/>
      <c r="H3143" s="71" t="s">
        <v>36</v>
      </c>
      <c r="I3143" s="62" t="s">
        <v>36</v>
      </c>
      <c r="J3143" s="62" t="s">
        <v>36</v>
      </c>
      <c r="K3143" s="44"/>
      <c r="L3143" s="63" t="s">
        <v>36</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316</v>
      </c>
      <c r="C3144" s="59" t="s">
        <v>36</v>
      </c>
      <c r="D3144" s="60"/>
      <c r="E3144" s="60"/>
      <c r="F3144" s="60"/>
      <c r="G3144" s="61"/>
      <c r="H3144" s="71" t="s">
        <v>36</v>
      </c>
      <c r="I3144" s="62" t="s">
        <v>36</v>
      </c>
      <c r="J3144" s="62" t="s">
        <v>36</v>
      </c>
      <c r="K3144" s="44"/>
      <c r="L3144" s="63" t="s">
        <v>36</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317</v>
      </c>
      <c r="C3145" s="59" t="s">
        <v>36</v>
      </c>
      <c r="D3145" s="60"/>
      <c r="E3145" s="60"/>
      <c r="F3145" s="60"/>
      <c r="G3145" s="61"/>
      <c r="H3145" s="71" t="s">
        <v>36</v>
      </c>
      <c r="I3145" s="62" t="s">
        <v>36</v>
      </c>
      <c r="J3145" s="62" t="s">
        <v>36</v>
      </c>
      <c r="K3145" s="44"/>
      <c r="L3145" s="63" t="s">
        <v>36</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318</v>
      </c>
      <c r="C3146" s="59" t="s">
        <v>36</v>
      </c>
      <c r="D3146" s="60"/>
      <c r="E3146" s="60"/>
      <c r="F3146" s="60"/>
      <c r="G3146" s="61"/>
      <c r="H3146" s="71" t="s">
        <v>36</v>
      </c>
      <c r="I3146" s="62" t="s">
        <v>36</v>
      </c>
      <c r="J3146" s="62" t="s">
        <v>36</v>
      </c>
      <c r="K3146" s="44"/>
      <c r="L3146" s="63" t="s">
        <v>36</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319</v>
      </c>
      <c r="C3147" s="59" t="s">
        <v>36</v>
      </c>
      <c r="D3147" s="60"/>
      <c r="E3147" s="60"/>
      <c r="F3147" s="60"/>
      <c r="G3147" s="61"/>
      <c r="H3147" s="71" t="s">
        <v>36</v>
      </c>
      <c r="I3147" s="62" t="s">
        <v>36</v>
      </c>
      <c r="J3147" s="62" t="s">
        <v>36</v>
      </c>
      <c r="K3147" s="44"/>
      <c r="L3147" s="63" t="s">
        <v>36</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320</v>
      </c>
      <c r="C3148" s="59" t="s">
        <v>36</v>
      </c>
      <c r="D3148" s="60"/>
      <c r="E3148" s="60"/>
      <c r="F3148" s="60"/>
      <c r="G3148" s="61"/>
      <c r="H3148" s="71" t="s">
        <v>36</v>
      </c>
      <c r="I3148" s="62" t="s">
        <v>36</v>
      </c>
      <c r="J3148" s="62" t="s">
        <v>36</v>
      </c>
      <c r="K3148" s="44"/>
      <c r="L3148" s="63" t="s">
        <v>36</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321</v>
      </c>
      <c r="C3149" s="59" t="s">
        <v>36</v>
      </c>
      <c r="D3149" s="60"/>
      <c r="E3149" s="60"/>
      <c r="F3149" s="60"/>
      <c r="G3149" s="61"/>
      <c r="H3149" s="71" t="s">
        <v>36</v>
      </c>
      <c r="I3149" s="62" t="s">
        <v>36</v>
      </c>
      <c r="J3149" s="62" t="s">
        <v>36</v>
      </c>
      <c r="K3149" s="44"/>
      <c r="L3149" s="63" t="s">
        <v>36</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322</v>
      </c>
      <c r="C3150" s="59" t="s">
        <v>36</v>
      </c>
      <c r="D3150" s="60"/>
      <c r="E3150" s="60"/>
      <c r="F3150" s="60"/>
      <c r="G3150" s="61"/>
      <c r="H3150" s="71" t="s">
        <v>36</v>
      </c>
      <c r="I3150" s="62" t="s">
        <v>36</v>
      </c>
      <c r="J3150" s="62" t="s">
        <v>36</v>
      </c>
      <c r="K3150" s="44"/>
      <c r="L3150" s="63" t="s">
        <v>36</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323</v>
      </c>
      <c r="C3151" s="59" t="s">
        <v>36</v>
      </c>
      <c r="D3151" s="60"/>
      <c r="E3151" s="60"/>
      <c r="F3151" s="60"/>
      <c r="G3151" s="61"/>
      <c r="H3151" s="71" t="s">
        <v>36</v>
      </c>
      <c r="I3151" s="62" t="s">
        <v>36</v>
      </c>
      <c r="J3151" s="62" t="s">
        <v>36</v>
      </c>
      <c r="K3151" s="44"/>
      <c r="L3151" s="63" t="s">
        <v>36</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324</v>
      </c>
      <c r="C3152" s="59" t="s">
        <v>36</v>
      </c>
      <c r="D3152" s="60"/>
      <c r="E3152" s="60"/>
      <c r="F3152" s="60"/>
      <c r="G3152" s="61"/>
      <c r="H3152" s="71" t="s">
        <v>36</v>
      </c>
      <c r="I3152" s="62" t="s">
        <v>36</v>
      </c>
      <c r="J3152" s="62" t="s">
        <v>36</v>
      </c>
      <c r="K3152" s="44"/>
      <c r="L3152" s="63" t="s">
        <v>36</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325</v>
      </c>
      <c r="C3153" s="59" t="s">
        <v>36</v>
      </c>
      <c r="D3153" s="60"/>
      <c r="E3153" s="60"/>
      <c r="F3153" s="60"/>
      <c r="G3153" s="61"/>
      <c r="H3153" s="71" t="s">
        <v>36</v>
      </c>
      <c r="I3153" s="62" t="s">
        <v>36</v>
      </c>
      <c r="J3153" s="62" t="s">
        <v>36</v>
      </c>
      <c r="K3153" s="44"/>
      <c r="L3153" s="63" t="s">
        <v>36</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326</v>
      </c>
      <c r="C3154" s="59" t="s">
        <v>36</v>
      </c>
      <c r="D3154" s="60"/>
      <c r="E3154" s="60"/>
      <c r="F3154" s="60"/>
      <c r="G3154" s="61"/>
      <c r="H3154" s="71" t="s">
        <v>36</v>
      </c>
      <c r="I3154" s="62" t="s">
        <v>36</v>
      </c>
      <c r="J3154" s="62" t="s">
        <v>36</v>
      </c>
      <c r="K3154" s="44"/>
      <c r="L3154" s="63" t="s">
        <v>36</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327</v>
      </c>
      <c r="C3155" s="59" t="s">
        <v>36</v>
      </c>
      <c r="D3155" s="60"/>
      <c r="E3155" s="60"/>
      <c r="F3155" s="60"/>
      <c r="G3155" s="61"/>
      <c r="H3155" s="71" t="s">
        <v>36</v>
      </c>
      <c r="I3155" s="62" t="s">
        <v>36</v>
      </c>
      <c r="J3155" s="62" t="s">
        <v>36</v>
      </c>
      <c r="K3155" s="44"/>
      <c r="L3155" s="63" t="s">
        <v>36</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328</v>
      </c>
      <c r="C3156" s="59" t="s">
        <v>36</v>
      </c>
      <c r="D3156" s="60"/>
      <c r="E3156" s="60"/>
      <c r="F3156" s="60"/>
      <c r="G3156" s="61"/>
      <c r="H3156" s="71" t="s">
        <v>36</v>
      </c>
      <c r="I3156" s="62" t="s">
        <v>36</v>
      </c>
      <c r="J3156" s="62" t="s">
        <v>36</v>
      </c>
      <c r="K3156" s="44"/>
      <c r="L3156" s="63" t="s">
        <v>36</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329</v>
      </c>
      <c r="C3157" s="59" t="s">
        <v>36</v>
      </c>
      <c r="D3157" s="60"/>
      <c r="E3157" s="60"/>
      <c r="F3157" s="60"/>
      <c r="G3157" s="61"/>
      <c r="H3157" s="71" t="s">
        <v>36</v>
      </c>
      <c r="I3157" s="62" t="s">
        <v>36</v>
      </c>
      <c r="J3157" s="62" t="s">
        <v>36</v>
      </c>
      <c r="K3157" s="44"/>
      <c r="L3157" s="63" t="s">
        <v>36</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330</v>
      </c>
      <c r="C3158" s="59" t="s">
        <v>36</v>
      </c>
      <c r="D3158" s="60"/>
      <c r="E3158" s="60"/>
      <c r="F3158" s="60"/>
      <c r="G3158" s="61"/>
      <c r="H3158" s="71" t="s">
        <v>36</v>
      </c>
      <c r="I3158" s="62" t="s">
        <v>36</v>
      </c>
      <c r="J3158" s="62" t="s">
        <v>36</v>
      </c>
      <c r="K3158" s="44"/>
      <c r="L3158" s="63" t="s">
        <v>36</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331</v>
      </c>
      <c r="C3159" s="59" t="s">
        <v>36</v>
      </c>
      <c r="D3159" s="60"/>
      <c r="E3159" s="60"/>
      <c r="F3159" s="60"/>
      <c r="G3159" s="61"/>
      <c r="H3159" s="71" t="s">
        <v>36</v>
      </c>
      <c r="I3159" s="62" t="s">
        <v>36</v>
      </c>
      <c r="J3159" s="62" t="s">
        <v>36</v>
      </c>
      <c r="K3159" s="44"/>
      <c r="L3159" s="63" t="s">
        <v>36</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332</v>
      </c>
      <c r="C3160" s="59" t="s">
        <v>36</v>
      </c>
      <c r="D3160" s="60"/>
      <c r="E3160" s="60"/>
      <c r="F3160" s="60"/>
      <c r="G3160" s="61"/>
      <c r="H3160" s="71" t="s">
        <v>36</v>
      </c>
      <c r="I3160" s="62" t="s">
        <v>36</v>
      </c>
      <c r="J3160" s="62" t="s">
        <v>36</v>
      </c>
      <c r="K3160" s="44"/>
      <c r="L3160" s="63" t="s">
        <v>36</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333</v>
      </c>
      <c r="C3161" s="59" t="s">
        <v>36</v>
      </c>
      <c r="D3161" s="60"/>
      <c r="E3161" s="60"/>
      <c r="F3161" s="60"/>
      <c r="G3161" s="61"/>
      <c r="H3161" s="71" t="s">
        <v>36</v>
      </c>
      <c r="I3161" s="62" t="s">
        <v>36</v>
      </c>
      <c r="J3161" s="62" t="s">
        <v>36</v>
      </c>
      <c r="K3161" s="44"/>
      <c r="L3161" s="63" t="s">
        <v>36</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334</v>
      </c>
      <c r="C3162" s="59" t="s">
        <v>36</v>
      </c>
      <c r="D3162" s="60"/>
      <c r="E3162" s="60"/>
      <c r="F3162" s="60"/>
      <c r="G3162" s="61"/>
      <c r="H3162" s="71" t="s">
        <v>36</v>
      </c>
      <c r="I3162" s="62" t="s">
        <v>36</v>
      </c>
      <c r="J3162" s="62" t="s">
        <v>36</v>
      </c>
      <c r="K3162" s="44"/>
      <c r="L3162" s="63" t="s">
        <v>36</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335</v>
      </c>
      <c r="C3163" s="59" t="s">
        <v>36</v>
      </c>
      <c r="D3163" s="60"/>
      <c r="E3163" s="60"/>
      <c r="F3163" s="60"/>
      <c r="G3163" s="61"/>
      <c r="H3163" s="71" t="s">
        <v>36</v>
      </c>
      <c r="I3163" s="62" t="s">
        <v>36</v>
      </c>
      <c r="J3163" s="62" t="s">
        <v>36</v>
      </c>
      <c r="K3163" s="44"/>
      <c r="L3163" s="63" t="s">
        <v>36</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336</v>
      </c>
      <c r="C3164" s="59" t="s">
        <v>36</v>
      </c>
      <c r="D3164" s="60"/>
      <c r="E3164" s="60"/>
      <c r="F3164" s="60"/>
      <c r="G3164" s="61"/>
      <c r="H3164" s="71" t="s">
        <v>36</v>
      </c>
      <c r="I3164" s="62" t="s">
        <v>36</v>
      </c>
      <c r="J3164" s="62" t="s">
        <v>36</v>
      </c>
      <c r="K3164" s="44"/>
      <c r="L3164" s="63" t="s">
        <v>36</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337</v>
      </c>
      <c r="C3165" s="59" t="s">
        <v>36</v>
      </c>
      <c r="D3165" s="60"/>
      <c r="E3165" s="60"/>
      <c r="F3165" s="60"/>
      <c r="G3165" s="61"/>
      <c r="H3165" s="71" t="s">
        <v>36</v>
      </c>
      <c r="I3165" s="62" t="s">
        <v>36</v>
      </c>
      <c r="J3165" s="62" t="s">
        <v>36</v>
      </c>
      <c r="K3165" s="44"/>
      <c r="L3165" s="63" t="s">
        <v>36</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338</v>
      </c>
      <c r="C3166" s="59" t="s">
        <v>36</v>
      </c>
      <c r="D3166" s="60"/>
      <c r="E3166" s="60"/>
      <c r="F3166" s="60"/>
      <c r="G3166" s="61"/>
      <c r="H3166" s="71" t="s">
        <v>36</v>
      </c>
      <c r="I3166" s="62" t="s">
        <v>36</v>
      </c>
      <c r="J3166" s="62" t="s">
        <v>36</v>
      </c>
      <c r="K3166" s="44"/>
      <c r="L3166" s="63" t="s">
        <v>36</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339</v>
      </c>
      <c r="C3167" s="59" t="s">
        <v>36</v>
      </c>
      <c r="D3167" s="60"/>
      <c r="E3167" s="60"/>
      <c r="F3167" s="60"/>
      <c r="G3167" s="61"/>
      <c r="H3167" s="71" t="s">
        <v>36</v>
      </c>
      <c r="I3167" s="62" t="s">
        <v>36</v>
      </c>
      <c r="J3167" s="62" t="s">
        <v>36</v>
      </c>
      <c r="K3167" s="44"/>
      <c r="L3167" s="63" t="s">
        <v>36</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340</v>
      </c>
      <c r="C3168" s="59" t="s">
        <v>36</v>
      </c>
      <c r="D3168" s="60"/>
      <c r="E3168" s="60"/>
      <c r="F3168" s="60"/>
      <c r="G3168" s="61"/>
      <c r="H3168" s="71" t="s">
        <v>36</v>
      </c>
      <c r="I3168" s="62" t="s">
        <v>36</v>
      </c>
      <c r="J3168" s="62" t="s">
        <v>36</v>
      </c>
      <c r="K3168" s="44"/>
      <c r="L3168" s="63" t="s">
        <v>36</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341</v>
      </c>
      <c r="C3169" s="59" t="s">
        <v>36</v>
      </c>
      <c r="D3169" s="60"/>
      <c r="E3169" s="60"/>
      <c r="F3169" s="60"/>
      <c r="G3169" s="61"/>
      <c r="H3169" s="71" t="s">
        <v>36</v>
      </c>
      <c r="I3169" s="62" t="s">
        <v>36</v>
      </c>
      <c r="J3169" s="62" t="s">
        <v>36</v>
      </c>
      <c r="K3169" s="44"/>
      <c r="L3169" s="63" t="s">
        <v>36</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342</v>
      </c>
      <c r="C3170" s="59" t="s">
        <v>36</v>
      </c>
      <c r="D3170" s="60"/>
      <c r="E3170" s="60"/>
      <c r="F3170" s="60"/>
      <c r="G3170" s="61"/>
      <c r="H3170" s="71" t="s">
        <v>36</v>
      </c>
      <c r="I3170" s="62" t="s">
        <v>36</v>
      </c>
      <c r="J3170" s="62" t="s">
        <v>36</v>
      </c>
      <c r="K3170" s="44"/>
      <c r="L3170" s="63" t="s">
        <v>36</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343</v>
      </c>
      <c r="C3171" s="59" t="s">
        <v>36</v>
      </c>
      <c r="D3171" s="60"/>
      <c r="E3171" s="60"/>
      <c r="F3171" s="60"/>
      <c r="G3171" s="61"/>
      <c r="H3171" s="71" t="s">
        <v>36</v>
      </c>
      <c r="I3171" s="62" t="s">
        <v>36</v>
      </c>
      <c r="J3171" s="62" t="s">
        <v>36</v>
      </c>
      <c r="K3171" s="44"/>
      <c r="L3171" s="63" t="s">
        <v>36</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344</v>
      </c>
      <c r="C3172" s="59" t="s">
        <v>36</v>
      </c>
      <c r="D3172" s="60"/>
      <c r="E3172" s="60"/>
      <c r="F3172" s="60"/>
      <c r="G3172" s="61"/>
      <c r="H3172" s="71" t="s">
        <v>36</v>
      </c>
      <c r="I3172" s="62" t="s">
        <v>36</v>
      </c>
      <c r="J3172" s="62" t="s">
        <v>36</v>
      </c>
      <c r="K3172" s="44"/>
      <c r="L3172" s="63" t="s">
        <v>36</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345</v>
      </c>
      <c r="C3173" s="59" t="s">
        <v>36</v>
      </c>
      <c r="D3173" s="60"/>
      <c r="E3173" s="60"/>
      <c r="F3173" s="60"/>
      <c r="G3173" s="61"/>
      <c r="H3173" s="71" t="s">
        <v>36</v>
      </c>
      <c r="I3173" s="62" t="s">
        <v>36</v>
      </c>
      <c r="J3173" s="62" t="s">
        <v>36</v>
      </c>
      <c r="K3173" s="44"/>
      <c r="L3173" s="63" t="s">
        <v>36</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346</v>
      </c>
      <c r="C3174" s="59" t="s">
        <v>36</v>
      </c>
      <c r="D3174" s="60"/>
      <c r="E3174" s="60"/>
      <c r="F3174" s="60"/>
      <c r="G3174" s="61"/>
      <c r="H3174" s="71" t="s">
        <v>36</v>
      </c>
      <c r="I3174" s="62" t="s">
        <v>36</v>
      </c>
      <c r="J3174" s="62" t="s">
        <v>36</v>
      </c>
      <c r="K3174" s="44"/>
      <c r="L3174" s="63" t="s">
        <v>36</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347</v>
      </c>
      <c r="C3175" s="59" t="s">
        <v>36</v>
      </c>
      <c r="D3175" s="60"/>
      <c r="E3175" s="60"/>
      <c r="F3175" s="60"/>
      <c r="G3175" s="61"/>
      <c r="H3175" s="71" t="s">
        <v>36</v>
      </c>
      <c r="I3175" s="62" t="s">
        <v>36</v>
      </c>
      <c r="J3175" s="62" t="s">
        <v>36</v>
      </c>
      <c r="K3175" s="44"/>
      <c r="L3175" s="63" t="s">
        <v>36</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348</v>
      </c>
      <c r="C3176" s="59" t="s">
        <v>36</v>
      </c>
      <c r="D3176" s="60"/>
      <c r="E3176" s="60"/>
      <c r="F3176" s="60"/>
      <c r="G3176" s="61"/>
      <c r="H3176" s="71" t="s">
        <v>36</v>
      </c>
      <c r="I3176" s="62" t="s">
        <v>36</v>
      </c>
      <c r="J3176" s="62" t="s">
        <v>36</v>
      </c>
      <c r="K3176" s="44"/>
      <c r="L3176" s="63" t="s">
        <v>36</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349</v>
      </c>
      <c r="C3177" s="59" t="s">
        <v>36</v>
      </c>
      <c r="D3177" s="60"/>
      <c r="E3177" s="60"/>
      <c r="F3177" s="60"/>
      <c r="G3177" s="61"/>
      <c r="H3177" s="71" t="s">
        <v>36</v>
      </c>
      <c r="I3177" s="62" t="s">
        <v>36</v>
      </c>
      <c r="J3177" s="62" t="s">
        <v>36</v>
      </c>
      <c r="K3177" s="44"/>
      <c r="L3177" s="63" t="s">
        <v>36</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350</v>
      </c>
      <c r="C3178" s="59" t="s">
        <v>36</v>
      </c>
      <c r="D3178" s="60"/>
      <c r="E3178" s="60"/>
      <c r="F3178" s="60"/>
      <c r="G3178" s="61"/>
      <c r="H3178" s="71" t="s">
        <v>36</v>
      </c>
      <c r="I3178" s="62" t="s">
        <v>36</v>
      </c>
      <c r="J3178" s="62" t="s">
        <v>36</v>
      </c>
      <c r="K3178" s="44"/>
      <c r="L3178" s="63" t="s">
        <v>36</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351</v>
      </c>
      <c r="C3179" s="59" t="s">
        <v>36</v>
      </c>
      <c r="D3179" s="60"/>
      <c r="E3179" s="60"/>
      <c r="F3179" s="60"/>
      <c r="G3179" s="61"/>
      <c r="H3179" s="71" t="s">
        <v>36</v>
      </c>
      <c r="I3179" s="62" t="s">
        <v>36</v>
      </c>
      <c r="J3179" s="62" t="s">
        <v>36</v>
      </c>
      <c r="K3179" s="44"/>
      <c r="L3179" s="63" t="s">
        <v>36</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352</v>
      </c>
      <c r="C3180" s="59" t="s">
        <v>36</v>
      </c>
      <c r="D3180" s="60"/>
      <c r="E3180" s="60"/>
      <c r="F3180" s="60"/>
      <c r="G3180" s="61"/>
      <c r="H3180" s="71" t="s">
        <v>36</v>
      </c>
      <c r="I3180" s="62" t="s">
        <v>36</v>
      </c>
      <c r="J3180" s="62" t="s">
        <v>36</v>
      </c>
      <c r="K3180" s="44"/>
      <c r="L3180" s="63" t="s">
        <v>36</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353</v>
      </c>
      <c r="C3181" s="59" t="s">
        <v>36</v>
      </c>
      <c r="D3181" s="60"/>
      <c r="E3181" s="60"/>
      <c r="F3181" s="60"/>
      <c r="G3181" s="61"/>
      <c r="H3181" s="71" t="s">
        <v>36</v>
      </c>
      <c r="I3181" s="62" t="s">
        <v>36</v>
      </c>
      <c r="J3181" s="62" t="s">
        <v>36</v>
      </c>
      <c r="K3181" s="44"/>
      <c r="L3181" s="63" t="s">
        <v>36</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354</v>
      </c>
      <c r="C3182" s="59" t="s">
        <v>36</v>
      </c>
      <c r="D3182" s="60"/>
      <c r="E3182" s="60"/>
      <c r="F3182" s="60"/>
      <c r="G3182" s="61"/>
      <c r="H3182" s="71" t="s">
        <v>36</v>
      </c>
      <c r="I3182" s="62" t="s">
        <v>36</v>
      </c>
      <c r="J3182" s="62" t="s">
        <v>36</v>
      </c>
      <c r="K3182" s="44"/>
      <c r="L3182" s="63" t="s">
        <v>36</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355</v>
      </c>
      <c r="C3183" s="59" t="s">
        <v>36</v>
      </c>
      <c r="D3183" s="60"/>
      <c r="E3183" s="60"/>
      <c r="F3183" s="60"/>
      <c r="G3183" s="61"/>
      <c r="H3183" s="71" t="s">
        <v>36</v>
      </c>
      <c r="I3183" s="62" t="s">
        <v>36</v>
      </c>
      <c r="J3183" s="62" t="s">
        <v>36</v>
      </c>
      <c r="K3183" s="44"/>
      <c r="L3183" s="63" t="s">
        <v>36</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356</v>
      </c>
      <c r="C3184" s="59" t="s">
        <v>36</v>
      </c>
      <c r="D3184" s="60"/>
      <c r="E3184" s="60"/>
      <c r="F3184" s="60"/>
      <c r="G3184" s="61"/>
      <c r="H3184" s="71" t="s">
        <v>36</v>
      </c>
      <c r="I3184" s="62" t="s">
        <v>36</v>
      </c>
      <c r="J3184" s="62" t="s">
        <v>36</v>
      </c>
      <c r="K3184" s="44"/>
      <c r="L3184" s="63" t="s">
        <v>36</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357</v>
      </c>
      <c r="C3185" s="59" t="s">
        <v>36</v>
      </c>
      <c r="D3185" s="60"/>
      <c r="E3185" s="60"/>
      <c r="F3185" s="60"/>
      <c r="G3185" s="61"/>
      <c r="H3185" s="71" t="s">
        <v>36</v>
      </c>
      <c r="I3185" s="62" t="s">
        <v>36</v>
      </c>
      <c r="J3185" s="62" t="s">
        <v>36</v>
      </c>
      <c r="K3185" s="44"/>
      <c r="L3185" s="63" t="s">
        <v>36</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358</v>
      </c>
      <c r="C3186" s="59" t="s">
        <v>36</v>
      </c>
      <c r="D3186" s="60"/>
      <c r="E3186" s="60"/>
      <c r="F3186" s="60"/>
      <c r="G3186" s="61"/>
      <c r="H3186" s="71" t="s">
        <v>36</v>
      </c>
      <c r="I3186" s="62" t="s">
        <v>36</v>
      </c>
      <c r="J3186" s="62" t="s">
        <v>36</v>
      </c>
      <c r="K3186" s="44"/>
      <c r="L3186" s="63" t="s">
        <v>36</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359</v>
      </c>
      <c r="C3187" s="59" t="s">
        <v>36</v>
      </c>
      <c r="D3187" s="60"/>
      <c r="E3187" s="60"/>
      <c r="F3187" s="60"/>
      <c r="G3187" s="61"/>
      <c r="H3187" s="71" t="s">
        <v>36</v>
      </c>
      <c r="I3187" s="62" t="s">
        <v>36</v>
      </c>
      <c r="J3187" s="62" t="s">
        <v>36</v>
      </c>
      <c r="K3187" s="44"/>
      <c r="L3187" s="63" t="s">
        <v>36</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360</v>
      </c>
      <c r="C3188" s="59" t="s">
        <v>36</v>
      </c>
      <c r="D3188" s="60"/>
      <c r="E3188" s="60"/>
      <c r="F3188" s="60"/>
      <c r="G3188" s="61"/>
      <c r="H3188" s="71" t="s">
        <v>36</v>
      </c>
      <c r="I3188" s="62" t="s">
        <v>36</v>
      </c>
      <c r="J3188" s="62" t="s">
        <v>36</v>
      </c>
      <c r="K3188" s="44"/>
      <c r="L3188" s="63" t="s">
        <v>36</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361</v>
      </c>
      <c r="C3189" s="59" t="s">
        <v>36</v>
      </c>
      <c r="D3189" s="60"/>
      <c r="E3189" s="60"/>
      <c r="F3189" s="60"/>
      <c r="G3189" s="61"/>
      <c r="H3189" s="71" t="s">
        <v>36</v>
      </c>
      <c r="I3189" s="62" t="s">
        <v>36</v>
      </c>
      <c r="J3189" s="62" t="s">
        <v>36</v>
      </c>
      <c r="K3189" s="44"/>
      <c r="L3189" s="63" t="s">
        <v>36</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362</v>
      </c>
      <c r="C3190" s="59" t="s">
        <v>36</v>
      </c>
      <c r="D3190" s="60"/>
      <c r="E3190" s="60"/>
      <c r="F3190" s="60"/>
      <c r="G3190" s="61"/>
      <c r="H3190" s="71" t="s">
        <v>36</v>
      </c>
      <c r="I3190" s="62" t="s">
        <v>36</v>
      </c>
      <c r="J3190" s="62" t="s">
        <v>36</v>
      </c>
      <c r="K3190" s="44"/>
      <c r="L3190" s="63" t="s">
        <v>36</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363</v>
      </c>
      <c r="C3191" s="59" t="s">
        <v>36</v>
      </c>
      <c r="D3191" s="60"/>
      <c r="E3191" s="60"/>
      <c r="F3191" s="60"/>
      <c r="G3191" s="61"/>
      <c r="H3191" s="71" t="s">
        <v>36</v>
      </c>
      <c r="I3191" s="62" t="s">
        <v>36</v>
      </c>
      <c r="J3191" s="62" t="s">
        <v>36</v>
      </c>
      <c r="K3191" s="44"/>
      <c r="L3191" s="63" t="s">
        <v>36</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364</v>
      </c>
      <c r="C3192" s="59" t="s">
        <v>36</v>
      </c>
      <c r="D3192" s="60"/>
      <c r="E3192" s="60"/>
      <c r="F3192" s="60"/>
      <c r="G3192" s="61"/>
      <c r="H3192" s="71" t="s">
        <v>36</v>
      </c>
      <c r="I3192" s="62" t="s">
        <v>36</v>
      </c>
      <c r="J3192" s="62" t="s">
        <v>36</v>
      </c>
      <c r="K3192" s="44"/>
      <c r="L3192" s="63" t="s">
        <v>36</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365</v>
      </c>
      <c r="C3193" s="59" t="s">
        <v>36</v>
      </c>
      <c r="D3193" s="60"/>
      <c r="E3193" s="60"/>
      <c r="F3193" s="60"/>
      <c r="G3193" s="61"/>
      <c r="H3193" s="71" t="s">
        <v>36</v>
      </c>
      <c r="I3193" s="62" t="s">
        <v>36</v>
      </c>
      <c r="J3193" s="62" t="s">
        <v>36</v>
      </c>
      <c r="K3193" s="44"/>
      <c r="L3193" s="63" t="s">
        <v>36</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366</v>
      </c>
      <c r="C3194" s="59" t="s">
        <v>36</v>
      </c>
      <c r="D3194" s="60"/>
      <c r="E3194" s="60"/>
      <c r="F3194" s="60"/>
      <c r="G3194" s="61"/>
      <c r="H3194" s="71" t="s">
        <v>36</v>
      </c>
      <c r="I3194" s="62" t="s">
        <v>36</v>
      </c>
      <c r="J3194" s="62" t="s">
        <v>36</v>
      </c>
      <c r="K3194" s="44"/>
      <c r="L3194" s="63" t="s">
        <v>36</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367</v>
      </c>
      <c r="C3195" s="59" t="s">
        <v>36</v>
      </c>
      <c r="D3195" s="60"/>
      <c r="E3195" s="60"/>
      <c r="F3195" s="60"/>
      <c r="G3195" s="61"/>
      <c r="H3195" s="71" t="s">
        <v>36</v>
      </c>
      <c r="I3195" s="62" t="s">
        <v>36</v>
      </c>
      <c r="J3195" s="62" t="s">
        <v>36</v>
      </c>
      <c r="K3195" s="44"/>
      <c r="L3195" s="63" t="s">
        <v>36</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368</v>
      </c>
      <c r="C3196" s="59" t="s">
        <v>36</v>
      </c>
      <c r="D3196" s="60"/>
      <c r="E3196" s="60"/>
      <c r="F3196" s="60"/>
      <c r="G3196" s="61"/>
      <c r="H3196" s="71" t="s">
        <v>36</v>
      </c>
      <c r="I3196" s="62" t="s">
        <v>36</v>
      </c>
      <c r="J3196" s="62" t="s">
        <v>36</v>
      </c>
      <c r="K3196" s="44"/>
      <c r="L3196" s="63" t="s">
        <v>36</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369</v>
      </c>
      <c r="C3197" s="59" t="s">
        <v>36</v>
      </c>
      <c r="D3197" s="60"/>
      <c r="E3197" s="60"/>
      <c r="F3197" s="60"/>
      <c r="G3197" s="61"/>
      <c r="H3197" s="71" t="s">
        <v>36</v>
      </c>
      <c r="I3197" s="62" t="s">
        <v>36</v>
      </c>
      <c r="J3197" s="62" t="s">
        <v>36</v>
      </c>
      <c r="K3197" s="44"/>
      <c r="L3197" s="63" t="s">
        <v>36</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370</v>
      </c>
      <c r="C3198" s="59" t="s">
        <v>36</v>
      </c>
      <c r="D3198" s="60"/>
      <c r="E3198" s="60"/>
      <c r="F3198" s="60"/>
      <c r="G3198" s="61"/>
      <c r="H3198" s="71" t="s">
        <v>36</v>
      </c>
      <c r="I3198" s="62" t="s">
        <v>36</v>
      </c>
      <c r="J3198" s="62" t="s">
        <v>36</v>
      </c>
      <c r="K3198" s="44"/>
      <c r="L3198" s="63" t="s">
        <v>36</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371</v>
      </c>
      <c r="C3199" s="59" t="s">
        <v>36</v>
      </c>
      <c r="D3199" s="60"/>
      <c r="E3199" s="60"/>
      <c r="F3199" s="60"/>
      <c r="G3199" s="61"/>
      <c r="H3199" s="71" t="s">
        <v>36</v>
      </c>
      <c r="I3199" s="62" t="s">
        <v>36</v>
      </c>
      <c r="J3199" s="62" t="s">
        <v>36</v>
      </c>
      <c r="K3199" s="44"/>
      <c r="L3199" s="63" t="s">
        <v>36</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372</v>
      </c>
      <c r="C3200" s="59" t="s">
        <v>36</v>
      </c>
      <c r="D3200" s="60"/>
      <c r="E3200" s="60"/>
      <c r="F3200" s="60"/>
      <c r="G3200" s="61"/>
      <c r="H3200" s="71" t="s">
        <v>36</v>
      </c>
      <c r="I3200" s="62" t="s">
        <v>36</v>
      </c>
      <c r="J3200" s="62" t="s">
        <v>36</v>
      </c>
      <c r="K3200" s="44"/>
      <c r="L3200" s="63" t="s">
        <v>36</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373</v>
      </c>
      <c r="C3201" s="59" t="s">
        <v>36</v>
      </c>
      <c r="D3201" s="60"/>
      <c r="E3201" s="60"/>
      <c r="F3201" s="60"/>
      <c r="G3201" s="61"/>
      <c r="H3201" s="71" t="s">
        <v>36</v>
      </c>
      <c r="I3201" s="62" t="s">
        <v>36</v>
      </c>
      <c r="J3201" s="62" t="s">
        <v>36</v>
      </c>
      <c r="K3201" s="44"/>
      <c r="L3201" s="63" t="s">
        <v>36</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374</v>
      </c>
      <c r="C3202" s="59" t="s">
        <v>36</v>
      </c>
      <c r="D3202" s="60"/>
      <c r="E3202" s="60"/>
      <c r="F3202" s="60"/>
      <c r="G3202" s="61"/>
      <c r="H3202" s="71" t="s">
        <v>36</v>
      </c>
      <c r="I3202" s="62" t="s">
        <v>36</v>
      </c>
      <c r="J3202" s="62" t="s">
        <v>36</v>
      </c>
      <c r="K3202" s="44"/>
      <c r="L3202" s="63" t="s">
        <v>36</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375</v>
      </c>
      <c r="C3203" s="59" t="s">
        <v>36</v>
      </c>
      <c r="D3203" s="60"/>
      <c r="E3203" s="60"/>
      <c r="F3203" s="60"/>
      <c r="G3203" s="61"/>
      <c r="H3203" s="71" t="s">
        <v>36</v>
      </c>
      <c r="I3203" s="62" t="s">
        <v>36</v>
      </c>
      <c r="J3203" s="62" t="s">
        <v>36</v>
      </c>
      <c r="K3203" s="44"/>
      <c r="L3203" s="63" t="s">
        <v>36</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376</v>
      </c>
      <c r="C3204" s="59" t="s">
        <v>36</v>
      </c>
      <c r="D3204" s="60"/>
      <c r="E3204" s="60"/>
      <c r="F3204" s="60"/>
      <c r="G3204" s="61"/>
      <c r="H3204" s="71" t="s">
        <v>36</v>
      </c>
      <c r="I3204" s="62" t="s">
        <v>36</v>
      </c>
      <c r="J3204" s="62" t="s">
        <v>36</v>
      </c>
      <c r="K3204" s="44"/>
      <c r="L3204" s="63" t="s">
        <v>36</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377</v>
      </c>
      <c r="C3205" s="59" t="s">
        <v>36</v>
      </c>
      <c r="D3205" s="60"/>
      <c r="E3205" s="60"/>
      <c r="F3205" s="60"/>
      <c r="G3205" s="61"/>
      <c r="H3205" s="71" t="s">
        <v>36</v>
      </c>
      <c r="I3205" s="62" t="s">
        <v>36</v>
      </c>
      <c r="J3205" s="62" t="s">
        <v>36</v>
      </c>
      <c r="K3205" s="44"/>
      <c r="L3205" s="63" t="s">
        <v>36</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378</v>
      </c>
      <c r="C3206" s="59" t="s">
        <v>36</v>
      </c>
      <c r="D3206" s="60"/>
      <c r="E3206" s="60"/>
      <c r="F3206" s="60"/>
      <c r="G3206" s="61"/>
      <c r="H3206" s="71" t="s">
        <v>36</v>
      </c>
      <c r="I3206" s="62" t="s">
        <v>36</v>
      </c>
      <c r="J3206" s="62" t="s">
        <v>36</v>
      </c>
      <c r="K3206" s="44"/>
      <c r="L3206" s="63" t="s">
        <v>36</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379</v>
      </c>
      <c r="C3207" s="59" t="s">
        <v>36</v>
      </c>
      <c r="D3207" s="60"/>
      <c r="E3207" s="60"/>
      <c r="F3207" s="60"/>
      <c r="G3207" s="61"/>
      <c r="H3207" s="71" t="s">
        <v>36</v>
      </c>
      <c r="I3207" s="62" t="s">
        <v>36</v>
      </c>
      <c r="J3207" s="62" t="s">
        <v>36</v>
      </c>
      <c r="K3207" s="44"/>
      <c r="L3207" s="63" t="s">
        <v>36</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380</v>
      </c>
      <c r="C3208" s="59" t="s">
        <v>36</v>
      </c>
      <c r="D3208" s="60"/>
      <c r="E3208" s="60"/>
      <c r="F3208" s="60"/>
      <c r="G3208" s="61"/>
      <c r="H3208" s="71" t="s">
        <v>36</v>
      </c>
      <c r="I3208" s="62" t="s">
        <v>36</v>
      </c>
      <c r="J3208" s="62" t="s">
        <v>36</v>
      </c>
      <c r="K3208" s="44"/>
      <c r="L3208" s="63" t="s">
        <v>36</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381</v>
      </c>
      <c r="C3209" s="59" t="s">
        <v>36</v>
      </c>
      <c r="D3209" s="60"/>
      <c r="E3209" s="60"/>
      <c r="F3209" s="60"/>
      <c r="G3209" s="61"/>
      <c r="H3209" s="71" t="s">
        <v>36</v>
      </c>
      <c r="I3209" s="62" t="s">
        <v>36</v>
      </c>
      <c r="J3209" s="62" t="s">
        <v>36</v>
      </c>
      <c r="K3209" s="44"/>
      <c r="L3209" s="63" t="s">
        <v>36</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382</v>
      </c>
      <c r="C3210" s="59" t="s">
        <v>36</v>
      </c>
      <c r="D3210" s="60"/>
      <c r="E3210" s="60"/>
      <c r="F3210" s="60"/>
      <c r="G3210" s="61"/>
      <c r="H3210" s="71" t="s">
        <v>36</v>
      </c>
      <c r="I3210" s="62" t="s">
        <v>36</v>
      </c>
      <c r="J3210" s="62" t="s">
        <v>36</v>
      </c>
      <c r="K3210" s="44"/>
      <c r="L3210" s="63" t="s">
        <v>36</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383</v>
      </c>
      <c r="C3211" s="59" t="s">
        <v>36</v>
      </c>
      <c r="D3211" s="60"/>
      <c r="E3211" s="60"/>
      <c r="F3211" s="60"/>
      <c r="G3211" s="61"/>
      <c r="H3211" s="71" t="s">
        <v>36</v>
      </c>
      <c r="I3211" s="62" t="s">
        <v>36</v>
      </c>
      <c r="J3211" s="62" t="s">
        <v>36</v>
      </c>
      <c r="K3211" s="44"/>
      <c r="L3211" s="63" t="s">
        <v>36</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384</v>
      </c>
      <c r="C3212" s="59" t="s">
        <v>36</v>
      </c>
      <c r="D3212" s="60"/>
      <c r="E3212" s="60"/>
      <c r="F3212" s="60"/>
      <c r="G3212" s="61"/>
      <c r="H3212" s="71" t="s">
        <v>36</v>
      </c>
      <c r="I3212" s="62" t="s">
        <v>36</v>
      </c>
      <c r="J3212" s="62" t="s">
        <v>36</v>
      </c>
      <c r="K3212" s="44"/>
      <c r="L3212" s="63" t="s">
        <v>36</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385</v>
      </c>
      <c r="C3213" s="59" t="s">
        <v>36</v>
      </c>
      <c r="D3213" s="60"/>
      <c r="E3213" s="60"/>
      <c r="F3213" s="60"/>
      <c r="G3213" s="61"/>
      <c r="H3213" s="71" t="s">
        <v>36</v>
      </c>
      <c r="I3213" s="62" t="s">
        <v>36</v>
      </c>
      <c r="J3213" s="62" t="s">
        <v>36</v>
      </c>
      <c r="K3213" s="44"/>
      <c r="L3213" s="63" t="s">
        <v>36</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386</v>
      </c>
      <c r="C3214" s="59" t="s">
        <v>36</v>
      </c>
      <c r="D3214" s="60"/>
      <c r="E3214" s="60"/>
      <c r="F3214" s="60"/>
      <c r="G3214" s="61"/>
      <c r="H3214" s="71" t="s">
        <v>36</v>
      </c>
      <c r="I3214" s="62" t="s">
        <v>36</v>
      </c>
      <c r="J3214" s="62" t="s">
        <v>36</v>
      </c>
      <c r="K3214" s="44"/>
      <c r="L3214" s="63" t="s">
        <v>36</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387</v>
      </c>
      <c r="C3215" s="59" t="s">
        <v>36</v>
      </c>
      <c r="D3215" s="60"/>
      <c r="E3215" s="60"/>
      <c r="F3215" s="60"/>
      <c r="G3215" s="61"/>
      <c r="H3215" s="71" t="s">
        <v>36</v>
      </c>
      <c r="I3215" s="62" t="s">
        <v>36</v>
      </c>
      <c r="J3215" s="62" t="s">
        <v>36</v>
      </c>
      <c r="K3215" s="44"/>
      <c r="L3215" s="63" t="s">
        <v>36</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388</v>
      </c>
      <c r="C3216" s="59" t="s">
        <v>36</v>
      </c>
      <c r="D3216" s="60"/>
      <c r="E3216" s="60"/>
      <c r="F3216" s="60"/>
      <c r="G3216" s="61"/>
      <c r="H3216" s="71" t="s">
        <v>36</v>
      </c>
      <c r="I3216" s="62" t="s">
        <v>36</v>
      </c>
      <c r="J3216" s="62" t="s">
        <v>36</v>
      </c>
      <c r="K3216" s="44"/>
      <c r="L3216" s="63" t="s">
        <v>36</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389</v>
      </c>
      <c r="C3217" s="59" t="s">
        <v>36</v>
      </c>
      <c r="D3217" s="60"/>
      <c r="E3217" s="60"/>
      <c r="F3217" s="60"/>
      <c r="G3217" s="61"/>
      <c r="H3217" s="71" t="s">
        <v>36</v>
      </c>
      <c r="I3217" s="62" t="s">
        <v>36</v>
      </c>
      <c r="J3217" s="62" t="s">
        <v>36</v>
      </c>
      <c r="K3217" s="44"/>
      <c r="L3217" s="63" t="s">
        <v>36</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390</v>
      </c>
      <c r="C3218" s="59" t="s">
        <v>36</v>
      </c>
      <c r="D3218" s="60"/>
      <c r="E3218" s="60"/>
      <c r="F3218" s="60"/>
      <c r="G3218" s="61"/>
      <c r="H3218" s="71" t="s">
        <v>36</v>
      </c>
      <c r="I3218" s="62" t="s">
        <v>36</v>
      </c>
      <c r="J3218" s="62" t="s">
        <v>36</v>
      </c>
      <c r="K3218" s="44"/>
      <c r="L3218" s="63" t="s">
        <v>36</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391</v>
      </c>
      <c r="C3219" s="59" t="s">
        <v>36</v>
      </c>
      <c r="D3219" s="60"/>
      <c r="E3219" s="60"/>
      <c r="F3219" s="60"/>
      <c r="G3219" s="61"/>
      <c r="H3219" s="71" t="s">
        <v>36</v>
      </c>
      <c r="I3219" s="62" t="s">
        <v>36</v>
      </c>
      <c r="J3219" s="62" t="s">
        <v>36</v>
      </c>
      <c r="K3219" s="44"/>
      <c r="L3219" s="63" t="s">
        <v>36</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392</v>
      </c>
      <c r="C3220" s="59" t="s">
        <v>36</v>
      </c>
      <c r="D3220" s="60"/>
      <c r="E3220" s="60"/>
      <c r="F3220" s="60"/>
      <c r="G3220" s="61"/>
      <c r="H3220" s="71" t="s">
        <v>36</v>
      </c>
      <c r="I3220" s="62" t="s">
        <v>36</v>
      </c>
      <c r="J3220" s="62" t="s">
        <v>36</v>
      </c>
      <c r="K3220" s="44"/>
      <c r="L3220" s="63" t="s">
        <v>36</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393</v>
      </c>
      <c r="C3221" s="59" t="s">
        <v>36</v>
      </c>
      <c r="D3221" s="60"/>
      <c r="E3221" s="60"/>
      <c r="F3221" s="60"/>
      <c r="G3221" s="61"/>
      <c r="H3221" s="71" t="s">
        <v>36</v>
      </c>
      <c r="I3221" s="62" t="s">
        <v>36</v>
      </c>
      <c r="J3221" s="62" t="s">
        <v>36</v>
      </c>
      <c r="K3221" s="44"/>
      <c r="L3221" s="63" t="s">
        <v>36</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394</v>
      </c>
      <c r="C3222" s="59" t="s">
        <v>36</v>
      </c>
      <c r="D3222" s="60"/>
      <c r="E3222" s="60"/>
      <c r="F3222" s="60"/>
      <c r="G3222" s="61"/>
      <c r="H3222" s="71" t="s">
        <v>36</v>
      </c>
      <c r="I3222" s="62" t="s">
        <v>36</v>
      </c>
      <c r="J3222" s="62" t="s">
        <v>36</v>
      </c>
      <c r="K3222" s="44"/>
      <c r="L3222" s="63" t="s">
        <v>36</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395</v>
      </c>
      <c r="C3223" s="59" t="s">
        <v>36</v>
      </c>
      <c r="D3223" s="60"/>
      <c r="E3223" s="60"/>
      <c r="F3223" s="60"/>
      <c r="G3223" s="61"/>
      <c r="H3223" s="71" t="s">
        <v>36</v>
      </c>
      <c r="I3223" s="62" t="s">
        <v>36</v>
      </c>
      <c r="J3223" s="62" t="s">
        <v>36</v>
      </c>
      <c r="K3223" s="44"/>
      <c r="L3223" s="63" t="s">
        <v>36</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396</v>
      </c>
      <c r="C3224" s="59" t="s">
        <v>36</v>
      </c>
      <c r="D3224" s="60"/>
      <c r="E3224" s="60"/>
      <c r="F3224" s="60"/>
      <c r="G3224" s="61"/>
      <c r="H3224" s="71" t="s">
        <v>36</v>
      </c>
      <c r="I3224" s="62" t="s">
        <v>36</v>
      </c>
      <c r="J3224" s="62" t="s">
        <v>36</v>
      </c>
      <c r="K3224" s="44"/>
      <c r="L3224" s="63" t="s">
        <v>36</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397</v>
      </c>
      <c r="C3225" s="59" t="s">
        <v>36</v>
      </c>
      <c r="D3225" s="60"/>
      <c r="E3225" s="60"/>
      <c r="F3225" s="60"/>
      <c r="G3225" s="61"/>
      <c r="H3225" s="71" t="s">
        <v>36</v>
      </c>
      <c r="I3225" s="62" t="s">
        <v>36</v>
      </c>
      <c r="J3225" s="62" t="s">
        <v>36</v>
      </c>
      <c r="K3225" s="44"/>
      <c r="L3225" s="63" t="s">
        <v>36</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398</v>
      </c>
      <c r="C3226" s="59" t="s">
        <v>36</v>
      </c>
      <c r="D3226" s="60"/>
      <c r="E3226" s="60"/>
      <c r="F3226" s="60"/>
      <c r="G3226" s="61"/>
      <c r="H3226" s="71" t="s">
        <v>36</v>
      </c>
      <c r="I3226" s="62" t="s">
        <v>36</v>
      </c>
      <c r="J3226" s="62" t="s">
        <v>36</v>
      </c>
      <c r="K3226" s="44"/>
      <c r="L3226" s="63" t="s">
        <v>36</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399</v>
      </c>
      <c r="C3227" s="59" t="s">
        <v>36</v>
      </c>
      <c r="D3227" s="60"/>
      <c r="E3227" s="60"/>
      <c r="F3227" s="60"/>
      <c r="G3227" s="61"/>
      <c r="H3227" s="71" t="s">
        <v>36</v>
      </c>
      <c r="I3227" s="62" t="s">
        <v>36</v>
      </c>
      <c r="J3227" s="62" t="s">
        <v>36</v>
      </c>
      <c r="K3227" s="44"/>
      <c r="L3227" s="63" t="s">
        <v>36</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x14ac:dyDescent="0.2">
      <c r="A3228" s="15"/>
      <c r="B3228" s="15"/>
      <c r="C3228" s="58"/>
      <c r="D3228" s="58"/>
      <c r="E3228" s="58"/>
      <c r="F3228" s="58"/>
      <c r="G3228" s="58"/>
      <c r="H3228" s="72"/>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x14ac:dyDescent="0.2">
      <c r="A3229" s="11"/>
      <c r="B3229" s="12" t="str">
        <f>"Jemena "&amp;LEFT($H$3,7)&amp;" Public lighting prices"</f>
        <v>Jemena 2026–27 Public lighting prices</v>
      </c>
      <c r="C3229" s="11"/>
      <c r="D3229" s="11"/>
      <c r="E3229" s="11"/>
      <c r="F3229" s="11"/>
      <c r="G3229" s="11"/>
      <c r="H3229" s="19" t="s">
        <v>20</v>
      </c>
      <c r="I3229" s="19" t="s">
        <v>21</v>
      </c>
      <c r="J3229" s="19" t="s">
        <v>22</v>
      </c>
      <c r="K3229" s="19"/>
      <c r="L3229" s="42" t="s">
        <v>25</v>
      </c>
      <c r="M3229" s="66" t="s">
        <v>30</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hidden="1" outlineLevel="1" x14ac:dyDescent="0.2">
      <c r="A3230" s="15"/>
      <c r="B3230" s="15"/>
      <c r="C3230" s="57"/>
      <c r="D3230" s="57"/>
      <c r="E3230" s="57"/>
      <c r="F3230" s="57"/>
      <c r="G3230" s="57"/>
      <c r="H3230" s="70"/>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hidden="1" outlineLevel="1" x14ac:dyDescent="0.2">
      <c r="A3231" s="15"/>
      <c r="B3231" s="15"/>
      <c r="C3231" s="59"/>
      <c r="D3231" s="60"/>
      <c r="E3231" s="60"/>
      <c r="F3231" s="60"/>
      <c r="G3231" s="61"/>
      <c r="H3231" s="71"/>
      <c r="I3231" s="62"/>
      <c r="J3231" s="62"/>
      <c r="K3231" s="44"/>
      <c r="L3231" s="63"/>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c r="C3232" s="59"/>
      <c r="D3232" s="60"/>
      <c r="E3232" s="60"/>
      <c r="F3232" s="60"/>
      <c r="G3232" s="61"/>
      <c r="H3232" s="71"/>
      <c r="I3232" s="62"/>
      <c r="J3232" s="62"/>
      <c r="K3232" s="44"/>
      <c r="L3232" s="63"/>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c r="C3233" s="59"/>
      <c r="D3233" s="60"/>
      <c r="E3233" s="60"/>
      <c r="F3233" s="60"/>
      <c r="G3233" s="61"/>
      <c r="H3233" s="71"/>
      <c r="I3233" s="62"/>
      <c r="J3233" s="62"/>
      <c r="K3233" s="44"/>
      <c r="L3233" s="63"/>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c r="C3234" s="59"/>
      <c r="D3234" s="60"/>
      <c r="E3234" s="60"/>
      <c r="F3234" s="60"/>
      <c r="G3234" s="61"/>
      <c r="H3234" s="71"/>
      <c r="I3234" s="62"/>
      <c r="J3234" s="62"/>
      <c r="K3234" s="44"/>
      <c r="L3234" s="63"/>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c r="C3235" s="59"/>
      <c r="D3235" s="60"/>
      <c r="E3235" s="60"/>
      <c r="F3235" s="60"/>
      <c r="G3235" s="61"/>
      <c r="H3235" s="71"/>
      <c r="I3235" s="62"/>
      <c r="J3235" s="62"/>
      <c r="K3235" s="44"/>
      <c r="L3235" s="63"/>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c r="C3236" s="59"/>
      <c r="D3236" s="60"/>
      <c r="E3236" s="60"/>
      <c r="F3236" s="60"/>
      <c r="G3236" s="61"/>
      <c r="H3236" s="71"/>
      <c r="I3236" s="62"/>
      <c r="J3236" s="62"/>
      <c r="K3236" s="44"/>
      <c r="L3236" s="63"/>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c r="C3237" s="59"/>
      <c r="D3237" s="60"/>
      <c r="E3237" s="60"/>
      <c r="F3237" s="60"/>
      <c r="G3237" s="61"/>
      <c r="H3237" s="71"/>
      <c r="I3237" s="62"/>
      <c r="J3237" s="62"/>
      <c r="K3237" s="44"/>
      <c r="L3237" s="63"/>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c r="C3238" s="59"/>
      <c r="D3238" s="60"/>
      <c r="E3238" s="60"/>
      <c r="F3238" s="60"/>
      <c r="G3238" s="61"/>
      <c r="H3238" s="71"/>
      <c r="I3238" s="62"/>
      <c r="J3238" s="62"/>
      <c r="K3238" s="44"/>
      <c r="L3238" s="63"/>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c r="C3239" s="59"/>
      <c r="D3239" s="60"/>
      <c r="E3239" s="60"/>
      <c r="F3239" s="60"/>
      <c r="G3239" s="61"/>
      <c r="H3239" s="71"/>
      <c r="I3239" s="62"/>
      <c r="J3239" s="62"/>
      <c r="K3239" s="44"/>
      <c r="L3239" s="63"/>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c r="C3240" s="59"/>
      <c r="D3240" s="60"/>
      <c r="E3240" s="60"/>
      <c r="F3240" s="60"/>
      <c r="G3240" s="61"/>
      <c r="H3240" s="71"/>
      <c r="I3240" s="62"/>
      <c r="J3240" s="62"/>
      <c r="K3240" s="44"/>
      <c r="L3240" s="63"/>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c r="C3241" s="59"/>
      <c r="D3241" s="60"/>
      <c r="E3241" s="60"/>
      <c r="F3241" s="60"/>
      <c r="G3241" s="61"/>
      <c r="H3241" s="71"/>
      <c r="I3241" s="62"/>
      <c r="J3241" s="62"/>
      <c r="K3241" s="44"/>
      <c r="L3241" s="63"/>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c r="C3242" s="59"/>
      <c r="D3242" s="60"/>
      <c r="E3242" s="60"/>
      <c r="F3242" s="60"/>
      <c r="G3242" s="61"/>
      <c r="H3242" s="71"/>
      <c r="I3242" s="62"/>
      <c r="J3242" s="62"/>
      <c r="K3242" s="44"/>
      <c r="L3242" s="63"/>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c r="C3243" s="59"/>
      <c r="D3243" s="60"/>
      <c r="E3243" s="60"/>
      <c r="F3243" s="60"/>
      <c r="G3243" s="61"/>
      <c r="H3243" s="71"/>
      <c r="I3243" s="62"/>
      <c r="J3243" s="62"/>
      <c r="K3243" s="44"/>
      <c r="L3243" s="63"/>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c r="C3244" s="59"/>
      <c r="D3244" s="60"/>
      <c r="E3244" s="60"/>
      <c r="F3244" s="60"/>
      <c r="G3244" s="61"/>
      <c r="H3244" s="71"/>
      <c r="I3244" s="62"/>
      <c r="J3244" s="62"/>
      <c r="K3244" s="44"/>
      <c r="L3244" s="63"/>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c r="C3245" s="59"/>
      <c r="D3245" s="60"/>
      <c r="E3245" s="60"/>
      <c r="F3245" s="60"/>
      <c r="G3245" s="61"/>
      <c r="H3245" s="71"/>
      <c r="I3245" s="62"/>
      <c r="J3245" s="62"/>
      <c r="K3245" s="44"/>
      <c r="L3245" s="63"/>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c r="C3246" s="59"/>
      <c r="D3246" s="60"/>
      <c r="E3246" s="60"/>
      <c r="F3246" s="60"/>
      <c r="G3246" s="61"/>
      <c r="H3246" s="71"/>
      <c r="I3246" s="62"/>
      <c r="J3246" s="62"/>
      <c r="K3246" s="44"/>
      <c r="L3246" s="63"/>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c r="C3247" s="59"/>
      <c r="D3247" s="60"/>
      <c r="E3247" s="60"/>
      <c r="F3247" s="60"/>
      <c r="G3247" s="61"/>
      <c r="H3247" s="71"/>
      <c r="I3247" s="62"/>
      <c r="J3247" s="62"/>
      <c r="K3247" s="44"/>
      <c r="L3247" s="63"/>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c r="C3248" s="59"/>
      <c r="D3248" s="60"/>
      <c r="E3248" s="60"/>
      <c r="F3248" s="60"/>
      <c r="G3248" s="61"/>
      <c r="H3248" s="71"/>
      <c r="I3248" s="62"/>
      <c r="J3248" s="62"/>
      <c r="K3248" s="44"/>
      <c r="L3248" s="63"/>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c r="C3249" s="59"/>
      <c r="D3249" s="60"/>
      <c r="E3249" s="60"/>
      <c r="F3249" s="60"/>
      <c r="G3249" s="61"/>
      <c r="H3249" s="71"/>
      <c r="I3249" s="62"/>
      <c r="J3249" s="62"/>
      <c r="K3249" s="44"/>
      <c r="L3249" s="63"/>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c r="C3250" s="59"/>
      <c r="D3250" s="60"/>
      <c r="E3250" s="60"/>
      <c r="F3250" s="60"/>
      <c r="G3250" s="61"/>
      <c r="H3250" s="71"/>
      <c r="I3250" s="62"/>
      <c r="J3250" s="62"/>
      <c r="K3250" s="44"/>
      <c r="L3250" s="63"/>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c r="C3251" s="59"/>
      <c r="D3251" s="60"/>
      <c r="E3251" s="60"/>
      <c r="F3251" s="60"/>
      <c r="G3251" s="61"/>
      <c r="H3251" s="71"/>
      <c r="I3251" s="62"/>
      <c r="J3251" s="62"/>
      <c r="K3251" s="44"/>
      <c r="L3251" s="63"/>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c r="C3252" s="59"/>
      <c r="D3252" s="60"/>
      <c r="E3252" s="60"/>
      <c r="F3252" s="60"/>
      <c r="G3252" s="61"/>
      <c r="H3252" s="71"/>
      <c r="I3252" s="62"/>
      <c r="J3252" s="62"/>
      <c r="K3252" s="44"/>
      <c r="L3252" s="63"/>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c r="C3253" s="59"/>
      <c r="D3253" s="60"/>
      <c r="E3253" s="60"/>
      <c r="F3253" s="60"/>
      <c r="G3253" s="61"/>
      <c r="H3253" s="71"/>
      <c r="I3253" s="62"/>
      <c r="J3253" s="62"/>
      <c r="K3253" s="44"/>
      <c r="L3253" s="63"/>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c r="C3254" s="59"/>
      <c r="D3254" s="60"/>
      <c r="E3254" s="60"/>
      <c r="F3254" s="60"/>
      <c r="G3254" s="61"/>
      <c r="H3254" s="71"/>
      <c r="I3254" s="62"/>
      <c r="J3254" s="62"/>
      <c r="K3254" s="44"/>
      <c r="L3254" s="63"/>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c r="C3255" s="59"/>
      <c r="D3255" s="60"/>
      <c r="E3255" s="60"/>
      <c r="F3255" s="60"/>
      <c r="G3255" s="61"/>
      <c r="H3255" s="71"/>
      <c r="I3255" s="62"/>
      <c r="J3255" s="62"/>
      <c r="K3255" s="44"/>
      <c r="L3255" s="63"/>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c r="C3256" s="59"/>
      <c r="D3256" s="60"/>
      <c r="E3256" s="60"/>
      <c r="F3256" s="60"/>
      <c r="G3256" s="61"/>
      <c r="H3256" s="71"/>
      <c r="I3256" s="62"/>
      <c r="J3256" s="62"/>
      <c r="K3256" s="44"/>
      <c r="L3256" s="63"/>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c r="C3257" s="59"/>
      <c r="D3257" s="60"/>
      <c r="E3257" s="60"/>
      <c r="F3257" s="60"/>
      <c r="G3257" s="61"/>
      <c r="H3257" s="71"/>
      <c r="I3257" s="62"/>
      <c r="J3257" s="62"/>
      <c r="K3257" s="44"/>
      <c r="L3257" s="63"/>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c r="C3258" s="59"/>
      <c r="D3258" s="60"/>
      <c r="E3258" s="60"/>
      <c r="F3258" s="60"/>
      <c r="G3258" s="61"/>
      <c r="H3258" s="71"/>
      <c r="I3258" s="62"/>
      <c r="J3258" s="62"/>
      <c r="K3258" s="44"/>
      <c r="L3258" s="63"/>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c r="C3259" s="59"/>
      <c r="D3259" s="60"/>
      <c r="E3259" s="60"/>
      <c r="F3259" s="60"/>
      <c r="G3259" s="61"/>
      <c r="H3259" s="71"/>
      <c r="I3259" s="62"/>
      <c r="J3259" s="62"/>
      <c r="K3259" s="44"/>
      <c r="L3259" s="63"/>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c r="C3260" s="59"/>
      <c r="D3260" s="60"/>
      <c r="E3260" s="60"/>
      <c r="F3260" s="60"/>
      <c r="G3260" s="61"/>
      <c r="H3260" s="71"/>
      <c r="I3260" s="62"/>
      <c r="J3260" s="62"/>
      <c r="K3260" s="44"/>
      <c r="L3260" s="63"/>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c r="C3261" s="59"/>
      <c r="D3261" s="60"/>
      <c r="E3261" s="60"/>
      <c r="F3261" s="60"/>
      <c r="G3261" s="61"/>
      <c r="H3261" s="71"/>
      <c r="I3261" s="62"/>
      <c r="J3261" s="62"/>
      <c r="K3261" s="44"/>
      <c r="L3261" s="63"/>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c r="C3262" s="59"/>
      <c r="D3262" s="60"/>
      <c r="E3262" s="60"/>
      <c r="F3262" s="60"/>
      <c r="G3262" s="61"/>
      <c r="H3262" s="71"/>
      <c r="I3262" s="62"/>
      <c r="J3262" s="62"/>
      <c r="K3262" s="44"/>
      <c r="L3262" s="63"/>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c r="C3263" s="59"/>
      <c r="D3263" s="60"/>
      <c r="E3263" s="60"/>
      <c r="F3263" s="60"/>
      <c r="G3263" s="61"/>
      <c r="H3263" s="71"/>
      <c r="I3263" s="62"/>
      <c r="J3263" s="62"/>
      <c r="K3263" s="44"/>
      <c r="L3263" s="63"/>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c r="C3264" s="59"/>
      <c r="D3264" s="60"/>
      <c r="E3264" s="60"/>
      <c r="F3264" s="60"/>
      <c r="G3264" s="61"/>
      <c r="H3264" s="71"/>
      <c r="I3264" s="62"/>
      <c r="J3264" s="62"/>
      <c r="K3264" s="44"/>
      <c r="L3264" s="63"/>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c r="C3265" s="59"/>
      <c r="D3265" s="60"/>
      <c r="E3265" s="60"/>
      <c r="F3265" s="60"/>
      <c r="G3265" s="61"/>
      <c r="H3265" s="71"/>
      <c r="I3265" s="62"/>
      <c r="J3265" s="62"/>
      <c r="K3265" s="44"/>
      <c r="L3265" s="63"/>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c r="C3266" s="59"/>
      <c r="D3266" s="60"/>
      <c r="E3266" s="60"/>
      <c r="F3266" s="60"/>
      <c r="G3266" s="61"/>
      <c r="H3266" s="71"/>
      <c r="I3266" s="62"/>
      <c r="J3266" s="62"/>
      <c r="K3266" s="44"/>
      <c r="L3266" s="63"/>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c r="C3267" s="59"/>
      <c r="D3267" s="60"/>
      <c r="E3267" s="60"/>
      <c r="F3267" s="60"/>
      <c r="G3267" s="61"/>
      <c r="H3267" s="71"/>
      <c r="I3267" s="62"/>
      <c r="J3267" s="62"/>
      <c r="K3267" s="44"/>
      <c r="L3267" s="63"/>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c r="C3268" s="59"/>
      <c r="D3268" s="60"/>
      <c r="E3268" s="60"/>
      <c r="F3268" s="60"/>
      <c r="G3268" s="61"/>
      <c r="H3268" s="71"/>
      <c r="I3268" s="62"/>
      <c r="J3268" s="62"/>
      <c r="K3268" s="44"/>
      <c r="L3268" s="63"/>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c r="C3269" s="59"/>
      <c r="D3269" s="60"/>
      <c r="E3269" s="60"/>
      <c r="F3269" s="60"/>
      <c r="G3269" s="61"/>
      <c r="H3269" s="71"/>
      <c r="I3269" s="62"/>
      <c r="J3269" s="62"/>
      <c r="K3269" s="44"/>
      <c r="L3269" s="63"/>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c r="C3270" s="59"/>
      <c r="D3270" s="60"/>
      <c r="E3270" s="60"/>
      <c r="F3270" s="60"/>
      <c r="G3270" s="61"/>
      <c r="H3270" s="71"/>
      <c r="I3270" s="62"/>
      <c r="J3270" s="62"/>
      <c r="K3270" s="44"/>
      <c r="L3270" s="63"/>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c r="C3271" s="59"/>
      <c r="D3271" s="60"/>
      <c r="E3271" s="60"/>
      <c r="F3271" s="60"/>
      <c r="G3271" s="61"/>
      <c r="H3271" s="71"/>
      <c r="I3271" s="62"/>
      <c r="J3271" s="62"/>
      <c r="K3271" s="44"/>
      <c r="L3271" s="63"/>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c r="C3272" s="59"/>
      <c r="D3272" s="60"/>
      <c r="E3272" s="60"/>
      <c r="F3272" s="60"/>
      <c r="G3272" s="61"/>
      <c r="H3272" s="71"/>
      <c r="I3272" s="62"/>
      <c r="J3272" s="62"/>
      <c r="K3272" s="44"/>
      <c r="L3272" s="63"/>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c r="C3273" s="59"/>
      <c r="D3273" s="60"/>
      <c r="E3273" s="60"/>
      <c r="F3273" s="60"/>
      <c r="G3273" s="61"/>
      <c r="H3273" s="71"/>
      <c r="I3273" s="62"/>
      <c r="J3273" s="62"/>
      <c r="K3273" s="44"/>
      <c r="L3273" s="63"/>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c r="C3274" s="59"/>
      <c r="D3274" s="60"/>
      <c r="E3274" s="60"/>
      <c r="F3274" s="60"/>
      <c r="G3274" s="61"/>
      <c r="H3274" s="71"/>
      <c r="I3274" s="62"/>
      <c r="J3274" s="62"/>
      <c r="K3274" s="44"/>
      <c r="L3274" s="63"/>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c r="C3275" s="59"/>
      <c r="D3275" s="60"/>
      <c r="E3275" s="60"/>
      <c r="F3275" s="60"/>
      <c r="G3275" s="61"/>
      <c r="H3275" s="71"/>
      <c r="I3275" s="62"/>
      <c r="J3275" s="62"/>
      <c r="K3275" s="44"/>
      <c r="L3275" s="63"/>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c r="C3276" s="59"/>
      <c r="D3276" s="60"/>
      <c r="E3276" s="60"/>
      <c r="F3276" s="60"/>
      <c r="G3276" s="61"/>
      <c r="H3276" s="71"/>
      <c r="I3276" s="62"/>
      <c r="J3276" s="62"/>
      <c r="K3276" s="44"/>
      <c r="L3276" s="63"/>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c r="C3277" s="59"/>
      <c r="D3277" s="60"/>
      <c r="E3277" s="60"/>
      <c r="F3277" s="60"/>
      <c r="G3277" s="61"/>
      <c r="H3277" s="71"/>
      <c r="I3277" s="62"/>
      <c r="J3277" s="62"/>
      <c r="K3277" s="44"/>
      <c r="L3277" s="63"/>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c r="C3278" s="59"/>
      <c r="D3278" s="60"/>
      <c r="E3278" s="60"/>
      <c r="F3278" s="60"/>
      <c r="G3278" s="61"/>
      <c r="H3278" s="71"/>
      <c r="I3278" s="62"/>
      <c r="J3278" s="62"/>
      <c r="K3278" s="44"/>
      <c r="L3278" s="63"/>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c r="C3279" s="59"/>
      <c r="D3279" s="60"/>
      <c r="E3279" s="60"/>
      <c r="F3279" s="60"/>
      <c r="G3279" s="61"/>
      <c r="H3279" s="71"/>
      <c r="I3279" s="62"/>
      <c r="J3279" s="62"/>
      <c r="K3279" s="44"/>
      <c r="L3279" s="63"/>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c r="C3280" s="59"/>
      <c r="D3280" s="60"/>
      <c r="E3280" s="60"/>
      <c r="F3280" s="60"/>
      <c r="G3280" s="61"/>
      <c r="H3280" s="71"/>
      <c r="I3280" s="62"/>
      <c r="J3280" s="62"/>
      <c r="K3280" s="44"/>
      <c r="L3280" s="63"/>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c r="C3281" s="59"/>
      <c r="D3281" s="60"/>
      <c r="E3281" s="60"/>
      <c r="F3281" s="60"/>
      <c r="G3281" s="61"/>
      <c r="H3281" s="71"/>
      <c r="I3281" s="62"/>
      <c r="J3281" s="62"/>
      <c r="K3281" s="44"/>
      <c r="L3281" s="63"/>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c r="C3282" s="59"/>
      <c r="D3282" s="60"/>
      <c r="E3282" s="60"/>
      <c r="F3282" s="60"/>
      <c r="G3282" s="61"/>
      <c r="H3282" s="71"/>
      <c r="I3282" s="62"/>
      <c r="J3282" s="62"/>
      <c r="K3282" s="44"/>
      <c r="L3282" s="63"/>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c r="C3283" s="59"/>
      <c r="D3283" s="60"/>
      <c r="E3283" s="60"/>
      <c r="F3283" s="60"/>
      <c r="G3283" s="61"/>
      <c r="H3283" s="71"/>
      <c r="I3283" s="62"/>
      <c r="J3283" s="62"/>
      <c r="K3283" s="44"/>
      <c r="L3283" s="63"/>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c r="C3284" s="59"/>
      <c r="D3284" s="60"/>
      <c r="E3284" s="60"/>
      <c r="F3284" s="60"/>
      <c r="G3284" s="61"/>
      <c r="H3284" s="71"/>
      <c r="I3284" s="62"/>
      <c r="J3284" s="62"/>
      <c r="K3284" s="44"/>
      <c r="L3284" s="63"/>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c r="C3285" s="59"/>
      <c r="D3285" s="60"/>
      <c r="E3285" s="60"/>
      <c r="F3285" s="60"/>
      <c r="G3285" s="61"/>
      <c r="H3285" s="71"/>
      <c r="I3285" s="62"/>
      <c r="J3285" s="62"/>
      <c r="K3285" s="44"/>
      <c r="L3285" s="63"/>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c r="C3286" s="59"/>
      <c r="D3286" s="60"/>
      <c r="E3286" s="60"/>
      <c r="F3286" s="60"/>
      <c r="G3286" s="61"/>
      <c r="H3286" s="71"/>
      <c r="I3286" s="62"/>
      <c r="J3286" s="62"/>
      <c r="K3286" s="44"/>
      <c r="L3286" s="63"/>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c r="C3287" s="59"/>
      <c r="D3287" s="60"/>
      <c r="E3287" s="60"/>
      <c r="F3287" s="60"/>
      <c r="G3287" s="61"/>
      <c r="H3287" s="71"/>
      <c r="I3287" s="62"/>
      <c r="J3287" s="62"/>
      <c r="K3287" s="44"/>
      <c r="L3287" s="63"/>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c r="C3288" s="59"/>
      <c r="D3288" s="60"/>
      <c r="E3288" s="60"/>
      <c r="F3288" s="60"/>
      <c r="G3288" s="61"/>
      <c r="H3288" s="71"/>
      <c r="I3288" s="62"/>
      <c r="J3288" s="62"/>
      <c r="K3288" s="44"/>
      <c r="L3288" s="63"/>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c r="C3289" s="59"/>
      <c r="D3289" s="60"/>
      <c r="E3289" s="60"/>
      <c r="F3289" s="60"/>
      <c r="G3289" s="61"/>
      <c r="H3289" s="71"/>
      <c r="I3289" s="62"/>
      <c r="J3289" s="62"/>
      <c r="K3289" s="44"/>
      <c r="L3289" s="63"/>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c r="C3290" s="59"/>
      <c r="D3290" s="60"/>
      <c r="E3290" s="60"/>
      <c r="F3290" s="60"/>
      <c r="G3290" s="61"/>
      <c r="H3290" s="71"/>
      <c r="I3290" s="62"/>
      <c r="J3290" s="62"/>
      <c r="K3290" s="44"/>
      <c r="L3290" s="63"/>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c r="C3291" s="59"/>
      <c r="D3291" s="60"/>
      <c r="E3291" s="60"/>
      <c r="F3291" s="60"/>
      <c r="G3291" s="61"/>
      <c r="H3291" s="71"/>
      <c r="I3291" s="62"/>
      <c r="J3291" s="62"/>
      <c r="K3291" s="44"/>
      <c r="L3291" s="63"/>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c r="C3292" s="59"/>
      <c r="D3292" s="60"/>
      <c r="E3292" s="60"/>
      <c r="F3292" s="60"/>
      <c r="G3292" s="61"/>
      <c r="H3292" s="71"/>
      <c r="I3292" s="62"/>
      <c r="J3292" s="62"/>
      <c r="K3292" s="44"/>
      <c r="L3292" s="63"/>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c r="C3293" s="59"/>
      <c r="D3293" s="60"/>
      <c r="E3293" s="60"/>
      <c r="F3293" s="60"/>
      <c r="G3293" s="61"/>
      <c r="H3293" s="71"/>
      <c r="I3293" s="62"/>
      <c r="J3293" s="62"/>
      <c r="K3293" s="44"/>
      <c r="L3293" s="63"/>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c r="C3294" s="59"/>
      <c r="D3294" s="60"/>
      <c r="E3294" s="60"/>
      <c r="F3294" s="60"/>
      <c r="G3294" s="61"/>
      <c r="H3294" s="71"/>
      <c r="I3294" s="62"/>
      <c r="J3294" s="62"/>
      <c r="K3294" s="44"/>
      <c r="L3294" s="63"/>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c r="C3295" s="59"/>
      <c r="D3295" s="60"/>
      <c r="E3295" s="60"/>
      <c r="F3295" s="60"/>
      <c r="G3295" s="61"/>
      <c r="H3295" s="71"/>
      <c r="I3295" s="62"/>
      <c r="J3295" s="62"/>
      <c r="K3295" s="44"/>
      <c r="L3295" s="63"/>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c r="C3296" s="59"/>
      <c r="D3296" s="60"/>
      <c r="E3296" s="60"/>
      <c r="F3296" s="60"/>
      <c r="G3296" s="61"/>
      <c r="H3296" s="71"/>
      <c r="I3296" s="62"/>
      <c r="J3296" s="62"/>
      <c r="K3296" s="44"/>
      <c r="L3296" s="63"/>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c r="C3297" s="59"/>
      <c r="D3297" s="60"/>
      <c r="E3297" s="60"/>
      <c r="F3297" s="60"/>
      <c r="G3297" s="61"/>
      <c r="H3297" s="71"/>
      <c r="I3297" s="62"/>
      <c r="J3297" s="62"/>
      <c r="K3297" s="44"/>
      <c r="L3297" s="63"/>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c r="C3298" s="59"/>
      <c r="D3298" s="60"/>
      <c r="E3298" s="60"/>
      <c r="F3298" s="60"/>
      <c r="G3298" s="61"/>
      <c r="H3298" s="71"/>
      <c r="I3298" s="62"/>
      <c r="J3298" s="62"/>
      <c r="K3298" s="44"/>
      <c r="L3298" s="63"/>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c r="C3299" s="59"/>
      <c r="D3299" s="60"/>
      <c r="E3299" s="60"/>
      <c r="F3299" s="60"/>
      <c r="G3299" s="61"/>
      <c r="H3299" s="71"/>
      <c r="I3299" s="62"/>
      <c r="J3299" s="62"/>
      <c r="K3299" s="44"/>
      <c r="L3299" s="63"/>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c r="C3300" s="59"/>
      <c r="D3300" s="60"/>
      <c r="E3300" s="60"/>
      <c r="F3300" s="60"/>
      <c r="G3300" s="61"/>
      <c r="H3300" s="71"/>
      <c r="I3300" s="62"/>
      <c r="J3300" s="62"/>
      <c r="K3300" s="44"/>
      <c r="L3300" s="63"/>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c r="C3301" s="59"/>
      <c r="D3301" s="60"/>
      <c r="E3301" s="60"/>
      <c r="F3301" s="60"/>
      <c r="G3301" s="61"/>
      <c r="H3301" s="71"/>
      <c r="I3301" s="62"/>
      <c r="J3301" s="62"/>
      <c r="K3301" s="44"/>
      <c r="L3301" s="63"/>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c r="C3302" s="59"/>
      <c r="D3302" s="60"/>
      <c r="E3302" s="60"/>
      <c r="F3302" s="60"/>
      <c r="G3302" s="61"/>
      <c r="H3302" s="71"/>
      <c r="I3302" s="62"/>
      <c r="J3302" s="62"/>
      <c r="K3302" s="44"/>
      <c r="L3302" s="63"/>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c r="C3303" s="59"/>
      <c r="D3303" s="60"/>
      <c r="E3303" s="60"/>
      <c r="F3303" s="60"/>
      <c r="G3303" s="61"/>
      <c r="H3303" s="71"/>
      <c r="I3303" s="62"/>
      <c r="J3303" s="62"/>
      <c r="K3303" s="44"/>
      <c r="L3303" s="63"/>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c r="C3304" s="59"/>
      <c r="D3304" s="60"/>
      <c r="E3304" s="60"/>
      <c r="F3304" s="60"/>
      <c r="G3304" s="61"/>
      <c r="H3304" s="71"/>
      <c r="I3304" s="62"/>
      <c r="J3304" s="62"/>
      <c r="K3304" s="44"/>
      <c r="L3304" s="63"/>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c r="C3305" s="59"/>
      <c r="D3305" s="60"/>
      <c r="E3305" s="60"/>
      <c r="F3305" s="60"/>
      <c r="G3305" s="61"/>
      <c r="H3305" s="71"/>
      <c r="I3305" s="62"/>
      <c r="J3305" s="62"/>
      <c r="K3305" s="44"/>
      <c r="L3305" s="63"/>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c r="C3306" s="59"/>
      <c r="D3306" s="60"/>
      <c r="E3306" s="60"/>
      <c r="F3306" s="60"/>
      <c r="G3306" s="61"/>
      <c r="H3306" s="71"/>
      <c r="I3306" s="62"/>
      <c r="J3306" s="62"/>
      <c r="K3306" s="44"/>
      <c r="L3306" s="63"/>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c r="C3307" s="59"/>
      <c r="D3307" s="60"/>
      <c r="E3307" s="60"/>
      <c r="F3307" s="60"/>
      <c r="G3307" s="61"/>
      <c r="H3307" s="71"/>
      <c r="I3307" s="62"/>
      <c r="J3307" s="62"/>
      <c r="K3307" s="44"/>
      <c r="L3307" s="63"/>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c r="C3308" s="59"/>
      <c r="D3308" s="60"/>
      <c r="E3308" s="60"/>
      <c r="F3308" s="60"/>
      <c r="G3308" s="61"/>
      <c r="H3308" s="71"/>
      <c r="I3308" s="62"/>
      <c r="J3308" s="62"/>
      <c r="K3308" s="44"/>
      <c r="L3308" s="63"/>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c r="C3309" s="59"/>
      <c r="D3309" s="60"/>
      <c r="E3309" s="60"/>
      <c r="F3309" s="60"/>
      <c r="G3309" s="61"/>
      <c r="H3309" s="71"/>
      <c r="I3309" s="62"/>
      <c r="J3309" s="62"/>
      <c r="K3309" s="44"/>
      <c r="L3309" s="63"/>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c r="C3310" s="59"/>
      <c r="D3310" s="60"/>
      <c r="E3310" s="60"/>
      <c r="F3310" s="60"/>
      <c r="G3310" s="61"/>
      <c r="H3310" s="71"/>
      <c r="I3310" s="62"/>
      <c r="J3310" s="62"/>
      <c r="K3310" s="44"/>
      <c r="L3310" s="63"/>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c r="C3311" s="59"/>
      <c r="D3311" s="60"/>
      <c r="E3311" s="60"/>
      <c r="F3311" s="60"/>
      <c r="G3311" s="61"/>
      <c r="H3311" s="71"/>
      <c r="I3311" s="62"/>
      <c r="J3311" s="62"/>
      <c r="K3311" s="44"/>
      <c r="L3311" s="63"/>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c r="C3312" s="59"/>
      <c r="D3312" s="60"/>
      <c r="E3312" s="60"/>
      <c r="F3312" s="60"/>
      <c r="G3312" s="61"/>
      <c r="H3312" s="71"/>
      <c r="I3312" s="62"/>
      <c r="J3312" s="62"/>
      <c r="K3312" s="44"/>
      <c r="L3312" s="63"/>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c r="C3313" s="59"/>
      <c r="D3313" s="60"/>
      <c r="E3313" s="60"/>
      <c r="F3313" s="60"/>
      <c r="G3313" s="61"/>
      <c r="H3313" s="71"/>
      <c r="I3313" s="62"/>
      <c r="J3313" s="62"/>
      <c r="K3313" s="44"/>
      <c r="L3313" s="63"/>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c r="C3314" s="59"/>
      <c r="D3314" s="60"/>
      <c r="E3314" s="60"/>
      <c r="F3314" s="60"/>
      <c r="G3314" s="61"/>
      <c r="H3314" s="71"/>
      <c r="I3314" s="62"/>
      <c r="J3314" s="62"/>
      <c r="K3314" s="44"/>
      <c r="L3314" s="63"/>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c r="C3315" s="59"/>
      <c r="D3315" s="60"/>
      <c r="E3315" s="60"/>
      <c r="F3315" s="60"/>
      <c r="G3315" s="61"/>
      <c r="H3315" s="71"/>
      <c r="I3315" s="62"/>
      <c r="J3315" s="62"/>
      <c r="K3315" s="44"/>
      <c r="L3315" s="63"/>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c r="C3316" s="59"/>
      <c r="D3316" s="60"/>
      <c r="E3316" s="60"/>
      <c r="F3316" s="60"/>
      <c r="G3316" s="61"/>
      <c r="H3316" s="71"/>
      <c r="I3316" s="62"/>
      <c r="J3316" s="62"/>
      <c r="K3316" s="44"/>
      <c r="L3316" s="63"/>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c r="C3317" s="59"/>
      <c r="D3317" s="60"/>
      <c r="E3317" s="60"/>
      <c r="F3317" s="60"/>
      <c r="G3317" s="61"/>
      <c r="H3317" s="71"/>
      <c r="I3317" s="62"/>
      <c r="J3317" s="62"/>
      <c r="K3317" s="44"/>
      <c r="L3317" s="63"/>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c r="C3318" s="59"/>
      <c r="D3318" s="60"/>
      <c r="E3318" s="60"/>
      <c r="F3318" s="60"/>
      <c r="G3318" s="61"/>
      <c r="H3318" s="71"/>
      <c r="I3318" s="62"/>
      <c r="J3318" s="62"/>
      <c r="K3318" s="44"/>
      <c r="L3318" s="63"/>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c r="C3319" s="59"/>
      <c r="D3319" s="60"/>
      <c r="E3319" s="60"/>
      <c r="F3319" s="60"/>
      <c r="G3319" s="61"/>
      <c r="H3319" s="71"/>
      <c r="I3319" s="62"/>
      <c r="J3319" s="62"/>
      <c r="K3319" s="44"/>
      <c r="L3319" s="63"/>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c r="C3320" s="59"/>
      <c r="D3320" s="60"/>
      <c r="E3320" s="60"/>
      <c r="F3320" s="60"/>
      <c r="G3320" s="61"/>
      <c r="H3320" s="71"/>
      <c r="I3320" s="62"/>
      <c r="J3320" s="62"/>
      <c r="K3320" s="44"/>
      <c r="L3320" s="63"/>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c r="C3321" s="59"/>
      <c r="D3321" s="60"/>
      <c r="E3321" s="60"/>
      <c r="F3321" s="60"/>
      <c r="G3321" s="61"/>
      <c r="H3321" s="71"/>
      <c r="I3321" s="62"/>
      <c r="J3321" s="62"/>
      <c r="K3321" s="44"/>
      <c r="L3321" s="63"/>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c r="C3322" s="59"/>
      <c r="D3322" s="60"/>
      <c r="E3322" s="60"/>
      <c r="F3322" s="60"/>
      <c r="G3322" s="61"/>
      <c r="H3322" s="71"/>
      <c r="I3322" s="62"/>
      <c r="J3322" s="62"/>
      <c r="K3322" s="44"/>
      <c r="L3322" s="63"/>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c r="C3323" s="59"/>
      <c r="D3323" s="60"/>
      <c r="E3323" s="60"/>
      <c r="F3323" s="60"/>
      <c r="G3323" s="61"/>
      <c r="H3323" s="71"/>
      <c r="I3323" s="62"/>
      <c r="J3323" s="62"/>
      <c r="K3323" s="44"/>
      <c r="L3323" s="63"/>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c r="C3324" s="59"/>
      <c r="D3324" s="60"/>
      <c r="E3324" s="60"/>
      <c r="F3324" s="60"/>
      <c r="G3324" s="61"/>
      <c r="H3324" s="71"/>
      <c r="I3324" s="62"/>
      <c r="J3324" s="62"/>
      <c r="K3324" s="44"/>
      <c r="L3324" s="63"/>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c r="C3325" s="59"/>
      <c r="D3325" s="60"/>
      <c r="E3325" s="60"/>
      <c r="F3325" s="60"/>
      <c r="G3325" s="61"/>
      <c r="H3325" s="71"/>
      <c r="I3325" s="62"/>
      <c r="J3325" s="62"/>
      <c r="K3325" s="44"/>
      <c r="L3325" s="63"/>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c r="C3326" s="59"/>
      <c r="D3326" s="60"/>
      <c r="E3326" s="60"/>
      <c r="F3326" s="60"/>
      <c r="G3326" s="61"/>
      <c r="H3326" s="71"/>
      <c r="I3326" s="62"/>
      <c r="J3326" s="62"/>
      <c r="K3326" s="44"/>
      <c r="L3326" s="63"/>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c r="C3327" s="59"/>
      <c r="D3327" s="60"/>
      <c r="E3327" s="60"/>
      <c r="F3327" s="60"/>
      <c r="G3327" s="61"/>
      <c r="H3327" s="71"/>
      <c r="I3327" s="62"/>
      <c r="J3327" s="62"/>
      <c r="K3327" s="44"/>
      <c r="L3327" s="63"/>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c r="C3328" s="59"/>
      <c r="D3328" s="60"/>
      <c r="E3328" s="60"/>
      <c r="F3328" s="60"/>
      <c r="G3328" s="61"/>
      <c r="H3328" s="71"/>
      <c r="I3328" s="62"/>
      <c r="J3328" s="62"/>
      <c r="K3328" s="44"/>
      <c r="L3328" s="63"/>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c r="C3329" s="59"/>
      <c r="D3329" s="60"/>
      <c r="E3329" s="60"/>
      <c r="F3329" s="60"/>
      <c r="G3329" s="61"/>
      <c r="H3329" s="71"/>
      <c r="I3329" s="62"/>
      <c r="J3329" s="62"/>
      <c r="K3329" s="44"/>
      <c r="L3329" s="63"/>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c r="C3330" s="59"/>
      <c r="D3330" s="60"/>
      <c r="E3330" s="60"/>
      <c r="F3330" s="60"/>
      <c r="G3330" s="61"/>
      <c r="H3330" s="71"/>
      <c r="I3330" s="62"/>
      <c r="J3330" s="62"/>
      <c r="K3330" s="44"/>
      <c r="L3330" s="63"/>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c r="C3331" s="59"/>
      <c r="D3331" s="60"/>
      <c r="E3331" s="60"/>
      <c r="F3331" s="60"/>
      <c r="G3331" s="61"/>
      <c r="H3331" s="71"/>
      <c r="I3331" s="62"/>
      <c r="J3331" s="62"/>
      <c r="K3331" s="44"/>
      <c r="L3331" s="63"/>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c r="C3332" s="59"/>
      <c r="D3332" s="60"/>
      <c r="E3332" s="60"/>
      <c r="F3332" s="60"/>
      <c r="G3332" s="61"/>
      <c r="H3332" s="71"/>
      <c r="I3332" s="62"/>
      <c r="J3332" s="62"/>
      <c r="K3332" s="44"/>
      <c r="L3332" s="63"/>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c r="C3333" s="59"/>
      <c r="D3333" s="60"/>
      <c r="E3333" s="60"/>
      <c r="F3333" s="60"/>
      <c r="G3333" s="61"/>
      <c r="H3333" s="71"/>
      <c r="I3333" s="62"/>
      <c r="J3333" s="62"/>
      <c r="K3333" s="44"/>
      <c r="L3333" s="63"/>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c r="C3334" s="59"/>
      <c r="D3334" s="60"/>
      <c r="E3334" s="60"/>
      <c r="F3334" s="60"/>
      <c r="G3334" s="61"/>
      <c r="H3334" s="71"/>
      <c r="I3334" s="62"/>
      <c r="J3334" s="62"/>
      <c r="K3334" s="44"/>
      <c r="L3334" s="63"/>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c r="C3335" s="59"/>
      <c r="D3335" s="60"/>
      <c r="E3335" s="60"/>
      <c r="F3335" s="60"/>
      <c r="G3335" s="61"/>
      <c r="H3335" s="71"/>
      <c r="I3335" s="62"/>
      <c r="J3335" s="62"/>
      <c r="K3335" s="44"/>
      <c r="L3335" s="63"/>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c r="C3336" s="59"/>
      <c r="D3336" s="60"/>
      <c r="E3336" s="60"/>
      <c r="F3336" s="60"/>
      <c r="G3336" s="61"/>
      <c r="H3336" s="71"/>
      <c r="I3336" s="62"/>
      <c r="J3336" s="62"/>
      <c r="K3336" s="44"/>
      <c r="L3336" s="63"/>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c r="C3337" s="59"/>
      <c r="D3337" s="60"/>
      <c r="E3337" s="60"/>
      <c r="F3337" s="60"/>
      <c r="G3337" s="61"/>
      <c r="H3337" s="71"/>
      <c r="I3337" s="62"/>
      <c r="J3337" s="62"/>
      <c r="K3337" s="44"/>
      <c r="L3337" s="63"/>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c r="C3338" s="59"/>
      <c r="D3338" s="60"/>
      <c r="E3338" s="60"/>
      <c r="F3338" s="60"/>
      <c r="G3338" s="61"/>
      <c r="H3338" s="71"/>
      <c r="I3338" s="62"/>
      <c r="J3338" s="62"/>
      <c r="K3338" s="44"/>
      <c r="L3338" s="63"/>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c r="C3339" s="59"/>
      <c r="D3339" s="60"/>
      <c r="E3339" s="60"/>
      <c r="F3339" s="60"/>
      <c r="G3339" s="61"/>
      <c r="H3339" s="71"/>
      <c r="I3339" s="62"/>
      <c r="J3339" s="62"/>
      <c r="K3339" s="44"/>
      <c r="L3339" s="63"/>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c r="C3340" s="59"/>
      <c r="D3340" s="60"/>
      <c r="E3340" s="60"/>
      <c r="F3340" s="60"/>
      <c r="G3340" s="61"/>
      <c r="H3340" s="71"/>
      <c r="I3340" s="62"/>
      <c r="J3340" s="62"/>
      <c r="K3340" s="44"/>
      <c r="L3340" s="63"/>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c r="C3341" s="59"/>
      <c r="D3341" s="60"/>
      <c r="E3341" s="60"/>
      <c r="F3341" s="60"/>
      <c r="G3341" s="61"/>
      <c r="H3341" s="71"/>
      <c r="I3341" s="62"/>
      <c r="J3341" s="62"/>
      <c r="K3341" s="44"/>
      <c r="L3341" s="63"/>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c r="C3342" s="59"/>
      <c r="D3342" s="60"/>
      <c r="E3342" s="60"/>
      <c r="F3342" s="60"/>
      <c r="G3342" s="61"/>
      <c r="H3342" s="71"/>
      <c r="I3342" s="62"/>
      <c r="J3342" s="62"/>
      <c r="K3342" s="44"/>
      <c r="L3342" s="63"/>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c r="C3343" s="59"/>
      <c r="D3343" s="60"/>
      <c r="E3343" s="60"/>
      <c r="F3343" s="60"/>
      <c r="G3343" s="61"/>
      <c r="H3343" s="71"/>
      <c r="I3343" s="62"/>
      <c r="J3343" s="62"/>
      <c r="K3343" s="44"/>
      <c r="L3343" s="63"/>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c r="C3344" s="59"/>
      <c r="D3344" s="60"/>
      <c r="E3344" s="60"/>
      <c r="F3344" s="60"/>
      <c r="G3344" s="61"/>
      <c r="H3344" s="71"/>
      <c r="I3344" s="62"/>
      <c r="J3344" s="62"/>
      <c r="K3344" s="44"/>
      <c r="L3344" s="63"/>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c r="C3345" s="59"/>
      <c r="D3345" s="60"/>
      <c r="E3345" s="60"/>
      <c r="F3345" s="60"/>
      <c r="G3345" s="61"/>
      <c r="H3345" s="71"/>
      <c r="I3345" s="62"/>
      <c r="J3345" s="62"/>
      <c r="K3345" s="44"/>
      <c r="L3345" s="63"/>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c r="C3346" s="59"/>
      <c r="D3346" s="60"/>
      <c r="E3346" s="60"/>
      <c r="F3346" s="60"/>
      <c r="G3346" s="61"/>
      <c r="H3346" s="71"/>
      <c r="I3346" s="62"/>
      <c r="J3346" s="62"/>
      <c r="K3346" s="44"/>
      <c r="L3346" s="63"/>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c r="C3347" s="59"/>
      <c r="D3347" s="60"/>
      <c r="E3347" s="60"/>
      <c r="F3347" s="60"/>
      <c r="G3347" s="61"/>
      <c r="H3347" s="71"/>
      <c r="I3347" s="62"/>
      <c r="J3347" s="62"/>
      <c r="K3347" s="44"/>
      <c r="L3347" s="63"/>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c r="C3348" s="59"/>
      <c r="D3348" s="60"/>
      <c r="E3348" s="60"/>
      <c r="F3348" s="60"/>
      <c r="G3348" s="61"/>
      <c r="H3348" s="71"/>
      <c r="I3348" s="62"/>
      <c r="J3348" s="62"/>
      <c r="K3348" s="44"/>
      <c r="L3348" s="63"/>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c r="C3349" s="59"/>
      <c r="D3349" s="60"/>
      <c r="E3349" s="60"/>
      <c r="F3349" s="60"/>
      <c r="G3349" s="61"/>
      <c r="H3349" s="71"/>
      <c r="I3349" s="62"/>
      <c r="J3349" s="62"/>
      <c r="K3349" s="44"/>
      <c r="L3349" s="63"/>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c r="C3350" s="59"/>
      <c r="D3350" s="60"/>
      <c r="E3350" s="60"/>
      <c r="F3350" s="60"/>
      <c r="G3350" s="61"/>
      <c r="H3350" s="71"/>
      <c r="I3350" s="62"/>
      <c r="J3350" s="62"/>
      <c r="K3350" s="44"/>
      <c r="L3350" s="63"/>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c r="C3351" s="59"/>
      <c r="D3351" s="60"/>
      <c r="E3351" s="60"/>
      <c r="F3351" s="60"/>
      <c r="G3351" s="61"/>
      <c r="H3351" s="71"/>
      <c r="I3351" s="62"/>
      <c r="J3351" s="62"/>
      <c r="K3351" s="44"/>
      <c r="L3351" s="63"/>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c r="C3352" s="59"/>
      <c r="D3352" s="60"/>
      <c r="E3352" s="60"/>
      <c r="F3352" s="60"/>
      <c r="G3352" s="61"/>
      <c r="H3352" s="71"/>
      <c r="I3352" s="62"/>
      <c r="J3352" s="62"/>
      <c r="K3352" s="44"/>
      <c r="L3352" s="63"/>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c r="C3353" s="59"/>
      <c r="D3353" s="60"/>
      <c r="E3353" s="60"/>
      <c r="F3353" s="60"/>
      <c r="G3353" s="61"/>
      <c r="H3353" s="71"/>
      <c r="I3353" s="62"/>
      <c r="J3353" s="62"/>
      <c r="K3353" s="44"/>
      <c r="L3353" s="63"/>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c r="C3354" s="59"/>
      <c r="D3354" s="60"/>
      <c r="E3354" s="60"/>
      <c r="F3354" s="60"/>
      <c r="G3354" s="61"/>
      <c r="H3354" s="71"/>
      <c r="I3354" s="62"/>
      <c r="J3354" s="62"/>
      <c r="K3354" s="44"/>
      <c r="L3354" s="63"/>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c r="C3355" s="59"/>
      <c r="D3355" s="60"/>
      <c r="E3355" s="60"/>
      <c r="F3355" s="60"/>
      <c r="G3355" s="61"/>
      <c r="H3355" s="71"/>
      <c r="I3355" s="62"/>
      <c r="J3355" s="62"/>
      <c r="K3355" s="44"/>
      <c r="L3355" s="63"/>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c r="C3356" s="59"/>
      <c r="D3356" s="60"/>
      <c r="E3356" s="60"/>
      <c r="F3356" s="60"/>
      <c r="G3356" s="61"/>
      <c r="H3356" s="71"/>
      <c r="I3356" s="62"/>
      <c r="J3356" s="62"/>
      <c r="K3356" s="44"/>
      <c r="L3356" s="63"/>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c r="C3357" s="59"/>
      <c r="D3357" s="60"/>
      <c r="E3357" s="60"/>
      <c r="F3357" s="60"/>
      <c r="G3357" s="61"/>
      <c r="H3357" s="71"/>
      <c r="I3357" s="62"/>
      <c r="J3357" s="62"/>
      <c r="K3357" s="44"/>
      <c r="L3357" s="63"/>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c r="C3358" s="59"/>
      <c r="D3358" s="60"/>
      <c r="E3358" s="60"/>
      <c r="F3358" s="60"/>
      <c r="G3358" s="61"/>
      <c r="H3358" s="71"/>
      <c r="I3358" s="62"/>
      <c r="J3358" s="62"/>
      <c r="K3358" s="44"/>
      <c r="L3358" s="63"/>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c r="C3359" s="59"/>
      <c r="D3359" s="60"/>
      <c r="E3359" s="60"/>
      <c r="F3359" s="60"/>
      <c r="G3359" s="61"/>
      <c r="H3359" s="71"/>
      <c r="I3359" s="62"/>
      <c r="J3359" s="62"/>
      <c r="K3359" s="44"/>
      <c r="L3359" s="63"/>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c r="C3360" s="59"/>
      <c r="D3360" s="60"/>
      <c r="E3360" s="60"/>
      <c r="F3360" s="60"/>
      <c r="G3360" s="61"/>
      <c r="H3360" s="71"/>
      <c r="I3360" s="62"/>
      <c r="J3360" s="62"/>
      <c r="K3360" s="44"/>
      <c r="L3360" s="63"/>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c r="C3361" s="59"/>
      <c r="D3361" s="60"/>
      <c r="E3361" s="60"/>
      <c r="F3361" s="60"/>
      <c r="G3361" s="61"/>
      <c r="H3361" s="71"/>
      <c r="I3361" s="62"/>
      <c r="J3361" s="62"/>
      <c r="K3361" s="44"/>
      <c r="L3361" s="63"/>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c r="C3362" s="59"/>
      <c r="D3362" s="60"/>
      <c r="E3362" s="60"/>
      <c r="F3362" s="60"/>
      <c r="G3362" s="61"/>
      <c r="H3362" s="71"/>
      <c r="I3362" s="62"/>
      <c r="J3362" s="62"/>
      <c r="K3362" s="44"/>
      <c r="L3362" s="63"/>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c r="C3363" s="59"/>
      <c r="D3363" s="60"/>
      <c r="E3363" s="60"/>
      <c r="F3363" s="60"/>
      <c r="G3363" s="61"/>
      <c r="H3363" s="71"/>
      <c r="I3363" s="62"/>
      <c r="J3363" s="62"/>
      <c r="K3363" s="44"/>
      <c r="L3363" s="63"/>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c r="C3364" s="59"/>
      <c r="D3364" s="60"/>
      <c r="E3364" s="60"/>
      <c r="F3364" s="60"/>
      <c r="G3364" s="61"/>
      <c r="H3364" s="71"/>
      <c r="I3364" s="62"/>
      <c r="J3364" s="62"/>
      <c r="K3364" s="44"/>
      <c r="L3364" s="63"/>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c r="C3365" s="59"/>
      <c r="D3365" s="60"/>
      <c r="E3365" s="60"/>
      <c r="F3365" s="60"/>
      <c r="G3365" s="61"/>
      <c r="H3365" s="71"/>
      <c r="I3365" s="62"/>
      <c r="J3365" s="62"/>
      <c r="K3365" s="44"/>
      <c r="L3365" s="63"/>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c r="C3366" s="59"/>
      <c r="D3366" s="60"/>
      <c r="E3366" s="60"/>
      <c r="F3366" s="60"/>
      <c r="G3366" s="61"/>
      <c r="H3366" s="71"/>
      <c r="I3366" s="62"/>
      <c r="J3366" s="62"/>
      <c r="K3366" s="44"/>
      <c r="L3366" s="63"/>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c r="C3367" s="59"/>
      <c r="D3367" s="60"/>
      <c r="E3367" s="60"/>
      <c r="F3367" s="60"/>
      <c r="G3367" s="61"/>
      <c r="H3367" s="71"/>
      <c r="I3367" s="62"/>
      <c r="J3367" s="62"/>
      <c r="K3367" s="44"/>
      <c r="L3367" s="63"/>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c r="C3368" s="59"/>
      <c r="D3368" s="60"/>
      <c r="E3368" s="60"/>
      <c r="F3368" s="60"/>
      <c r="G3368" s="61"/>
      <c r="H3368" s="71"/>
      <c r="I3368" s="62"/>
      <c r="J3368" s="62"/>
      <c r="K3368" s="44"/>
      <c r="L3368" s="63"/>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c r="C3369" s="59"/>
      <c r="D3369" s="60"/>
      <c r="E3369" s="60"/>
      <c r="F3369" s="60"/>
      <c r="G3369" s="61"/>
      <c r="H3369" s="71"/>
      <c r="I3369" s="62"/>
      <c r="J3369" s="62"/>
      <c r="K3369" s="44"/>
      <c r="L3369" s="63"/>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c r="C3370" s="59"/>
      <c r="D3370" s="60"/>
      <c r="E3370" s="60"/>
      <c r="F3370" s="60"/>
      <c r="G3370" s="61"/>
      <c r="H3370" s="71"/>
      <c r="I3370" s="62"/>
      <c r="J3370" s="62"/>
      <c r="K3370" s="44"/>
      <c r="L3370" s="63"/>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c r="C3371" s="59"/>
      <c r="D3371" s="60"/>
      <c r="E3371" s="60"/>
      <c r="F3371" s="60"/>
      <c r="G3371" s="61"/>
      <c r="H3371" s="71"/>
      <c r="I3371" s="62"/>
      <c r="J3371" s="62"/>
      <c r="K3371" s="44"/>
      <c r="L3371" s="63"/>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x14ac:dyDescent="0.2">
      <c r="A3372" s="15"/>
      <c r="B3372" s="15"/>
      <c r="C3372" s="59"/>
      <c r="D3372" s="60"/>
      <c r="E3372" s="60"/>
      <c r="F3372" s="60"/>
      <c r="G3372" s="61"/>
      <c r="H3372" s="71"/>
      <c r="I3372" s="62"/>
      <c r="J3372" s="62"/>
      <c r="K3372" s="44"/>
      <c r="L3372" s="63"/>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x14ac:dyDescent="0.2">
      <c r="A3373" s="15"/>
      <c r="B3373" s="15"/>
      <c r="C3373" s="59"/>
      <c r="D3373" s="60"/>
      <c r="E3373" s="60"/>
      <c r="F3373" s="60"/>
      <c r="G3373" s="61"/>
      <c r="H3373" s="71"/>
      <c r="I3373" s="62"/>
      <c r="J3373" s="62"/>
      <c r="K3373" s="44"/>
      <c r="L3373" s="63"/>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x14ac:dyDescent="0.2">
      <c r="A3374" s="15"/>
      <c r="B3374" s="15"/>
      <c r="C3374" s="59"/>
      <c r="D3374" s="60"/>
      <c r="E3374" s="60"/>
      <c r="F3374" s="60"/>
      <c r="G3374" s="61"/>
      <c r="H3374" s="71"/>
      <c r="I3374" s="62"/>
      <c r="J3374" s="62"/>
      <c r="K3374" s="44"/>
      <c r="L3374" s="63"/>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x14ac:dyDescent="0.2">
      <c r="A3375" s="15"/>
      <c r="B3375" s="15"/>
      <c r="C3375" s="59"/>
      <c r="D3375" s="60"/>
      <c r="E3375" s="60"/>
      <c r="F3375" s="60"/>
      <c r="G3375" s="61"/>
      <c r="H3375" s="71"/>
      <c r="I3375" s="62"/>
      <c r="J3375" s="62"/>
      <c r="K3375" s="44"/>
      <c r="L3375" s="63"/>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x14ac:dyDescent="0.2">
      <c r="A3630" s="15"/>
      <c r="B3630" s="15"/>
      <c r="C3630" s="58"/>
      <c r="D3630" s="58"/>
      <c r="E3630" s="58"/>
      <c r="F3630" s="58"/>
      <c r="G3630" s="58"/>
      <c r="H3630" s="72"/>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x14ac:dyDescent="0.2">
      <c r="A3631" s="11"/>
      <c r="B3631" s="12" t="str">
        <f>"Power and Water Corporation "&amp;LEFT($H$3,7)&amp;" Public lighting prices"</f>
        <v>Power and Water Corporation 2026–27 Public lighting prices</v>
      </c>
      <c r="C3631" s="11"/>
      <c r="D3631" s="11"/>
      <c r="E3631" s="11"/>
      <c r="F3631" s="11"/>
      <c r="G3631" s="11"/>
      <c r="H3631" s="19" t="s">
        <v>20</v>
      </c>
      <c r="I3631" s="19" t="s">
        <v>21</v>
      </c>
      <c r="J3631" s="19" t="s">
        <v>22</v>
      </c>
      <c r="K3631" s="19"/>
      <c r="L3631" s="42" t="s">
        <v>25</v>
      </c>
      <c r="M3631" s="66" t="s">
        <v>30</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hidden="1" outlineLevel="1" x14ac:dyDescent="0.2">
      <c r="A3632" s="15"/>
      <c r="B3632" s="15"/>
      <c r="C3632" s="57"/>
      <c r="D3632" s="57"/>
      <c r="E3632" s="57"/>
      <c r="F3632" s="57"/>
      <c r="G3632" s="57"/>
      <c r="H3632" s="70"/>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hidden="1" outlineLevel="1" x14ac:dyDescent="0.2">
      <c r="A3633" s="15"/>
      <c r="B3633" s="15">
        <v>1</v>
      </c>
      <c r="C3633" s="59" t="s">
        <v>36</v>
      </c>
      <c r="D3633" s="60"/>
      <c r="E3633" s="60"/>
      <c r="F3633" s="60"/>
      <c r="G3633" s="61"/>
      <c r="H3633" s="71" t="s">
        <v>36</v>
      </c>
      <c r="I3633" s="62" t="s">
        <v>36</v>
      </c>
      <c r="J3633" s="62" t="s">
        <v>36</v>
      </c>
      <c r="K3633" s="44"/>
      <c r="L3633" s="63" t="s">
        <v>36</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v>2</v>
      </c>
      <c r="C3634" s="59" t="s">
        <v>36</v>
      </c>
      <c r="D3634" s="60"/>
      <c r="E3634" s="60"/>
      <c r="F3634" s="60"/>
      <c r="G3634" s="61"/>
      <c r="H3634" s="71" t="s">
        <v>36</v>
      </c>
      <c r="I3634" s="62" t="s">
        <v>36</v>
      </c>
      <c r="J3634" s="62" t="s">
        <v>36</v>
      </c>
      <c r="K3634" s="44"/>
      <c r="L3634" s="63" t="s">
        <v>36</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v>3</v>
      </c>
      <c r="C3635" s="59" t="s">
        <v>36</v>
      </c>
      <c r="D3635" s="60"/>
      <c r="E3635" s="60"/>
      <c r="F3635" s="60"/>
      <c r="G3635" s="61"/>
      <c r="H3635" s="71" t="s">
        <v>36</v>
      </c>
      <c r="I3635" s="62" t="s">
        <v>36</v>
      </c>
      <c r="J3635" s="62" t="s">
        <v>36</v>
      </c>
      <c r="K3635" s="44"/>
      <c r="L3635" s="63" t="s">
        <v>36</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v>4</v>
      </c>
      <c r="C3636" s="59" t="s">
        <v>36</v>
      </c>
      <c r="D3636" s="60"/>
      <c r="E3636" s="60"/>
      <c r="F3636" s="60"/>
      <c r="G3636" s="61"/>
      <c r="H3636" s="71" t="s">
        <v>36</v>
      </c>
      <c r="I3636" s="62" t="s">
        <v>36</v>
      </c>
      <c r="J3636" s="62" t="s">
        <v>36</v>
      </c>
      <c r="K3636" s="44"/>
      <c r="L3636" s="63" t="s">
        <v>36</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v>5</v>
      </c>
      <c r="C3637" s="59" t="s">
        <v>36</v>
      </c>
      <c r="D3637" s="60"/>
      <c r="E3637" s="60"/>
      <c r="F3637" s="60"/>
      <c r="G3637" s="61"/>
      <c r="H3637" s="71" t="s">
        <v>36</v>
      </c>
      <c r="I3637" s="62" t="s">
        <v>36</v>
      </c>
      <c r="J3637" s="62" t="s">
        <v>36</v>
      </c>
      <c r="K3637" s="44"/>
      <c r="L3637" s="63" t="s">
        <v>36</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v>6</v>
      </c>
      <c r="C3638" s="59" t="s">
        <v>36</v>
      </c>
      <c r="D3638" s="60"/>
      <c r="E3638" s="60"/>
      <c r="F3638" s="60"/>
      <c r="G3638" s="61"/>
      <c r="H3638" s="71" t="s">
        <v>36</v>
      </c>
      <c r="I3638" s="62" t="s">
        <v>36</v>
      </c>
      <c r="J3638" s="62" t="s">
        <v>36</v>
      </c>
      <c r="K3638" s="44"/>
      <c r="L3638" s="63" t="s">
        <v>36</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v>7</v>
      </c>
      <c r="C3639" s="59" t="s">
        <v>36</v>
      </c>
      <c r="D3639" s="60"/>
      <c r="E3639" s="60"/>
      <c r="F3639" s="60"/>
      <c r="G3639" s="61"/>
      <c r="H3639" s="71" t="s">
        <v>36</v>
      </c>
      <c r="I3639" s="62" t="s">
        <v>36</v>
      </c>
      <c r="J3639" s="62" t="s">
        <v>36</v>
      </c>
      <c r="K3639" s="44"/>
      <c r="L3639" s="63" t="s">
        <v>36</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v>8</v>
      </c>
      <c r="C3640" s="59" t="s">
        <v>36</v>
      </c>
      <c r="D3640" s="60"/>
      <c r="E3640" s="60"/>
      <c r="F3640" s="60"/>
      <c r="G3640" s="61"/>
      <c r="H3640" s="71" t="s">
        <v>36</v>
      </c>
      <c r="I3640" s="62" t="s">
        <v>36</v>
      </c>
      <c r="J3640" s="62" t="s">
        <v>36</v>
      </c>
      <c r="K3640" s="44"/>
      <c r="L3640" s="63" t="s">
        <v>36</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v>9</v>
      </c>
      <c r="C3641" s="59" t="s">
        <v>36</v>
      </c>
      <c r="D3641" s="60"/>
      <c r="E3641" s="60"/>
      <c r="F3641" s="60"/>
      <c r="G3641" s="61"/>
      <c r="H3641" s="71" t="s">
        <v>36</v>
      </c>
      <c r="I3641" s="62" t="s">
        <v>36</v>
      </c>
      <c r="J3641" s="62" t="s">
        <v>36</v>
      </c>
      <c r="K3641" s="44"/>
      <c r="L3641" s="63" t="s">
        <v>36</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v>10</v>
      </c>
      <c r="C3642" s="59" t="s">
        <v>36</v>
      </c>
      <c r="D3642" s="60"/>
      <c r="E3642" s="60"/>
      <c r="F3642" s="60"/>
      <c r="G3642" s="61"/>
      <c r="H3642" s="71" t="s">
        <v>36</v>
      </c>
      <c r="I3642" s="62" t="s">
        <v>36</v>
      </c>
      <c r="J3642" s="62" t="s">
        <v>36</v>
      </c>
      <c r="K3642" s="44"/>
      <c r="L3642" s="63" t="s">
        <v>36</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v>11</v>
      </c>
      <c r="C3643" s="59" t="s">
        <v>36</v>
      </c>
      <c r="D3643" s="60"/>
      <c r="E3643" s="60"/>
      <c r="F3643" s="60"/>
      <c r="G3643" s="61"/>
      <c r="H3643" s="71" t="s">
        <v>36</v>
      </c>
      <c r="I3643" s="62" t="s">
        <v>36</v>
      </c>
      <c r="J3643" s="62" t="s">
        <v>36</v>
      </c>
      <c r="K3643" s="44"/>
      <c r="L3643" s="63" t="s">
        <v>36</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v>12</v>
      </c>
      <c r="C3644" s="59" t="s">
        <v>36</v>
      </c>
      <c r="D3644" s="60"/>
      <c r="E3644" s="60"/>
      <c r="F3644" s="60"/>
      <c r="G3644" s="61"/>
      <c r="H3644" s="71" t="s">
        <v>36</v>
      </c>
      <c r="I3644" s="62" t="s">
        <v>36</v>
      </c>
      <c r="J3644" s="62" t="s">
        <v>36</v>
      </c>
      <c r="K3644" s="44"/>
      <c r="L3644" s="63" t="s">
        <v>36</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v>13</v>
      </c>
      <c r="C3645" s="59" t="s">
        <v>36</v>
      </c>
      <c r="D3645" s="60"/>
      <c r="E3645" s="60"/>
      <c r="F3645" s="60"/>
      <c r="G3645" s="61"/>
      <c r="H3645" s="71" t="s">
        <v>36</v>
      </c>
      <c r="I3645" s="62" t="s">
        <v>36</v>
      </c>
      <c r="J3645" s="62" t="s">
        <v>36</v>
      </c>
      <c r="K3645" s="44"/>
      <c r="L3645" s="63" t="s">
        <v>36</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v>14</v>
      </c>
      <c r="C3646" s="59" t="s">
        <v>36</v>
      </c>
      <c r="D3646" s="60"/>
      <c r="E3646" s="60"/>
      <c r="F3646" s="60"/>
      <c r="G3646" s="61"/>
      <c r="H3646" s="71" t="s">
        <v>36</v>
      </c>
      <c r="I3646" s="62" t="s">
        <v>36</v>
      </c>
      <c r="J3646" s="62" t="s">
        <v>36</v>
      </c>
      <c r="K3646" s="44"/>
      <c r="L3646" s="63" t="s">
        <v>36</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v>15</v>
      </c>
      <c r="C3647" s="59" t="s">
        <v>36</v>
      </c>
      <c r="D3647" s="60"/>
      <c r="E3647" s="60"/>
      <c r="F3647" s="60"/>
      <c r="G3647" s="61"/>
      <c r="H3647" s="71" t="s">
        <v>36</v>
      </c>
      <c r="I3647" s="62" t="s">
        <v>36</v>
      </c>
      <c r="J3647" s="62" t="s">
        <v>36</v>
      </c>
      <c r="K3647" s="44"/>
      <c r="L3647" s="63" t="s">
        <v>36</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v>16</v>
      </c>
      <c r="C3648" s="59" t="s">
        <v>36</v>
      </c>
      <c r="D3648" s="60"/>
      <c r="E3648" s="60"/>
      <c r="F3648" s="60"/>
      <c r="G3648" s="61"/>
      <c r="H3648" s="71" t="s">
        <v>36</v>
      </c>
      <c r="I3648" s="62" t="s">
        <v>36</v>
      </c>
      <c r="J3648" s="62" t="s">
        <v>36</v>
      </c>
      <c r="K3648" s="44"/>
      <c r="L3648" s="63" t="s">
        <v>36</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v>17</v>
      </c>
      <c r="C3649" s="59" t="s">
        <v>36</v>
      </c>
      <c r="D3649" s="60"/>
      <c r="E3649" s="60"/>
      <c r="F3649" s="60"/>
      <c r="G3649" s="61"/>
      <c r="H3649" s="71" t="s">
        <v>36</v>
      </c>
      <c r="I3649" s="62" t="s">
        <v>36</v>
      </c>
      <c r="J3649" s="62" t="s">
        <v>36</v>
      </c>
      <c r="K3649" s="44"/>
      <c r="L3649" s="63" t="s">
        <v>36</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v>18</v>
      </c>
      <c r="C3650" s="59" t="s">
        <v>36</v>
      </c>
      <c r="D3650" s="60"/>
      <c r="E3650" s="60"/>
      <c r="F3650" s="60"/>
      <c r="G3650" s="61"/>
      <c r="H3650" s="71" t="s">
        <v>36</v>
      </c>
      <c r="I3650" s="62" t="s">
        <v>36</v>
      </c>
      <c r="J3650" s="62" t="s">
        <v>36</v>
      </c>
      <c r="K3650" s="44"/>
      <c r="L3650" s="63" t="s">
        <v>36</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v>19</v>
      </c>
      <c r="C3651" s="59" t="s">
        <v>36</v>
      </c>
      <c r="D3651" s="60"/>
      <c r="E3651" s="60"/>
      <c r="F3651" s="60"/>
      <c r="G3651" s="61"/>
      <c r="H3651" s="71" t="s">
        <v>36</v>
      </c>
      <c r="I3651" s="62" t="s">
        <v>36</v>
      </c>
      <c r="J3651" s="62" t="s">
        <v>36</v>
      </c>
      <c r="K3651" s="44"/>
      <c r="L3651" s="63" t="s">
        <v>36</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v>20</v>
      </c>
      <c r="C3652" s="59" t="s">
        <v>36</v>
      </c>
      <c r="D3652" s="60"/>
      <c r="E3652" s="60"/>
      <c r="F3652" s="60"/>
      <c r="G3652" s="61"/>
      <c r="H3652" s="71" t="s">
        <v>36</v>
      </c>
      <c r="I3652" s="62" t="s">
        <v>36</v>
      </c>
      <c r="J3652" s="62" t="s">
        <v>36</v>
      </c>
      <c r="K3652" s="44"/>
      <c r="L3652" s="63" t="s">
        <v>36</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v>21</v>
      </c>
      <c r="C3653" s="59" t="s">
        <v>36</v>
      </c>
      <c r="D3653" s="60"/>
      <c r="E3653" s="60"/>
      <c r="F3653" s="60"/>
      <c r="G3653" s="61"/>
      <c r="H3653" s="71" t="s">
        <v>36</v>
      </c>
      <c r="I3653" s="62" t="s">
        <v>36</v>
      </c>
      <c r="J3653" s="62" t="s">
        <v>36</v>
      </c>
      <c r="K3653" s="44"/>
      <c r="L3653" s="63" t="s">
        <v>36</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v>22</v>
      </c>
      <c r="C3654" s="59" t="s">
        <v>36</v>
      </c>
      <c r="D3654" s="60"/>
      <c r="E3654" s="60"/>
      <c r="F3654" s="60"/>
      <c r="G3654" s="61"/>
      <c r="H3654" s="71" t="s">
        <v>36</v>
      </c>
      <c r="I3654" s="62" t="s">
        <v>36</v>
      </c>
      <c r="J3654" s="62" t="s">
        <v>36</v>
      </c>
      <c r="K3654" s="44"/>
      <c r="L3654" s="63" t="s">
        <v>36</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v>23</v>
      </c>
      <c r="C3655" s="59" t="s">
        <v>36</v>
      </c>
      <c r="D3655" s="60"/>
      <c r="E3655" s="60"/>
      <c r="F3655" s="60"/>
      <c r="G3655" s="61"/>
      <c r="H3655" s="71" t="s">
        <v>36</v>
      </c>
      <c r="I3655" s="62" t="s">
        <v>36</v>
      </c>
      <c r="J3655" s="62" t="s">
        <v>36</v>
      </c>
      <c r="K3655" s="44"/>
      <c r="L3655" s="63" t="s">
        <v>36</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v>24</v>
      </c>
      <c r="C3656" s="59" t="s">
        <v>36</v>
      </c>
      <c r="D3656" s="60"/>
      <c r="E3656" s="60"/>
      <c r="F3656" s="60"/>
      <c r="G3656" s="61"/>
      <c r="H3656" s="71" t="s">
        <v>36</v>
      </c>
      <c r="I3656" s="62" t="s">
        <v>36</v>
      </c>
      <c r="J3656" s="62" t="s">
        <v>36</v>
      </c>
      <c r="K3656" s="44"/>
      <c r="L3656" s="63" t="s">
        <v>36</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v>25</v>
      </c>
      <c r="C3657" s="59" t="s">
        <v>36</v>
      </c>
      <c r="D3657" s="60"/>
      <c r="E3657" s="60"/>
      <c r="F3657" s="60"/>
      <c r="G3657" s="61"/>
      <c r="H3657" s="71" t="s">
        <v>36</v>
      </c>
      <c r="I3657" s="62" t="s">
        <v>36</v>
      </c>
      <c r="J3657" s="62" t="s">
        <v>36</v>
      </c>
      <c r="K3657" s="44"/>
      <c r="L3657" s="63" t="s">
        <v>36</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v>26</v>
      </c>
      <c r="C3658" s="59" t="s">
        <v>36</v>
      </c>
      <c r="D3658" s="60"/>
      <c r="E3658" s="60"/>
      <c r="F3658" s="60"/>
      <c r="G3658" s="61"/>
      <c r="H3658" s="71" t="s">
        <v>36</v>
      </c>
      <c r="I3658" s="62" t="s">
        <v>36</v>
      </c>
      <c r="J3658" s="62" t="s">
        <v>36</v>
      </c>
      <c r="K3658" s="44"/>
      <c r="L3658" s="63" t="s">
        <v>36</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v>27</v>
      </c>
      <c r="C3659" s="59" t="s">
        <v>36</v>
      </c>
      <c r="D3659" s="60"/>
      <c r="E3659" s="60"/>
      <c r="F3659" s="60"/>
      <c r="G3659" s="61"/>
      <c r="H3659" s="71" t="s">
        <v>36</v>
      </c>
      <c r="I3659" s="62" t="s">
        <v>36</v>
      </c>
      <c r="J3659" s="62" t="s">
        <v>36</v>
      </c>
      <c r="K3659" s="44"/>
      <c r="L3659" s="63" t="s">
        <v>36</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v>28</v>
      </c>
      <c r="C3660" s="59" t="s">
        <v>36</v>
      </c>
      <c r="D3660" s="60"/>
      <c r="E3660" s="60"/>
      <c r="F3660" s="60"/>
      <c r="G3660" s="61"/>
      <c r="H3660" s="71" t="s">
        <v>36</v>
      </c>
      <c r="I3660" s="62" t="s">
        <v>36</v>
      </c>
      <c r="J3660" s="62" t="s">
        <v>36</v>
      </c>
      <c r="K3660" s="44"/>
      <c r="L3660" s="63" t="s">
        <v>36</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v>29</v>
      </c>
      <c r="C3661" s="59" t="s">
        <v>36</v>
      </c>
      <c r="D3661" s="60"/>
      <c r="E3661" s="60"/>
      <c r="F3661" s="60"/>
      <c r="G3661" s="61"/>
      <c r="H3661" s="71" t="s">
        <v>36</v>
      </c>
      <c r="I3661" s="62" t="s">
        <v>36</v>
      </c>
      <c r="J3661" s="62" t="s">
        <v>36</v>
      </c>
      <c r="K3661" s="44"/>
      <c r="L3661" s="63" t="s">
        <v>36</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v>30</v>
      </c>
      <c r="C3662" s="59" t="s">
        <v>36</v>
      </c>
      <c r="D3662" s="60"/>
      <c r="E3662" s="60"/>
      <c r="F3662" s="60"/>
      <c r="G3662" s="61"/>
      <c r="H3662" s="71" t="s">
        <v>36</v>
      </c>
      <c r="I3662" s="62" t="s">
        <v>36</v>
      </c>
      <c r="J3662" s="62" t="s">
        <v>36</v>
      </c>
      <c r="K3662" s="44"/>
      <c r="L3662" s="63" t="s">
        <v>36</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v>31</v>
      </c>
      <c r="C3663" s="59" t="s">
        <v>36</v>
      </c>
      <c r="D3663" s="60"/>
      <c r="E3663" s="60"/>
      <c r="F3663" s="60"/>
      <c r="G3663" s="61"/>
      <c r="H3663" s="71" t="s">
        <v>36</v>
      </c>
      <c r="I3663" s="62" t="s">
        <v>36</v>
      </c>
      <c r="J3663" s="62" t="s">
        <v>36</v>
      </c>
      <c r="K3663" s="44"/>
      <c r="L3663" s="63" t="s">
        <v>36</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v>32</v>
      </c>
      <c r="C3664" s="59" t="s">
        <v>36</v>
      </c>
      <c r="D3664" s="60"/>
      <c r="E3664" s="60"/>
      <c r="F3664" s="60"/>
      <c r="G3664" s="61"/>
      <c r="H3664" s="71" t="s">
        <v>36</v>
      </c>
      <c r="I3664" s="62" t="s">
        <v>36</v>
      </c>
      <c r="J3664" s="62" t="s">
        <v>36</v>
      </c>
      <c r="K3664" s="44"/>
      <c r="L3664" s="63" t="s">
        <v>36</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v>33</v>
      </c>
      <c r="C3665" s="59" t="s">
        <v>36</v>
      </c>
      <c r="D3665" s="60"/>
      <c r="E3665" s="60"/>
      <c r="F3665" s="60"/>
      <c r="G3665" s="61"/>
      <c r="H3665" s="71" t="s">
        <v>36</v>
      </c>
      <c r="I3665" s="62" t="s">
        <v>36</v>
      </c>
      <c r="J3665" s="62" t="s">
        <v>36</v>
      </c>
      <c r="K3665" s="44"/>
      <c r="L3665" s="63" t="s">
        <v>36</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v>34</v>
      </c>
      <c r="C3666" s="59" t="s">
        <v>36</v>
      </c>
      <c r="D3666" s="60"/>
      <c r="E3666" s="60"/>
      <c r="F3666" s="60"/>
      <c r="G3666" s="61"/>
      <c r="H3666" s="71" t="s">
        <v>36</v>
      </c>
      <c r="I3666" s="62" t="s">
        <v>36</v>
      </c>
      <c r="J3666" s="62" t="s">
        <v>36</v>
      </c>
      <c r="K3666" s="44"/>
      <c r="L3666" s="63" t="s">
        <v>36</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v>35</v>
      </c>
      <c r="C3667" s="59" t="s">
        <v>36</v>
      </c>
      <c r="D3667" s="60"/>
      <c r="E3667" s="60"/>
      <c r="F3667" s="60"/>
      <c r="G3667" s="61"/>
      <c r="H3667" s="71" t="s">
        <v>36</v>
      </c>
      <c r="I3667" s="62" t="s">
        <v>36</v>
      </c>
      <c r="J3667" s="62" t="s">
        <v>36</v>
      </c>
      <c r="K3667" s="44"/>
      <c r="L3667" s="63" t="s">
        <v>36</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v>36</v>
      </c>
      <c r="C3668" s="59" t="s">
        <v>36</v>
      </c>
      <c r="D3668" s="60"/>
      <c r="E3668" s="60"/>
      <c r="F3668" s="60"/>
      <c r="G3668" s="61"/>
      <c r="H3668" s="71" t="s">
        <v>36</v>
      </c>
      <c r="I3668" s="62" t="s">
        <v>36</v>
      </c>
      <c r="J3668" s="62" t="s">
        <v>36</v>
      </c>
      <c r="K3668" s="44"/>
      <c r="L3668" s="63" t="s">
        <v>36</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v>37</v>
      </c>
      <c r="C3669" s="59" t="s">
        <v>36</v>
      </c>
      <c r="D3669" s="60"/>
      <c r="E3669" s="60"/>
      <c r="F3669" s="60"/>
      <c r="G3669" s="61"/>
      <c r="H3669" s="71" t="s">
        <v>36</v>
      </c>
      <c r="I3669" s="62" t="s">
        <v>36</v>
      </c>
      <c r="J3669" s="62" t="s">
        <v>36</v>
      </c>
      <c r="K3669" s="44"/>
      <c r="L3669" s="63" t="s">
        <v>36</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v>38</v>
      </c>
      <c r="C3670" s="59" t="s">
        <v>36</v>
      </c>
      <c r="D3670" s="60"/>
      <c r="E3670" s="60"/>
      <c r="F3670" s="60"/>
      <c r="G3670" s="61"/>
      <c r="H3670" s="71" t="s">
        <v>36</v>
      </c>
      <c r="I3670" s="62" t="s">
        <v>36</v>
      </c>
      <c r="J3670" s="62" t="s">
        <v>36</v>
      </c>
      <c r="K3670" s="44"/>
      <c r="L3670" s="63" t="s">
        <v>36</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v>39</v>
      </c>
      <c r="C3671" s="59" t="s">
        <v>36</v>
      </c>
      <c r="D3671" s="60"/>
      <c r="E3671" s="60"/>
      <c r="F3671" s="60"/>
      <c r="G3671" s="61"/>
      <c r="H3671" s="71" t="s">
        <v>36</v>
      </c>
      <c r="I3671" s="62" t="s">
        <v>36</v>
      </c>
      <c r="J3671" s="62" t="s">
        <v>36</v>
      </c>
      <c r="K3671" s="44"/>
      <c r="L3671" s="63" t="s">
        <v>36</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v>40</v>
      </c>
      <c r="C3672" s="59" t="s">
        <v>36</v>
      </c>
      <c r="D3672" s="60"/>
      <c r="E3672" s="60"/>
      <c r="F3672" s="60"/>
      <c r="G3672" s="61"/>
      <c r="H3672" s="71" t="s">
        <v>36</v>
      </c>
      <c r="I3672" s="62" t="s">
        <v>36</v>
      </c>
      <c r="J3672" s="62" t="s">
        <v>36</v>
      </c>
      <c r="K3672" s="44"/>
      <c r="L3672" s="63" t="s">
        <v>36</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v>41</v>
      </c>
      <c r="C3673" s="59" t="s">
        <v>36</v>
      </c>
      <c r="D3673" s="60"/>
      <c r="E3673" s="60"/>
      <c r="F3673" s="60"/>
      <c r="G3673" s="61"/>
      <c r="H3673" s="71" t="s">
        <v>36</v>
      </c>
      <c r="I3673" s="62" t="s">
        <v>36</v>
      </c>
      <c r="J3673" s="62" t="s">
        <v>36</v>
      </c>
      <c r="K3673" s="44"/>
      <c r="L3673" s="63" t="s">
        <v>36</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v>42</v>
      </c>
      <c r="C3674" s="59" t="s">
        <v>36</v>
      </c>
      <c r="D3674" s="60"/>
      <c r="E3674" s="60"/>
      <c r="F3674" s="60"/>
      <c r="G3674" s="61"/>
      <c r="H3674" s="71" t="s">
        <v>36</v>
      </c>
      <c r="I3674" s="62" t="s">
        <v>36</v>
      </c>
      <c r="J3674" s="62" t="s">
        <v>36</v>
      </c>
      <c r="K3674" s="44"/>
      <c r="L3674" s="63" t="s">
        <v>36</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v>43</v>
      </c>
      <c r="C3675" s="59" t="s">
        <v>36</v>
      </c>
      <c r="D3675" s="60"/>
      <c r="E3675" s="60"/>
      <c r="F3675" s="60"/>
      <c r="G3675" s="61"/>
      <c r="H3675" s="71" t="s">
        <v>36</v>
      </c>
      <c r="I3675" s="62" t="s">
        <v>36</v>
      </c>
      <c r="J3675" s="62" t="s">
        <v>36</v>
      </c>
      <c r="K3675" s="44"/>
      <c r="L3675" s="63" t="s">
        <v>36</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v>44</v>
      </c>
      <c r="C3676" s="59" t="s">
        <v>36</v>
      </c>
      <c r="D3676" s="60"/>
      <c r="E3676" s="60"/>
      <c r="F3676" s="60"/>
      <c r="G3676" s="61"/>
      <c r="H3676" s="71" t="s">
        <v>36</v>
      </c>
      <c r="I3676" s="62" t="s">
        <v>36</v>
      </c>
      <c r="J3676" s="62" t="s">
        <v>36</v>
      </c>
      <c r="K3676" s="44"/>
      <c r="L3676" s="63" t="s">
        <v>36</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v>45</v>
      </c>
      <c r="C3677" s="59" t="s">
        <v>36</v>
      </c>
      <c r="D3677" s="60"/>
      <c r="E3677" s="60"/>
      <c r="F3677" s="60"/>
      <c r="G3677" s="61"/>
      <c r="H3677" s="71" t="s">
        <v>36</v>
      </c>
      <c r="I3677" s="62" t="s">
        <v>36</v>
      </c>
      <c r="J3677" s="62" t="s">
        <v>36</v>
      </c>
      <c r="K3677" s="44"/>
      <c r="L3677" s="63" t="s">
        <v>36</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v>46</v>
      </c>
      <c r="C3678" s="59" t="s">
        <v>36</v>
      </c>
      <c r="D3678" s="60"/>
      <c r="E3678" s="60"/>
      <c r="F3678" s="60"/>
      <c r="G3678" s="61"/>
      <c r="H3678" s="71" t="s">
        <v>36</v>
      </c>
      <c r="I3678" s="62" t="s">
        <v>36</v>
      </c>
      <c r="J3678" s="62" t="s">
        <v>36</v>
      </c>
      <c r="K3678" s="44"/>
      <c r="L3678" s="63" t="s">
        <v>36</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v>47</v>
      </c>
      <c r="C3679" s="59" t="s">
        <v>36</v>
      </c>
      <c r="D3679" s="60"/>
      <c r="E3679" s="60"/>
      <c r="F3679" s="60"/>
      <c r="G3679" s="61"/>
      <c r="H3679" s="71" t="s">
        <v>36</v>
      </c>
      <c r="I3679" s="62" t="s">
        <v>36</v>
      </c>
      <c r="J3679" s="62" t="s">
        <v>36</v>
      </c>
      <c r="K3679" s="44"/>
      <c r="L3679" s="63" t="s">
        <v>36</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v>48</v>
      </c>
      <c r="C3680" s="59" t="s">
        <v>36</v>
      </c>
      <c r="D3680" s="60"/>
      <c r="E3680" s="60"/>
      <c r="F3680" s="60"/>
      <c r="G3680" s="61"/>
      <c r="H3680" s="71" t="s">
        <v>36</v>
      </c>
      <c r="I3680" s="62" t="s">
        <v>36</v>
      </c>
      <c r="J3680" s="62" t="s">
        <v>36</v>
      </c>
      <c r="K3680" s="44"/>
      <c r="L3680" s="63" t="s">
        <v>36</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v>49</v>
      </c>
      <c r="C3681" s="59" t="s">
        <v>36</v>
      </c>
      <c r="D3681" s="60"/>
      <c r="E3681" s="60"/>
      <c r="F3681" s="60"/>
      <c r="G3681" s="61"/>
      <c r="H3681" s="71" t="s">
        <v>36</v>
      </c>
      <c r="I3681" s="62" t="s">
        <v>36</v>
      </c>
      <c r="J3681" s="62" t="s">
        <v>36</v>
      </c>
      <c r="K3681" s="44"/>
      <c r="L3681" s="63" t="s">
        <v>36</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v>50</v>
      </c>
      <c r="C3682" s="59" t="s">
        <v>36</v>
      </c>
      <c r="D3682" s="60"/>
      <c r="E3682" s="60"/>
      <c r="F3682" s="60"/>
      <c r="G3682" s="61"/>
      <c r="H3682" s="71" t="s">
        <v>36</v>
      </c>
      <c r="I3682" s="62" t="s">
        <v>36</v>
      </c>
      <c r="J3682" s="62" t="s">
        <v>36</v>
      </c>
      <c r="K3682" s="44"/>
      <c r="L3682" s="63" t="s">
        <v>36</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v>51</v>
      </c>
      <c r="C3683" s="59" t="s">
        <v>36</v>
      </c>
      <c r="D3683" s="60"/>
      <c r="E3683" s="60"/>
      <c r="F3683" s="60"/>
      <c r="G3683" s="61"/>
      <c r="H3683" s="71" t="s">
        <v>36</v>
      </c>
      <c r="I3683" s="62" t="s">
        <v>36</v>
      </c>
      <c r="J3683" s="62" t="s">
        <v>36</v>
      </c>
      <c r="K3683" s="44"/>
      <c r="L3683" s="63" t="s">
        <v>36</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v>52</v>
      </c>
      <c r="C3684" s="59" t="s">
        <v>36</v>
      </c>
      <c r="D3684" s="60"/>
      <c r="E3684" s="60"/>
      <c r="F3684" s="60"/>
      <c r="G3684" s="61"/>
      <c r="H3684" s="71" t="s">
        <v>36</v>
      </c>
      <c r="I3684" s="62" t="s">
        <v>36</v>
      </c>
      <c r="J3684" s="62" t="s">
        <v>36</v>
      </c>
      <c r="K3684" s="44"/>
      <c r="L3684" s="63" t="s">
        <v>36</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v>53</v>
      </c>
      <c r="C3685" s="59" t="s">
        <v>36</v>
      </c>
      <c r="D3685" s="60"/>
      <c r="E3685" s="60"/>
      <c r="F3685" s="60"/>
      <c r="G3685" s="61"/>
      <c r="H3685" s="71" t="s">
        <v>36</v>
      </c>
      <c r="I3685" s="62" t="s">
        <v>36</v>
      </c>
      <c r="J3685" s="62" t="s">
        <v>36</v>
      </c>
      <c r="K3685" s="44"/>
      <c r="L3685" s="63" t="s">
        <v>36</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v>54</v>
      </c>
      <c r="C3686" s="59" t="s">
        <v>36</v>
      </c>
      <c r="D3686" s="60"/>
      <c r="E3686" s="60"/>
      <c r="F3686" s="60"/>
      <c r="G3686" s="61"/>
      <c r="H3686" s="71" t="s">
        <v>36</v>
      </c>
      <c r="I3686" s="62" t="s">
        <v>36</v>
      </c>
      <c r="J3686" s="62" t="s">
        <v>36</v>
      </c>
      <c r="K3686" s="44"/>
      <c r="L3686" s="63" t="s">
        <v>36</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v>55</v>
      </c>
      <c r="C3687" s="59" t="s">
        <v>36</v>
      </c>
      <c r="D3687" s="60"/>
      <c r="E3687" s="60"/>
      <c r="F3687" s="60"/>
      <c r="G3687" s="61"/>
      <c r="H3687" s="71" t="s">
        <v>36</v>
      </c>
      <c r="I3687" s="62" t="s">
        <v>36</v>
      </c>
      <c r="J3687" s="62" t="s">
        <v>36</v>
      </c>
      <c r="K3687" s="44"/>
      <c r="L3687" s="63" t="s">
        <v>36</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v>56</v>
      </c>
      <c r="C3688" s="59" t="s">
        <v>36</v>
      </c>
      <c r="D3688" s="60"/>
      <c r="E3688" s="60"/>
      <c r="F3688" s="60"/>
      <c r="G3688" s="61"/>
      <c r="H3688" s="71" t="s">
        <v>36</v>
      </c>
      <c r="I3688" s="62" t="s">
        <v>36</v>
      </c>
      <c r="J3688" s="62" t="s">
        <v>36</v>
      </c>
      <c r="K3688" s="44"/>
      <c r="L3688" s="63" t="s">
        <v>36</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v>57</v>
      </c>
      <c r="C3689" s="59" t="s">
        <v>36</v>
      </c>
      <c r="D3689" s="60"/>
      <c r="E3689" s="60"/>
      <c r="F3689" s="60"/>
      <c r="G3689" s="61"/>
      <c r="H3689" s="71" t="s">
        <v>36</v>
      </c>
      <c r="I3689" s="62" t="s">
        <v>36</v>
      </c>
      <c r="J3689" s="62" t="s">
        <v>36</v>
      </c>
      <c r="K3689" s="44"/>
      <c r="L3689" s="63" t="s">
        <v>36</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v>58</v>
      </c>
      <c r="C3690" s="59" t="s">
        <v>36</v>
      </c>
      <c r="D3690" s="60"/>
      <c r="E3690" s="60"/>
      <c r="F3690" s="60"/>
      <c r="G3690" s="61"/>
      <c r="H3690" s="71" t="s">
        <v>36</v>
      </c>
      <c r="I3690" s="62" t="s">
        <v>36</v>
      </c>
      <c r="J3690" s="62" t="s">
        <v>36</v>
      </c>
      <c r="K3690" s="44"/>
      <c r="L3690" s="63" t="s">
        <v>36</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v>59</v>
      </c>
      <c r="C3691" s="59" t="s">
        <v>36</v>
      </c>
      <c r="D3691" s="60"/>
      <c r="E3691" s="60"/>
      <c r="F3691" s="60"/>
      <c r="G3691" s="61"/>
      <c r="H3691" s="71" t="s">
        <v>36</v>
      </c>
      <c r="I3691" s="62" t="s">
        <v>36</v>
      </c>
      <c r="J3691" s="62" t="s">
        <v>36</v>
      </c>
      <c r="K3691" s="44"/>
      <c r="L3691" s="63" t="s">
        <v>36</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v>60</v>
      </c>
      <c r="C3692" s="59" t="s">
        <v>36</v>
      </c>
      <c r="D3692" s="60"/>
      <c r="E3692" s="60"/>
      <c r="F3692" s="60"/>
      <c r="G3692" s="61"/>
      <c r="H3692" s="71" t="s">
        <v>36</v>
      </c>
      <c r="I3692" s="62" t="s">
        <v>36</v>
      </c>
      <c r="J3692" s="62" t="s">
        <v>36</v>
      </c>
      <c r="K3692" s="44"/>
      <c r="L3692" s="63" t="s">
        <v>36</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v>61</v>
      </c>
      <c r="C3693" s="59" t="s">
        <v>36</v>
      </c>
      <c r="D3693" s="60"/>
      <c r="E3693" s="60"/>
      <c r="F3693" s="60"/>
      <c r="G3693" s="61"/>
      <c r="H3693" s="71" t="s">
        <v>36</v>
      </c>
      <c r="I3693" s="62" t="s">
        <v>36</v>
      </c>
      <c r="J3693" s="62" t="s">
        <v>36</v>
      </c>
      <c r="K3693" s="44"/>
      <c r="L3693" s="63" t="s">
        <v>36</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v>62</v>
      </c>
      <c r="C3694" s="59" t="s">
        <v>36</v>
      </c>
      <c r="D3694" s="60"/>
      <c r="E3694" s="60"/>
      <c r="F3694" s="60"/>
      <c r="G3694" s="61"/>
      <c r="H3694" s="71" t="s">
        <v>36</v>
      </c>
      <c r="I3694" s="62" t="s">
        <v>36</v>
      </c>
      <c r="J3694" s="62" t="s">
        <v>36</v>
      </c>
      <c r="K3694" s="44"/>
      <c r="L3694" s="63" t="s">
        <v>36</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v>63</v>
      </c>
      <c r="C3695" s="59" t="s">
        <v>36</v>
      </c>
      <c r="D3695" s="60"/>
      <c r="E3695" s="60"/>
      <c r="F3695" s="60"/>
      <c r="G3695" s="61"/>
      <c r="H3695" s="71" t="s">
        <v>36</v>
      </c>
      <c r="I3695" s="62" t="s">
        <v>36</v>
      </c>
      <c r="J3695" s="62" t="s">
        <v>36</v>
      </c>
      <c r="K3695" s="44"/>
      <c r="L3695" s="63" t="s">
        <v>36</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v>64</v>
      </c>
      <c r="C3696" s="59" t="s">
        <v>36</v>
      </c>
      <c r="D3696" s="60"/>
      <c r="E3696" s="60"/>
      <c r="F3696" s="60"/>
      <c r="G3696" s="61"/>
      <c r="H3696" s="71" t="s">
        <v>36</v>
      </c>
      <c r="I3696" s="62" t="s">
        <v>36</v>
      </c>
      <c r="J3696" s="62" t="s">
        <v>36</v>
      </c>
      <c r="K3696" s="44"/>
      <c r="L3696" s="63" t="s">
        <v>36</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v>65</v>
      </c>
      <c r="C3697" s="59" t="s">
        <v>36</v>
      </c>
      <c r="D3697" s="60"/>
      <c r="E3697" s="60"/>
      <c r="F3697" s="60"/>
      <c r="G3697" s="61"/>
      <c r="H3697" s="71" t="s">
        <v>36</v>
      </c>
      <c r="I3697" s="62" t="s">
        <v>36</v>
      </c>
      <c r="J3697" s="62" t="s">
        <v>36</v>
      </c>
      <c r="K3697" s="44"/>
      <c r="L3697" s="63" t="s">
        <v>36</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v>66</v>
      </c>
      <c r="C3698" s="59" t="s">
        <v>36</v>
      </c>
      <c r="D3698" s="60"/>
      <c r="E3698" s="60"/>
      <c r="F3698" s="60"/>
      <c r="G3698" s="61"/>
      <c r="H3698" s="71" t="s">
        <v>36</v>
      </c>
      <c r="I3698" s="62" t="s">
        <v>36</v>
      </c>
      <c r="J3698" s="62" t="s">
        <v>36</v>
      </c>
      <c r="K3698" s="44"/>
      <c r="L3698" s="63" t="s">
        <v>36</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v>67</v>
      </c>
      <c r="C3699" s="59" t="s">
        <v>36</v>
      </c>
      <c r="D3699" s="60"/>
      <c r="E3699" s="60"/>
      <c r="F3699" s="60"/>
      <c r="G3699" s="61"/>
      <c r="H3699" s="71" t="s">
        <v>36</v>
      </c>
      <c r="I3699" s="62" t="s">
        <v>36</v>
      </c>
      <c r="J3699" s="62" t="s">
        <v>36</v>
      </c>
      <c r="K3699" s="44"/>
      <c r="L3699" s="63" t="s">
        <v>36</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v>68</v>
      </c>
      <c r="C3700" s="59" t="s">
        <v>36</v>
      </c>
      <c r="D3700" s="60"/>
      <c r="E3700" s="60"/>
      <c r="F3700" s="60"/>
      <c r="G3700" s="61"/>
      <c r="H3700" s="71" t="s">
        <v>36</v>
      </c>
      <c r="I3700" s="62" t="s">
        <v>36</v>
      </c>
      <c r="J3700" s="62" t="s">
        <v>36</v>
      </c>
      <c r="K3700" s="44"/>
      <c r="L3700" s="63" t="s">
        <v>36</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v>69</v>
      </c>
      <c r="C3701" s="59" t="s">
        <v>36</v>
      </c>
      <c r="D3701" s="60"/>
      <c r="E3701" s="60"/>
      <c r="F3701" s="60"/>
      <c r="G3701" s="61"/>
      <c r="H3701" s="71" t="s">
        <v>36</v>
      </c>
      <c r="I3701" s="62" t="s">
        <v>36</v>
      </c>
      <c r="J3701" s="62" t="s">
        <v>36</v>
      </c>
      <c r="K3701" s="44"/>
      <c r="L3701" s="63" t="s">
        <v>36</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v>70</v>
      </c>
      <c r="C3702" s="59" t="s">
        <v>36</v>
      </c>
      <c r="D3702" s="60"/>
      <c r="E3702" s="60"/>
      <c r="F3702" s="60"/>
      <c r="G3702" s="61"/>
      <c r="H3702" s="71" t="s">
        <v>36</v>
      </c>
      <c r="I3702" s="62" t="s">
        <v>36</v>
      </c>
      <c r="J3702" s="62" t="s">
        <v>36</v>
      </c>
      <c r="K3702" s="44"/>
      <c r="L3702" s="63" t="s">
        <v>36</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v>71</v>
      </c>
      <c r="C3703" s="59" t="s">
        <v>36</v>
      </c>
      <c r="D3703" s="60"/>
      <c r="E3703" s="60"/>
      <c r="F3703" s="60"/>
      <c r="G3703" s="61"/>
      <c r="H3703" s="71" t="s">
        <v>36</v>
      </c>
      <c r="I3703" s="62" t="s">
        <v>36</v>
      </c>
      <c r="J3703" s="62" t="s">
        <v>36</v>
      </c>
      <c r="K3703" s="44"/>
      <c r="L3703" s="63" t="s">
        <v>36</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v>72</v>
      </c>
      <c r="C3704" s="59" t="s">
        <v>36</v>
      </c>
      <c r="D3704" s="60"/>
      <c r="E3704" s="60"/>
      <c r="F3704" s="60"/>
      <c r="G3704" s="61"/>
      <c r="H3704" s="71" t="s">
        <v>36</v>
      </c>
      <c r="I3704" s="62" t="s">
        <v>36</v>
      </c>
      <c r="J3704" s="62" t="s">
        <v>36</v>
      </c>
      <c r="K3704" s="44"/>
      <c r="L3704" s="63" t="s">
        <v>36</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v>73</v>
      </c>
      <c r="C3705" s="59" t="s">
        <v>36</v>
      </c>
      <c r="D3705" s="60"/>
      <c r="E3705" s="60"/>
      <c r="F3705" s="60"/>
      <c r="G3705" s="61"/>
      <c r="H3705" s="71" t="s">
        <v>36</v>
      </c>
      <c r="I3705" s="62" t="s">
        <v>36</v>
      </c>
      <c r="J3705" s="62" t="s">
        <v>36</v>
      </c>
      <c r="K3705" s="44"/>
      <c r="L3705" s="63" t="s">
        <v>36</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v>74</v>
      </c>
      <c r="C3706" s="59" t="s">
        <v>36</v>
      </c>
      <c r="D3706" s="60"/>
      <c r="E3706" s="60"/>
      <c r="F3706" s="60"/>
      <c r="G3706" s="61"/>
      <c r="H3706" s="71" t="s">
        <v>36</v>
      </c>
      <c r="I3706" s="62" t="s">
        <v>36</v>
      </c>
      <c r="J3706" s="62" t="s">
        <v>36</v>
      </c>
      <c r="K3706" s="44"/>
      <c r="L3706" s="63" t="s">
        <v>36</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v>75</v>
      </c>
      <c r="C3707" s="59" t="s">
        <v>36</v>
      </c>
      <c r="D3707" s="60"/>
      <c r="E3707" s="60"/>
      <c r="F3707" s="60"/>
      <c r="G3707" s="61"/>
      <c r="H3707" s="71" t="s">
        <v>36</v>
      </c>
      <c r="I3707" s="62" t="s">
        <v>36</v>
      </c>
      <c r="J3707" s="62" t="s">
        <v>36</v>
      </c>
      <c r="K3707" s="44"/>
      <c r="L3707" s="63" t="s">
        <v>36</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v>76</v>
      </c>
      <c r="C3708" s="59" t="s">
        <v>36</v>
      </c>
      <c r="D3708" s="60"/>
      <c r="E3708" s="60"/>
      <c r="F3708" s="60"/>
      <c r="G3708" s="61"/>
      <c r="H3708" s="71" t="s">
        <v>36</v>
      </c>
      <c r="I3708" s="62" t="s">
        <v>36</v>
      </c>
      <c r="J3708" s="62" t="s">
        <v>36</v>
      </c>
      <c r="K3708" s="44"/>
      <c r="L3708" s="63" t="s">
        <v>36</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v>77</v>
      </c>
      <c r="C3709" s="59" t="s">
        <v>36</v>
      </c>
      <c r="D3709" s="60"/>
      <c r="E3709" s="60"/>
      <c r="F3709" s="60"/>
      <c r="G3709" s="61"/>
      <c r="H3709" s="71" t="s">
        <v>36</v>
      </c>
      <c r="I3709" s="62" t="s">
        <v>36</v>
      </c>
      <c r="J3709" s="62" t="s">
        <v>36</v>
      </c>
      <c r="K3709" s="44"/>
      <c r="L3709" s="63" t="s">
        <v>36</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v>78</v>
      </c>
      <c r="C3710" s="59" t="s">
        <v>36</v>
      </c>
      <c r="D3710" s="60"/>
      <c r="E3710" s="60"/>
      <c r="F3710" s="60"/>
      <c r="G3710" s="61"/>
      <c r="H3710" s="71" t="s">
        <v>36</v>
      </c>
      <c r="I3710" s="62" t="s">
        <v>36</v>
      </c>
      <c r="J3710" s="62" t="s">
        <v>36</v>
      </c>
      <c r="K3710" s="44"/>
      <c r="L3710" s="63" t="s">
        <v>36</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v>79</v>
      </c>
      <c r="C3711" s="59" t="s">
        <v>36</v>
      </c>
      <c r="D3711" s="60"/>
      <c r="E3711" s="60"/>
      <c r="F3711" s="60"/>
      <c r="G3711" s="61"/>
      <c r="H3711" s="71" t="s">
        <v>36</v>
      </c>
      <c r="I3711" s="62" t="s">
        <v>36</v>
      </c>
      <c r="J3711" s="62" t="s">
        <v>36</v>
      </c>
      <c r="K3711" s="44"/>
      <c r="L3711" s="63" t="s">
        <v>36</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v>80</v>
      </c>
      <c r="C3712" s="59" t="s">
        <v>36</v>
      </c>
      <c r="D3712" s="60"/>
      <c r="E3712" s="60"/>
      <c r="F3712" s="60"/>
      <c r="G3712" s="61"/>
      <c r="H3712" s="71" t="s">
        <v>36</v>
      </c>
      <c r="I3712" s="62" t="s">
        <v>36</v>
      </c>
      <c r="J3712" s="62" t="s">
        <v>36</v>
      </c>
      <c r="K3712" s="44"/>
      <c r="L3712" s="63" t="s">
        <v>36</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v>81</v>
      </c>
      <c r="C3713" s="59" t="s">
        <v>36</v>
      </c>
      <c r="D3713" s="60"/>
      <c r="E3713" s="60"/>
      <c r="F3713" s="60"/>
      <c r="G3713" s="61"/>
      <c r="H3713" s="71" t="s">
        <v>36</v>
      </c>
      <c r="I3713" s="62" t="s">
        <v>36</v>
      </c>
      <c r="J3713" s="62" t="s">
        <v>36</v>
      </c>
      <c r="K3713" s="44"/>
      <c r="L3713" s="63" t="s">
        <v>36</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v>82</v>
      </c>
      <c r="C3714" s="59" t="s">
        <v>36</v>
      </c>
      <c r="D3714" s="60"/>
      <c r="E3714" s="60"/>
      <c r="F3714" s="60"/>
      <c r="G3714" s="61"/>
      <c r="H3714" s="71" t="s">
        <v>36</v>
      </c>
      <c r="I3714" s="62" t="s">
        <v>36</v>
      </c>
      <c r="J3714" s="62" t="s">
        <v>36</v>
      </c>
      <c r="K3714" s="44"/>
      <c r="L3714" s="63" t="s">
        <v>36</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v>83</v>
      </c>
      <c r="C3715" s="59" t="s">
        <v>36</v>
      </c>
      <c r="D3715" s="60"/>
      <c r="E3715" s="60"/>
      <c r="F3715" s="60"/>
      <c r="G3715" s="61"/>
      <c r="H3715" s="71" t="s">
        <v>36</v>
      </c>
      <c r="I3715" s="62" t="s">
        <v>36</v>
      </c>
      <c r="J3715" s="62" t="s">
        <v>36</v>
      </c>
      <c r="K3715" s="44"/>
      <c r="L3715" s="63" t="s">
        <v>36</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v>84</v>
      </c>
      <c r="C3716" s="59" t="s">
        <v>36</v>
      </c>
      <c r="D3716" s="60"/>
      <c r="E3716" s="60"/>
      <c r="F3716" s="60"/>
      <c r="G3716" s="61"/>
      <c r="H3716" s="71" t="s">
        <v>36</v>
      </c>
      <c r="I3716" s="62" t="s">
        <v>36</v>
      </c>
      <c r="J3716" s="62" t="s">
        <v>36</v>
      </c>
      <c r="K3716" s="44"/>
      <c r="L3716" s="63" t="s">
        <v>36</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v>85</v>
      </c>
      <c r="C3717" s="59" t="s">
        <v>36</v>
      </c>
      <c r="D3717" s="60"/>
      <c r="E3717" s="60"/>
      <c r="F3717" s="60"/>
      <c r="G3717" s="61"/>
      <c r="H3717" s="71" t="s">
        <v>36</v>
      </c>
      <c r="I3717" s="62" t="s">
        <v>36</v>
      </c>
      <c r="J3717" s="62" t="s">
        <v>36</v>
      </c>
      <c r="K3717" s="44"/>
      <c r="L3717" s="63" t="s">
        <v>36</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v>86</v>
      </c>
      <c r="C3718" s="59" t="s">
        <v>36</v>
      </c>
      <c r="D3718" s="60"/>
      <c r="E3718" s="60"/>
      <c r="F3718" s="60"/>
      <c r="G3718" s="61"/>
      <c r="H3718" s="71" t="s">
        <v>36</v>
      </c>
      <c r="I3718" s="62" t="s">
        <v>36</v>
      </c>
      <c r="J3718" s="62" t="s">
        <v>36</v>
      </c>
      <c r="K3718" s="44"/>
      <c r="L3718" s="63" t="s">
        <v>36</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v>87</v>
      </c>
      <c r="C3719" s="59" t="s">
        <v>36</v>
      </c>
      <c r="D3719" s="60"/>
      <c r="E3719" s="60"/>
      <c r="F3719" s="60"/>
      <c r="G3719" s="61"/>
      <c r="H3719" s="71" t="s">
        <v>36</v>
      </c>
      <c r="I3719" s="62" t="s">
        <v>36</v>
      </c>
      <c r="J3719" s="62" t="s">
        <v>36</v>
      </c>
      <c r="K3719" s="44"/>
      <c r="L3719" s="63" t="s">
        <v>36</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v>88</v>
      </c>
      <c r="C3720" s="59" t="s">
        <v>36</v>
      </c>
      <c r="D3720" s="60"/>
      <c r="E3720" s="60"/>
      <c r="F3720" s="60"/>
      <c r="G3720" s="61"/>
      <c r="H3720" s="71" t="s">
        <v>36</v>
      </c>
      <c r="I3720" s="62" t="s">
        <v>36</v>
      </c>
      <c r="J3720" s="62" t="s">
        <v>36</v>
      </c>
      <c r="K3720" s="44"/>
      <c r="L3720" s="63" t="s">
        <v>36</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v>89</v>
      </c>
      <c r="C3721" s="59" t="s">
        <v>36</v>
      </c>
      <c r="D3721" s="60"/>
      <c r="E3721" s="60"/>
      <c r="F3721" s="60"/>
      <c r="G3721" s="61"/>
      <c r="H3721" s="71" t="s">
        <v>36</v>
      </c>
      <c r="I3721" s="62" t="s">
        <v>36</v>
      </c>
      <c r="J3721" s="62" t="s">
        <v>36</v>
      </c>
      <c r="K3721" s="44"/>
      <c r="L3721" s="63" t="s">
        <v>36</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v>90</v>
      </c>
      <c r="C3722" s="59" t="s">
        <v>36</v>
      </c>
      <c r="D3722" s="60"/>
      <c r="E3722" s="60"/>
      <c r="F3722" s="60"/>
      <c r="G3722" s="61"/>
      <c r="H3722" s="71" t="s">
        <v>36</v>
      </c>
      <c r="I3722" s="62" t="s">
        <v>36</v>
      </c>
      <c r="J3722" s="62" t="s">
        <v>36</v>
      </c>
      <c r="K3722" s="44"/>
      <c r="L3722" s="63" t="s">
        <v>36</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v>91</v>
      </c>
      <c r="C3723" s="59" t="s">
        <v>36</v>
      </c>
      <c r="D3723" s="60"/>
      <c r="E3723" s="60"/>
      <c r="F3723" s="60"/>
      <c r="G3723" s="61"/>
      <c r="H3723" s="71" t="s">
        <v>36</v>
      </c>
      <c r="I3723" s="62" t="s">
        <v>36</v>
      </c>
      <c r="J3723" s="62" t="s">
        <v>36</v>
      </c>
      <c r="K3723" s="44"/>
      <c r="L3723" s="63" t="s">
        <v>36</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v>92</v>
      </c>
      <c r="C3724" s="59" t="s">
        <v>36</v>
      </c>
      <c r="D3724" s="60"/>
      <c r="E3724" s="60"/>
      <c r="F3724" s="60"/>
      <c r="G3724" s="61"/>
      <c r="H3724" s="71" t="s">
        <v>36</v>
      </c>
      <c r="I3724" s="62" t="s">
        <v>36</v>
      </c>
      <c r="J3724" s="62" t="s">
        <v>36</v>
      </c>
      <c r="K3724" s="44"/>
      <c r="L3724" s="63" t="s">
        <v>36</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v>93</v>
      </c>
      <c r="C3725" s="59" t="s">
        <v>36</v>
      </c>
      <c r="D3725" s="60"/>
      <c r="E3725" s="60"/>
      <c r="F3725" s="60"/>
      <c r="G3725" s="61"/>
      <c r="H3725" s="71" t="s">
        <v>36</v>
      </c>
      <c r="I3725" s="62" t="s">
        <v>36</v>
      </c>
      <c r="J3725" s="62" t="s">
        <v>36</v>
      </c>
      <c r="K3725" s="44"/>
      <c r="L3725" s="63" t="s">
        <v>36</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v>94</v>
      </c>
      <c r="C3726" s="59" t="s">
        <v>36</v>
      </c>
      <c r="D3726" s="60"/>
      <c r="E3726" s="60"/>
      <c r="F3726" s="60"/>
      <c r="G3726" s="61"/>
      <c r="H3726" s="71" t="s">
        <v>36</v>
      </c>
      <c r="I3726" s="62" t="s">
        <v>36</v>
      </c>
      <c r="J3726" s="62" t="s">
        <v>36</v>
      </c>
      <c r="K3726" s="44"/>
      <c r="L3726" s="63" t="s">
        <v>36</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v>95</v>
      </c>
      <c r="C3727" s="59" t="s">
        <v>36</v>
      </c>
      <c r="D3727" s="60"/>
      <c r="E3727" s="60"/>
      <c r="F3727" s="60"/>
      <c r="G3727" s="61"/>
      <c r="H3727" s="71" t="s">
        <v>36</v>
      </c>
      <c r="I3727" s="62" t="s">
        <v>36</v>
      </c>
      <c r="J3727" s="62" t="s">
        <v>36</v>
      </c>
      <c r="K3727" s="44"/>
      <c r="L3727" s="63" t="s">
        <v>36</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v>96</v>
      </c>
      <c r="C3728" s="59" t="s">
        <v>36</v>
      </c>
      <c r="D3728" s="60"/>
      <c r="E3728" s="60"/>
      <c r="F3728" s="60"/>
      <c r="G3728" s="61"/>
      <c r="H3728" s="71" t="s">
        <v>36</v>
      </c>
      <c r="I3728" s="62" t="s">
        <v>36</v>
      </c>
      <c r="J3728" s="62" t="s">
        <v>36</v>
      </c>
      <c r="K3728" s="44"/>
      <c r="L3728" s="63" t="s">
        <v>36</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v>97</v>
      </c>
      <c r="C3729" s="59" t="s">
        <v>36</v>
      </c>
      <c r="D3729" s="60"/>
      <c r="E3729" s="60"/>
      <c r="F3729" s="60"/>
      <c r="G3729" s="61"/>
      <c r="H3729" s="71" t="s">
        <v>36</v>
      </c>
      <c r="I3729" s="62" t="s">
        <v>36</v>
      </c>
      <c r="J3729" s="62" t="s">
        <v>36</v>
      </c>
      <c r="K3729" s="44"/>
      <c r="L3729" s="63" t="s">
        <v>36</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v>98</v>
      </c>
      <c r="C3730" s="59" t="s">
        <v>36</v>
      </c>
      <c r="D3730" s="60"/>
      <c r="E3730" s="60"/>
      <c r="F3730" s="60"/>
      <c r="G3730" s="61"/>
      <c r="H3730" s="71" t="s">
        <v>36</v>
      </c>
      <c r="I3730" s="62" t="s">
        <v>36</v>
      </c>
      <c r="J3730" s="62" t="s">
        <v>36</v>
      </c>
      <c r="K3730" s="44"/>
      <c r="L3730" s="63" t="s">
        <v>36</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v>99</v>
      </c>
      <c r="C3731" s="59" t="s">
        <v>36</v>
      </c>
      <c r="D3731" s="60"/>
      <c r="E3731" s="60"/>
      <c r="F3731" s="60"/>
      <c r="G3731" s="61"/>
      <c r="H3731" s="71" t="s">
        <v>36</v>
      </c>
      <c r="I3731" s="62" t="s">
        <v>36</v>
      </c>
      <c r="J3731" s="62" t="s">
        <v>36</v>
      </c>
      <c r="K3731" s="44"/>
      <c r="L3731" s="63" t="s">
        <v>36</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v>100</v>
      </c>
      <c r="C3732" s="59" t="s">
        <v>36</v>
      </c>
      <c r="D3732" s="60"/>
      <c r="E3732" s="60"/>
      <c r="F3732" s="60"/>
      <c r="G3732" s="61"/>
      <c r="H3732" s="71" t="s">
        <v>36</v>
      </c>
      <c r="I3732" s="62" t="s">
        <v>36</v>
      </c>
      <c r="J3732" s="62" t="s">
        <v>36</v>
      </c>
      <c r="K3732" s="44"/>
      <c r="L3732" s="63" t="s">
        <v>36</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v>101</v>
      </c>
      <c r="C3733" s="59" t="s">
        <v>36</v>
      </c>
      <c r="D3733" s="60"/>
      <c r="E3733" s="60"/>
      <c r="F3733" s="60"/>
      <c r="G3733" s="61"/>
      <c r="H3733" s="71" t="s">
        <v>36</v>
      </c>
      <c r="I3733" s="62" t="s">
        <v>36</v>
      </c>
      <c r="J3733" s="62" t="s">
        <v>36</v>
      </c>
      <c r="K3733" s="44"/>
      <c r="L3733" s="63" t="s">
        <v>36</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v>102</v>
      </c>
      <c r="C3734" s="59" t="s">
        <v>36</v>
      </c>
      <c r="D3734" s="60"/>
      <c r="E3734" s="60"/>
      <c r="F3734" s="60"/>
      <c r="G3734" s="61"/>
      <c r="H3734" s="71" t="s">
        <v>36</v>
      </c>
      <c r="I3734" s="62" t="s">
        <v>36</v>
      </c>
      <c r="J3734" s="62" t="s">
        <v>36</v>
      </c>
      <c r="K3734" s="44"/>
      <c r="L3734" s="63" t="s">
        <v>36</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v>103</v>
      </c>
      <c r="C3735" s="59" t="s">
        <v>36</v>
      </c>
      <c r="D3735" s="60"/>
      <c r="E3735" s="60"/>
      <c r="F3735" s="60"/>
      <c r="G3735" s="61"/>
      <c r="H3735" s="71" t="s">
        <v>36</v>
      </c>
      <c r="I3735" s="62" t="s">
        <v>36</v>
      </c>
      <c r="J3735" s="62" t="s">
        <v>36</v>
      </c>
      <c r="K3735" s="44"/>
      <c r="L3735" s="63" t="s">
        <v>36</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v>104</v>
      </c>
      <c r="C3736" s="59" t="s">
        <v>36</v>
      </c>
      <c r="D3736" s="60"/>
      <c r="E3736" s="60"/>
      <c r="F3736" s="60"/>
      <c r="G3736" s="61"/>
      <c r="H3736" s="71" t="s">
        <v>36</v>
      </c>
      <c r="I3736" s="62" t="s">
        <v>36</v>
      </c>
      <c r="J3736" s="62" t="s">
        <v>36</v>
      </c>
      <c r="K3736" s="44"/>
      <c r="L3736" s="63" t="s">
        <v>36</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v>105</v>
      </c>
      <c r="C3737" s="59" t="s">
        <v>36</v>
      </c>
      <c r="D3737" s="60"/>
      <c r="E3737" s="60"/>
      <c r="F3737" s="60"/>
      <c r="G3737" s="61"/>
      <c r="H3737" s="71" t="s">
        <v>36</v>
      </c>
      <c r="I3737" s="62" t="s">
        <v>36</v>
      </c>
      <c r="J3737" s="62" t="s">
        <v>36</v>
      </c>
      <c r="K3737" s="44"/>
      <c r="L3737" s="63" t="s">
        <v>36</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v>106</v>
      </c>
      <c r="C3738" s="59" t="s">
        <v>36</v>
      </c>
      <c r="D3738" s="60"/>
      <c r="E3738" s="60"/>
      <c r="F3738" s="60"/>
      <c r="G3738" s="61"/>
      <c r="H3738" s="71" t="s">
        <v>36</v>
      </c>
      <c r="I3738" s="62" t="s">
        <v>36</v>
      </c>
      <c r="J3738" s="62" t="s">
        <v>36</v>
      </c>
      <c r="K3738" s="44"/>
      <c r="L3738" s="63" t="s">
        <v>36</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v>107</v>
      </c>
      <c r="C3739" s="59" t="s">
        <v>36</v>
      </c>
      <c r="D3739" s="60"/>
      <c r="E3739" s="60"/>
      <c r="F3739" s="60"/>
      <c r="G3739" s="61"/>
      <c r="H3739" s="71" t="s">
        <v>36</v>
      </c>
      <c r="I3739" s="62" t="s">
        <v>36</v>
      </c>
      <c r="J3739" s="62" t="s">
        <v>36</v>
      </c>
      <c r="K3739" s="44"/>
      <c r="L3739" s="63" t="s">
        <v>36</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v>108</v>
      </c>
      <c r="C3740" s="59" t="s">
        <v>36</v>
      </c>
      <c r="D3740" s="60"/>
      <c r="E3740" s="60"/>
      <c r="F3740" s="60"/>
      <c r="G3740" s="61"/>
      <c r="H3740" s="71" t="s">
        <v>36</v>
      </c>
      <c r="I3740" s="62" t="s">
        <v>36</v>
      </c>
      <c r="J3740" s="62" t="s">
        <v>36</v>
      </c>
      <c r="K3740" s="44"/>
      <c r="L3740" s="63" t="s">
        <v>36</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v>109</v>
      </c>
      <c r="C3741" s="59" t="s">
        <v>36</v>
      </c>
      <c r="D3741" s="60"/>
      <c r="E3741" s="60"/>
      <c r="F3741" s="60"/>
      <c r="G3741" s="61"/>
      <c r="H3741" s="71" t="s">
        <v>36</v>
      </c>
      <c r="I3741" s="62" t="s">
        <v>36</v>
      </c>
      <c r="J3741" s="62" t="s">
        <v>36</v>
      </c>
      <c r="K3741" s="44"/>
      <c r="L3741" s="63" t="s">
        <v>36</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v>110</v>
      </c>
      <c r="C3742" s="59" t="s">
        <v>36</v>
      </c>
      <c r="D3742" s="60"/>
      <c r="E3742" s="60"/>
      <c r="F3742" s="60"/>
      <c r="G3742" s="61"/>
      <c r="H3742" s="71" t="s">
        <v>36</v>
      </c>
      <c r="I3742" s="62" t="s">
        <v>36</v>
      </c>
      <c r="J3742" s="62" t="s">
        <v>36</v>
      </c>
      <c r="K3742" s="44"/>
      <c r="L3742" s="63" t="s">
        <v>36</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v>111</v>
      </c>
      <c r="C3743" s="59" t="s">
        <v>36</v>
      </c>
      <c r="D3743" s="60"/>
      <c r="E3743" s="60"/>
      <c r="F3743" s="60"/>
      <c r="G3743" s="61"/>
      <c r="H3743" s="71" t="s">
        <v>36</v>
      </c>
      <c r="I3743" s="62" t="s">
        <v>36</v>
      </c>
      <c r="J3743" s="62" t="s">
        <v>36</v>
      </c>
      <c r="K3743" s="44"/>
      <c r="L3743" s="63" t="s">
        <v>36</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v>112</v>
      </c>
      <c r="C3744" s="59" t="s">
        <v>36</v>
      </c>
      <c r="D3744" s="60"/>
      <c r="E3744" s="60"/>
      <c r="F3744" s="60"/>
      <c r="G3744" s="61"/>
      <c r="H3744" s="71" t="s">
        <v>36</v>
      </c>
      <c r="I3744" s="62" t="s">
        <v>36</v>
      </c>
      <c r="J3744" s="62" t="s">
        <v>36</v>
      </c>
      <c r="K3744" s="44"/>
      <c r="L3744" s="63" t="s">
        <v>36</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v>113</v>
      </c>
      <c r="C3745" s="59" t="s">
        <v>36</v>
      </c>
      <c r="D3745" s="60"/>
      <c r="E3745" s="60"/>
      <c r="F3745" s="60"/>
      <c r="G3745" s="61"/>
      <c r="H3745" s="71" t="s">
        <v>36</v>
      </c>
      <c r="I3745" s="62" t="s">
        <v>36</v>
      </c>
      <c r="J3745" s="62" t="s">
        <v>36</v>
      </c>
      <c r="K3745" s="44"/>
      <c r="L3745" s="63" t="s">
        <v>36</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v>114</v>
      </c>
      <c r="C3746" s="59" t="s">
        <v>36</v>
      </c>
      <c r="D3746" s="60"/>
      <c r="E3746" s="60"/>
      <c r="F3746" s="60"/>
      <c r="G3746" s="61"/>
      <c r="H3746" s="71" t="s">
        <v>36</v>
      </c>
      <c r="I3746" s="62" t="s">
        <v>36</v>
      </c>
      <c r="J3746" s="62" t="s">
        <v>36</v>
      </c>
      <c r="K3746" s="44"/>
      <c r="L3746" s="63" t="s">
        <v>36</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v>115</v>
      </c>
      <c r="C3747" s="59" t="s">
        <v>36</v>
      </c>
      <c r="D3747" s="60"/>
      <c r="E3747" s="60"/>
      <c r="F3747" s="60"/>
      <c r="G3747" s="61"/>
      <c r="H3747" s="71" t="s">
        <v>36</v>
      </c>
      <c r="I3747" s="62" t="s">
        <v>36</v>
      </c>
      <c r="J3747" s="62" t="s">
        <v>36</v>
      </c>
      <c r="K3747" s="44"/>
      <c r="L3747" s="63" t="s">
        <v>36</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v>116</v>
      </c>
      <c r="C3748" s="59" t="s">
        <v>36</v>
      </c>
      <c r="D3748" s="60"/>
      <c r="E3748" s="60"/>
      <c r="F3748" s="60"/>
      <c r="G3748" s="61"/>
      <c r="H3748" s="71" t="s">
        <v>36</v>
      </c>
      <c r="I3748" s="62" t="s">
        <v>36</v>
      </c>
      <c r="J3748" s="62" t="s">
        <v>36</v>
      </c>
      <c r="K3748" s="44"/>
      <c r="L3748" s="63" t="s">
        <v>36</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v>117</v>
      </c>
      <c r="C3749" s="59" t="s">
        <v>36</v>
      </c>
      <c r="D3749" s="60"/>
      <c r="E3749" s="60"/>
      <c r="F3749" s="60"/>
      <c r="G3749" s="61"/>
      <c r="H3749" s="71" t="s">
        <v>36</v>
      </c>
      <c r="I3749" s="62" t="s">
        <v>36</v>
      </c>
      <c r="J3749" s="62" t="s">
        <v>36</v>
      </c>
      <c r="K3749" s="44"/>
      <c r="L3749" s="63" t="s">
        <v>36</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v>118</v>
      </c>
      <c r="C3750" s="59" t="s">
        <v>36</v>
      </c>
      <c r="D3750" s="60"/>
      <c r="E3750" s="60"/>
      <c r="F3750" s="60"/>
      <c r="G3750" s="61"/>
      <c r="H3750" s="71" t="s">
        <v>36</v>
      </c>
      <c r="I3750" s="62" t="s">
        <v>36</v>
      </c>
      <c r="J3750" s="62" t="s">
        <v>36</v>
      </c>
      <c r="K3750" s="44"/>
      <c r="L3750" s="63" t="s">
        <v>36</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v>119</v>
      </c>
      <c r="C3751" s="59" t="s">
        <v>36</v>
      </c>
      <c r="D3751" s="60"/>
      <c r="E3751" s="60"/>
      <c r="F3751" s="60"/>
      <c r="G3751" s="61"/>
      <c r="H3751" s="71" t="s">
        <v>36</v>
      </c>
      <c r="I3751" s="62" t="s">
        <v>36</v>
      </c>
      <c r="J3751" s="62" t="s">
        <v>36</v>
      </c>
      <c r="K3751" s="44"/>
      <c r="L3751" s="63" t="s">
        <v>36</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v>120</v>
      </c>
      <c r="C3752" s="59" t="s">
        <v>36</v>
      </c>
      <c r="D3752" s="60"/>
      <c r="E3752" s="60"/>
      <c r="F3752" s="60"/>
      <c r="G3752" s="61"/>
      <c r="H3752" s="71" t="s">
        <v>36</v>
      </c>
      <c r="I3752" s="62" t="s">
        <v>36</v>
      </c>
      <c r="J3752" s="62" t="s">
        <v>36</v>
      </c>
      <c r="K3752" s="44"/>
      <c r="L3752" s="63" t="s">
        <v>36</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v>121</v>
      </c>
      <c r="C3753" s="59" t="s">
        <v>36</v>
      </c>
      <c r="D3753" s="60"/>
      <c r="E3753" s="60"/>
      <c r="F3753" s="60"/>
      <c r="G3753" s="61"/>
      <c r="H3753" s="71" t="s">
        <v>36</v>
      </c>
      <c r="I3753" s="62" t="s">
        <v>36</v>
      </c>
      <c r="J3753" s="62" t="s">
        <v>36</v>
      </c>
      <c r="K3753" s="44"/>
      <c r="L3753" s="63" t="s">
        <v>36</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v>122</v>
      </c>
      <c r="C3754" s="59" t="s">
        <v>36</v>
      </c>
      <c r="D3754" s="60"/>
      <c r="E3754" s="60"/>
      <c r="F3754" s="60"/>
      <c r="G3754" s="61"/>
      <c r="H3754" s="71" t="s">
        <v>36</v>
      </c>
      <c r="I3754" s="62" t="s">
        <v>36</v>
      </c>
      <c r="J3754" s="62" t="s">
        <v>36</v>
      </c>
      <c r="K3754" s="44"/>
      <c r="L3754" s="63" t="s">
        <v>36</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v>123</v>
      </c>
      <c r="C3755" s="59" t="s">
        <v>36</v>
      </c>
      <c r="D3755" s="60"/>
      <c r="E3755" s="60"/>
      <c r="F3755" s="60"/>
      <c r="G3755" s="61"/>
      <c r="H3755" s="71" t="s">
        <v>36</v>
      </c>
      <c r="I3755" s="62" t="s">
        <v>36</v>
      </c>
      <c r="J3755" s="62" t="s">
        <v>36</v>
      </c>
      <c r="K3755" s="44"/>
      <c r="L3755" s="63" t="s">
        <v>36</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v>124</v>
      </c>
      <c r="C3756" s="59" t="s">
        <v>36</v>
      </c>
      <c r="D3756" s="60"/>
      <c r="E3756" s="60"/>
      <c r="F3756" s="60"/>
      <c r="G3756" s="61"/>
      <c r="H3756" s="71" t="s">
        <v>36</v>
      </c>
      <c r="I3756" s="62" t="s">
        <v>36</v>
      </c>
      <c r="J3756" s="62" t="s">
        <v>36</v>
      </c>
      <c r="K3756" s="44"/>
      <c r="L3756" s="63" t="s">
        <v>36</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v>125</v>
      </c>
      <c r="C3757" s="59" t="s">
        <v>36</v>
      </c>
      <c r="D3757" s="60"/>
      <c r="E3757" s="60"/>
      <c r="F3757" s="60"/>
      <c r="G3757" s="61"/>
      <c r="H3757" s="71" t="s">
        <v>36</v>
      </c>
      <c r="I3757" s="62" t="s">
        <v>36</v>
      </c>
      <c r="J3757" s="62" t="s">
        <v>36</v>
      </c>
      <c r="K3757" s="44"/>
      <c r="L3757" s="63" t="s">
        <v>36</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v>126</v>
      </c>
      <c r="C3758" s="59" t="s">
        <v>36</v>
      </c>
      <c r="D3758" s="60"/>
      <c r="E3758" s="60"/>
      <c r="F3758" s="60"/>
      <c r="G3758" s="61"/>
      <c r="H3758" s="71" t="s">
        <v>36</v>
      </c>
      <c r="I3758" s="62" t="s">
        <v>36</v>
      </c>
      <c r="J3758" s="62" t="s">
        <v>36</v>
      </c>
      <c r="K3758" s="44"/>
      <c r="L3758" s="63" t="s">
        <v>36</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v>127</v>
      </c>
      <c r="C3759" s="59" t="s">
        <v>36</v>
      </c>
      <c r="D3759" s="60"/>
      <c r="E3759" s="60"/>
      <c r="F3759" s="60"/>
      <c r="G3759" s="61"/>
      <c r="H3759" s="71" t="s">
        <v>36</v>
      </c>
      <c r="I3759" s="62" t="s">
        <v>36</v>
      </c>
      <c r="J3759" s="62" t="s">
        <v>36</v>
      </c>
      <c r="K3759" s="44"/>
      <c r="L3759" s="63" t="s">
        <v>36</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v>128</v>
      </c>
      <c r="C3760" s="59" t="s">
        <v>36</v>
      </c>
      <c r="D3760" s="60"/>
      <c r="E3760" s="60"/>
      <c r="F3760" s="60"/>
      <c r="G3760" s="61"/>
      <c r="H3760" s="71" t="s">
        <v>36</v>
      </c>
      <c r="I3760" s="62" t="s">
        <v>36</v>
      </c>
      <c r="J3760" s="62" t="s">
        <v>36</v>
      </c>
      <c r="K3760" s="44"/>
      <c r="L3760" s="63" t="s">
        <v>36</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v>129</v>
      </c>
      <c r="C3761" s="59" t="s">
        <v>36</v>
      </c>
      <c r="D3761" s="60"/>
      <c r="E3761" s="60"/>
      <c r="F3761" s="60"/>
      <c r="G3761" s="61"/>
      <c r="H3761" s="71" t="s">
        <v>36</v>
      </c>
      <c r="I3761" s="62" t="s">
        <v>36</v>
      </c>
      <c r="J3761" s="62" t="s">
        <v>36</v>
      </c>
      <c r="K3761" s="44"/>
      <c r="L3761" s="63" t="s">
        <v>36</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v>130</v>
      </c>
      <c r="C3762" s="59" t="s">
        <v>36</v>
      </c>
      <c r="D3762" s="60"/>
      <c r="E3762" s="60"/>
      <c r="F3762" s="60"/>
      <c r="G3762" s="61"/>
      <c r="H3762" s="71" t="s">
        <v>36</v>
      </c>
      <c r="I3762" s="62" t="s">
        <v>36</v>
      </c>
      <c r="J3762" s="62" t="s">
        <v>36</v>
      </c>
      <c r="K3762" s="44"/>
      <c r="L3762" s="63" t="s">
        <v>36</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v>131</v>
      </c>
      <c r="C3763" s="59" t="s">
        <v>36</v>
      </c>
      <c r="D3763" s="60"/>
      <c r="E3763" s="60"/>
      <c r="F3763" s="60"/>
      <c r="G3763" s="61"/>
      <c r="H3763" s="71" t="s">
        <v>36</v>
      </c>
      <c r="I3763" s="62" t="s">
        <v>36</v>
      </c>
      <c r="J3763" s="62" t="s">
        <v>36</v>
      </c>
      <c r="K3763" s="44"/>
      <c r="L3763" s="63" t="s">
        <v>36</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v>132</v>
      </c>
      <c r="C3764" s="59" t="s">
        <v>36</v>
      </c>
      <c r="D3764" s="60"/>
      <c r="E3764" s="60"/>
      <c r="F3764" s="60"/>
      <c r="G3764" s="61"/>
      <c r="H3764" s="71" t="s">
        <v>36</v>
      </c>
      <c r="I3764" s="62" t="s">
        <v>36</v>
      </c>
      <c r="J3764" s="62" t="s">
        <v>36</v>
      </c>
      <c r="K3764" s="44"/>
      <c r="L3764" s="63" t="s">
        <v>36</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v>133</v>
      </c>
      <c r="C3765" s="59" t="s">
        <v>36</v>
      </c>
      <c r="D3765" s="60"/>
      <c r="E3765" s="60"/>
      <c r="F3765" s="60"/>
      <c r="G3765" s="61"/>
      <c r="H3765" s="71" t="s">
        <v>36</v>
      </c>
      <c r="I3765" s="62" t="s">
        <v>36</v>
      </c>
      <c r="J3765" s="62" t="s">
        <v>36</v>
      </c>
      <c r="K3765" s="44"/>
      <c r="L3765" s="63" t="s">
        <v>36</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v>134</v>
      </c>
      <c r="C3766" s="59" t="s">
        <v>36</v>
      </c>
      <c r="D3766" s="60"/>
      <c r="E3766" s="60"/>
      <c r="F3766" s="60"/>
      <c r="G3766" s="61"/>
      <c r="H3766" s="71" t="s">
        <v>36</v>
      </c>
      <c r="I3766" s="62" t="s">
        <v>36</v>
      </c>
      <c r="J3766" s="62" t="s">
        <v>36</v>
      </c>
      <c r="K3766" s="44"/>
      <c r="L3766" s="63" t="s">
        <v>36</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v>135</v>
      </c>
      <c r="C3767" s="59" t="s">
        <v>36</v>
      </c>
      <c r="D3767" s="60"/>
      <c r="E3767" s="60"/>
      <c r="F3767" s="60"/>
      <c r="G3767" s="61"/>
      <c r="H3767" s="71" t="s">
        <v>36</v>
      </c>
      <c r="I3767" s="62" t="s">
        <v>36</v>
      </c>
      <c r="J3767" s="62" t="s">
        <v>36</v>
      </c>
      <c r="K3767" s="44"/>
      <c r="L3767" s="63" t="s">
        <v>36</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v>136</v>
      </c>
      <c r="C3768" s="59" t="s">
        <v>36</v>
      </c>
      <c r="D3768" s="60"/>
      <c r="E3768" s="60"/>
      <c r="F3768" s="60"/>
      <c r="G3768" s="61"/>
      <c r="H3768" s="71" t="s">
        <v>36</v>
      </c>
      <c r="I3768" s="62" t="s">
        <v>36</v>
      </c>
      <c r="J3768" s="62" t="s">
        <v>36</v>
      </c>
      <c r="K3768" s="44"/>
      <c r="L3768" s="63" t="s">
        <v>36</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v>137</v>
      </c>
      <c r="C3769" s="59" t="s">
        <v>36</v>
      </c>
      <c r="D3769" s="60"/>
      <c r="E3769" s="60"/>
      <c r="F3769" s="60"/>
      <c r="G3769" s="61"/>
      <c r="H3769" s="71" t="s">
        <v>36</v>
      </c>
      <c r="I3769" s="62" t="s">
        <v>36</v>
      </c>
      <c r="J3769" s="62" t="s">
        <v>36</v>
      </c>
      <c r="K3769" s="44"/>
      <c r="L3769" s="63" t="s">
        <v>36</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v>138</v>
      </c>
      <c r="C3770" s="59" t="s">
        <v>36</v>
      </c>
      <c r="D3770" s="60"/>
      <c r="E3770" s="60"/>
      <c r="F3770" s="60"/>
      <c r="G3770" s="61"/>
      <c r="H3770" s="71" t="s">
        <v>36</v>
      </c>
      <c r="I3770" s="62" t="s">
        <v>36</v>
      </c>
      <c r="J3770" s="62" t="s">
        <v>36</v>
      </c>
      <c r="K3770" s="44"/>
      <c r="L3770" s="63" t="s">
        <v>36</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v>139</v>
      </c>
      <c r="C3771" s="59" t="s">
        <v>36</v>
      </c>
      <c r="D3771" s="60"/>
      <c r="E3771" s="60"/>
      <c r="F3771" s="60"/>
      <c r="G3771" s="61"/>
      <c r="H3771" s="71" t="s">
        <v>36</v>
      </c>
      <c r="I3771" s="62" t="s">
        <v>36</v>
      </c>
      <c r="J3771" s="62" t="s">
        <v>36</v>
      </c>
      <c r="K3771" s="44"/>
      <c r="L3771" s="63" t="s">
        <v>36</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v>140</v>
      </c>
      <c r="C3772" s="59" t="s">
        <v>36</v>
      </c>
      <c r="D3772" s="60"/>
      <c r="E3772" s="60"/>
      <c r="F3772" s="60"/>
      <c r="G3772" s="61"/>
      <c r="H3772" s="71" t="s">
        <v>36</v>
      </c>
      <c r="I3772" s="62" t="s">
        <v>36</v>
      </c>
      <c r="J3772" s="62" t="s">
        <v>36</v>
      </c>
      <c r="K3772" s="44"/>
      <c r="L3772" s="63" t="s">
        <v>36</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v>141</v>
      </c>
      <c r="C3773" s="59" t="s">
        <v>36</v>
      </c>
      <c r="D3773" s="60"/>
      <c r="E3773" s="60"/>
      <c r="F3773" s="60"/>
      <c r="G3773" s="61"/>
      <c r="H3773" s="71" t="s">
        <v>36</v>
      </c>
      <c r="I3773" s="62" t="s">
        <v>36</v>
      </c>
      <c r="J3773" s="62" t="s">
        <v>36</v>
      </c>
      <c r="K3773" s="44"/>
      <c r="L3773" s="63" t="s">
        <v>36</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v>142</v>
      </c>
      <c r="C3774" s="59" t="s">
        <v>36</v>
      </c>
      <c r="D3774" s="60"/>
      <c r="E3774" s="60"/>
      <c r="F3774" s="60"/>
      <c r="G3774" s="61"/>
      <c r="H3774" s="71" t="s">
        <v>36</v>
      </c>
      <c r="I3774" s="62" t="s">
        <v>36</v>
      </c>
      <c r="J3774" s="62" t="s">
        <v>36</v>
      </c>
      <c r="K3774" s="44"/>
      <c r="L3774" s="63" t="s">
        <v>36</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v>143</v>
      </c>
      <c r="C3775" s="59" t="s">
        <v>36</v>
      </c>
      <c r="D3775" s="60"/>
      <c r="E3775" s="60"/>
      <c r="F3775" s="60"/>
      <c r="G3775" s="61"/>
      <c r="H3775" s="71" t="s">
        <v>36</v>
      </c>
      <c r="I3775" s="62" t="s">
        <v>36</v>
      </c>
      <c r="J3775" s="62" t="s">
        <v>36</v>
      </c>
      <c r="K3775" s="44"/>
      <c r="L3775" s="63" t="s">
        <v>36</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v>144</v>
      </c>
      <c r="C3776" s="59" t="s">
        <v>36</v>
      </c>
      <c r="D3776" s="60"/>
      <c r="E3776" s="60"/>
      <c r="F3776" s="60"/>
      <c r="G3776" s="61"/>
      <c r="H3776" s="71" t="s">
        <v>36</v>
      </c>
      <c r="I3776" s="62" t="s">
        <v>36</v>
      </c>
      <c r="J3776" s="62" t="s">
        <v>36</v>
      </c>
      <c r="K3776" s="44"/>
      <c r="L3776" s="63" t="s">
        <v>36</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v>145</v>
      </c>
      <c r="C3777" s="59" t="s">
        <v>36</v>
      </c>
      <c r="D3777" s="60"/>
      <c r="E3777" s="60"/>
      <c r="F3777" s="60"/>
      <c r="G3777" s="61"/>
      <c r="H3777" s="71" t="s">
        <v>36</v>
      </c>
      <c r="I3777" s="62" t="s">
        <v>36</v>
      </c>
      <c r="J3777" s="62" t="s">
        <v>36</v>
      </c>
      <c r="K3777" s="44"/>
      <c r="L3777" s="63" t="s">
        <v>36</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v>146</v>
      </c>
      <c r="C3778" s="59" t="s">
        <v>36</v>
      </c>
      <c r="D3778" s="60"/>
      <c r="E3778" s="60"/>
      <c r="F3778" s="60"/>
      <c r="G3778" s="61"/>
      <c r="H3778" s="71" t="s">
        <v>36</v>
      </c>
      <c r="I3778" s="62" t="s">
        <v>36</v>
      </c>
      <c r="J3778" s="62" t="s">
        <v>36</v>
      </c>
      <c r="K3778" s="44"/>
      <c r="L3778" s="63" t="s">
        <v>36</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v>147</v>
      </c>
      <c r="C3779" s="59" t="s">
        <v>36</v>
      </c>
      <c r="D3779" s="60"/>
      <c r="E3779" s="60"/>
      <c r="F3779" s="60"/>
      <c r="G3779" s="61"/>
      <c r="H3779" s="71" t="s">
        <v>36</v>
      </c>
      <c r="I3779" s="62" t="s">
        <v>36</v>
      </c>
      <c r="J3779" s="62" t="s">
        <v>36</v>
      </c>
      <c r="K3779" s="44"/>
      <c r="L3779" s="63" t="s">
        <v>36</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v>148</v>
      </c>
      <c r="C3780" s="59" t="s">
        <v>36</v>
      </c>
      <c r="D3780" s="60"/>
      <c r="E3780" s="60"/>
      <c r="F3780" s="60"/>
      <c r="G3780" s="61"/>
      <c r="H3780" s="71" t="s">
        <v>36</v>
      </c>
      <c r="I3780" s="62" t="s">
        <v>36</v>
      </c>
      <c r="J3780" s="62" t="s">
        <v>36</v>
      </c>
      <c r="K3780" s="44"/>
      <c r="L3780" s="63" t="s">
        <v>36</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v>149</v>
      </c>
      <c r="C3781" s="59" t="s">
        <v>36</v>
      </c>
      <c r="D3781" s="60"/>
      <c r="E3781" s="60"/>
      <c r="F3781" s="60"/>
      <c r="G3781" s="61"/>
      <c r="H3781" s="71" t="s">
        <v>36</v>
      </c>
      <c r="I3781" s="62" t="s">
        <v>36</v>
      </c>
      <c r="J3781" s="62" t="s">
        <v>36</v>
      </c>
      <c r="K3781" s="44"/>
      <c r="L3781" s="63" t="s">
        <v>36</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v>150</v>
      </c>
      <c r="C3782" s="59" t="s">
        <v>36</v>
      </c>
      <c r="D3782" s="60"/>
      <c r="E3782" s="60"/>
      <c r="F3782" s="60"/>
      <c r="G3782" s="61"/>
      <c r="H3782" s="71" t="s">
        <v>36</v>
      </c>
      <c r="I3782" s="62" t="s">
        <v>36</v>
      </c>
      <c r="J3782" s="62" t="s">
        <v>36</v>
      </c>
      <c r="K3782" s="44"/>
      <c r="L3782" s="63" t="s">
        <v>36</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v>151</v>
      </c>
      <c r="C3783" s="59" t="s">
        <v>36</v>
      </c>
      <c r="D3783" s="60"/>
      <c r="E3783" s="60"/>
      <c r="F3783" s="60"/>
      <c r="G3783" s="61"/>
      <c r="H3783" s="71" t="s">
        <v>36</v>
      </c>
      <c r="I3783" s="62" t="s">
        <v>36</v>
      </c>
      <c r="J3783" s="62" t="s">
        <v>36</v>
      </c>
      <c r="K3783" s="44"/>
      <c r="L3783" s="63" t="s">
        <v>36</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v>152</v>
      </c>
      <c r="C3784" s="59" t="s">
        <v>36</v>
      </c>
      <c r="D3784" s="60"/>
      <c r="E3784" s="60"/>
      <c r="F3784" s="60"/>
      <c r="G3784" s="61"/>
      <c r="H3784" s="71" t="s">
        <v>36</v>
      </c>
      <c r="I3784" s="62" t="s">
        <v>36</v>
      </c>
      <c r="J3784" s="62" t="s">
        <v>36</v>
      </c>
      <c r="K3784" s="44"/>
      <c r="L3784" s="63" t="s">
        <v>36</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v>153</v>
      </c>
      <c r="C3785" s="59" t="s">
        <v>36</v>
      </c>
      <c r="D3785" s="60"/>
      <c r="E3785" s="60"/>
      <c r="F3785" s="60"/>
      <c r="G3785" s="61"/>
      <c r="H3785" s="71" t="s">
        <v>36</v>
      </c>
      <c r="I3785" s="62" t="s">
        <v>36</v>
      </c>
      <c r="J3785" s="62" t="s">
        <v>36</v>
      </c>
      <c r="K3785" s="44"/>
      <c r="L3785" s="63" t="s">
        <v>36</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v>154</v>
      </c>
      <c r="C3786" s="59" t="s">
        <v>36</v>
      </c>
      <c r="D3786" s="60"/>
      <c r="E3786" s="60"/>
      <c r="F3786" s="60"/>
      <c r="G3786" s="61"/>
      <c r="H3786" s="71" t="s">
        <v>36</v>
      </c>
      <c r="I3786" s="62" t="s">
        <v>36</v>
      </c>
      <c r="J3786" s="62" t="s">
        <v>36</v>
      </c>
      <c r="K3786" s="44"/>
      <c r="L3786" s="63" t="s">
        <v>36</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v>155</v>
      </c>
      <c r="C3787" s="59" t="s">
        <v>36</v>
      </c>
      <c r="D3787" s="60"/>
      <c r="E3787" s="60"/>
      <c r="F3787" s="60"/>
      <c r="G3787" s="61"/>
      <c r="H3787" s="71" t="s">
        <v>36</v>
      </c>
      <c r="I3787" s="62" t="s">
        <v>36</v>
      </c>
      <c r="J3787" s="62" t="s">
        <v>36</v>
      </c>
      <c r="K3787" s="44"/>
      <c r="L3787" s="63" t="s">
        <v>36</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v>156</v>
      </c>
      <c r="C3788" s="59" t="s">
        <v>36</v>
      </c>
      <c r="D3788" s="60"/>
      <c r="E3788" s="60"/>
      <c r="F3788" s="60"/>
      <c r="G3788" s="61"/>
      <c r="H3788" s="71" t="s">
        <v>36</v>
      </c>
      <c r="I3788" s="62" t="s">
        <v>36</v>
      </c>
      <c r="J3788" s="62" t="s">
        <v>36</v>
      </c>
      <c r="K3788" s="44"/>
      <c r="L3788" s="63" t="s">
        <v>36</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v>157</v>
      </c>
      <c r="C3789" s="59" t="s">
        <v>36</v>
      </c>
      <c r="D3789" s="60"/>
      <c r="E3789" s="60"/>
      <c r="F3789" s="60"/>
      <c r="G3789" s="61"/>
      <c r="H3789" s="71" t="s">
        <v>36</v>
      </c>
      <c r="I3789" s="62" t="s">
        <v>36</v>
      </c>
      <c r="J3789" s="62" t="s">
        <v>36</v>
      </c>
      <c r="K3789" s="44"/>
      <c r="L3789" s="63" t="s">
        <v>36</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v>158</v>
      </c>
      <c r="C3790" s="59" t="s">
        <v>36</v>
      </c>
      <c r="D3790" s="60"/>
      <c r="E3790" s="60"/>
      <c r="F3790" s="60"/>
      <c r="G3790" s="61"/>
      <c r="H3790" s="71" t="s">
        <v>36</v>
      </c>
      <c r="I3790" s="62" t="s">
        <v>36</v>
      </c>
      <c r="J3790" s="62" t="s">
        <v>36</v>
      </c>
      <c r="K3790" s="44"/>
      <c r="L3790" s="63" t="s">
        <v>36</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v>159</v>
      </c>
      <c r="C3791" s="59" t="s">
        <v>36</v>
      </c>
      <c r="D3791" s="60"/>
      <c r="E3791" s="60"/>
      <c r="F3791" s="60"/>
      <c r="G3791" s="61"/>
      <c r="H3791" s="71" t="s">
        <v>36</v>
      </c>
      <c r="I3791" s="62" t="s">
        <v>36</v>
      </c>
      <c r="J3791" s="62" t="s">
        <v>36</v>
      </c>
      <c r="K3791" s="44"/>
      <c r="L3791" s="63" t="s">
        <v>36</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x14ac:dyDescent="0.2">
      <c r="A3792" s="15"/>
      <c r="B3792" s="15">
        <v>160</v>
      </c>
      <c r="C3792" s="59" t="s">
        <v>36</v>
      </c>
      <c r="D3792" s="60"/>
      <c r="E3792" s="60"/>
      <c r="F3792" s="60"/>
      <c r="G3792" s="61"/>
      <c r="H3792" s="71" t="s">
        <v>36</v>
      </c>
      <c r="I3792" s="62" t="s">
        <v>36</v>
      </c>
      <c r="J3792" s="62" t="s">
        <v>36</v>
      </c>
      <c r="K3792" s="44"/>
      <c r="L3792" s="63" t="s">
        <v>36</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x14ac:dyDescent="0.2">
      <c r="A3793" s="15"/>
      <c r="B3793" s="15">
        <v>161</v>
      </c>
      <c r="C3793" s="59" t="s">
        <v>36</v>
      </c>
      <c r="D3793" s="60"/>
      <c r="E3793" s="60"/>
      <c r="F3793" s="60"/>
      <c r="G3793" s="61"/>
      <c r="H3793" s="71" t="s">
        <v>36</v>
      </c>
      <c r="I3793" s="62" t="s">
        <v>36</v>
      </c>
      <c r="J3793" s="62" t="s">
        <v>36</v>
      </c>
      <c r="K3793" s="44"/>
      <c r="L3793" s="63" t="s">
        <v>36</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x14ac:dyDescent="0.2">
      <c r="A3794" s="15"/>
      <c r="B3794" s="15">
        <v>162</v>
      </c>
      <c r="C3794" s="59" t="s">
        <v>36</v>
      </c>
      <c r="D3794" s="60"/>
      <c r="E3794" s="60"/>
      <c r="F3794" s="60"/>
      <c r="G3794" s="61"/>
      <c r="H3794" s="71" t="s">
        <v>36</v>
      </c>
      <c r="I3794" s="62" t="s">
        <v>36</v>
      </c>
      <c r="J3794" s="62" t="s">
        <v>36</v>
      </c>
      <c r="K3794" s="44"/>
      <c r="L3794" s="63" t="s">
        <v>36</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x14ac:dyDescent="0.2">
      <c r="A3795" s="15"/>
      <c r="B3795" s="15">
        <v>163</v>
      </c>
      <c r="C3795" s="59" t="s">
        <v>36</v>
      </c>
      <c r="D3795" s="60"/>
      <c r="E3795" s="60"/>
      <c r="F3795" s="60"/>
      <c r="G3795" s="61"/>
      <c r="H3795" s="71" t="s">
        <v>36</v>
      </c>
      <c r="I3795" s="62" t="s">
        <v>36</v>
      </c>
      <c r="J3795" s="62" t="s">
        <v>36</v>
      </c>
      <c r="K3795" s="44"/>
      <c r="L3795" s="63" t="s">
        <v>36</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x14ac:dyDescent="0.2">
      <c r="A3796" s="15"/>
      <c r="B3796" s="15">
        <v>164</v>
      </c>
      <c r="C3796" s="59" t="s">
        <v>36</v>
      </c>
      <c r="D3796" s="60"/>
      <c r="E3796" s="60"/>
      <c r="F3796" s="60"/>
      <c r="G3796" s="61"/>
      <c r="H3796" s="71" t="s">
        <v>36</v>
      </c>
      <c r="I3796" s="62" t="s">
        <v>36</v>
      </c>
      <c r="J3796" s="62" t="s">
        <v>36</v>
      </c>
      <c r="K3796" s="44"/>
      <c r="L3796" s="63" t="s">
        <v>36</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x14ac:dyDescent="0.2">
      <c r="A3797" s="15"/>
      <c r="B3797" s="15">
        <v>165</v>
      </c>
      <c r="C3797" s="59" t="s">
        <v>36</v>
      </c>
      <c r="D3797" s="60"/>
      <c r="E3797" s="60"/>
      <c r="F3797" s="60"/>
      <c r="G3797" s="61"/>
      <c r="H3797" s="71" t="s">
        <v>36</v>
      </c>
      <c r="I3797" s="62" t="s">
        <v>36</v>
      </c>
      <c r="J3797" s="62" t="s">
        <v>36</v>
      </c>
      <c r="K3797" s="44"/>
      <c r="L3797" s="63" t="s">
        <v>36</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x14ac:dyDescent="0.2">
      <c r="A3798" s="15"/>
      <c r="B3798" s="15">
        <v>166</v>
      </c>
      <c r="C3798" s="59" t="s">
        <v>36</v>
      </c>
      <c r="D3798" s="60"/>
      <c r="E3798" s="60"/>
      <c r="F3798" s="60"/>
      <c r="G3798" s="61"/>
      <c r="H3798" s="71" t="s">
        <v>36</v>
      </c>
      <c r="I3798" s="62" t="s">
        <v>36</v>
      </c>
      <c r="J3798" s="62" t="s">
        <v>36</v>
      </c>
      <c r="K3798" s="44"/>
      <c r="L3798" s="63" t="s">
        <v>36</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x14ac:dyDescent="0.2">
      <c r="A3799" s="15"/>
      <c r="B3799" s="15">
        <v>167</v>
      </c>
      <c r="C3799" s="59" t="s">
        <v>36</v>
      </c>
      <c r="D3799" s="60"/>
      <c r="E3799" s="60"/>
      <c r="F3799" s="60"/>
      <c r="G3799" s="61"/>
      <c r="H3799" s="71" t="s">
        <v>36</v>
      </c>
      <c r="I3799" s="62" t="s">
        <v>36</v>
      </c>
      <c r="J3799" s="62" t="s">
        <v>36</v>
      </c>
      <c r="K3799" s="44"/>
      <c r="L3799" s="63" t="s">
        <v>36</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x14ac:dyDescent="0.2">
      <c r="A3800" s="15"/>
      <c r="B3800" s="15">
        <v>168</v>
      </c>
      <c r="C3800" s="59" t="s">
        <v>36</v>
      </c>
      <c r="D3800" s="60"/>
      <c r="E3800" s="60"/>
      <c r="F3800" s="60"/>
      <c r="G3800" s="61"/>
      <c r="H3800" s="71" t="s">
        <v>36</v>
      </c>
      <c r="I3800" s="62" t="s">
        <v>36</v>
      </c>
      <c r="J3800" s="62" t="s">
        <v>36</v>
      </c>
      <c r="K3800" s="44"/>
      <c r="L3800" s="63" t="s">
        <v>36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x14ac:dyDescent="0.2">
      <c r="A3801" s="15"/>
      <c r="B3801" s="15">
        <v>169</v>
      </c>
      <c r="C3801" s="59" t="s">
        <v>36</v>
      </c>
      <c r="D3801" s="60"/>
      <c r="E3801" s="60"/>
      <c r="F3801" s="60"/>
      <c r="G3801" s="61"/>
      <c r="H3801" s="71" t="s">
        <v>36</v>
      </c>
      <c r="I3801" s="62" t="s">
        <v>36</v>
      </c>
      <c r="J3801" s="62" t="s">
        <v>36</v>
      </c>
      <c r="K3801" s="44"/>
      <c r="L3801" s="63" t="s">
        <v>36</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x14ac:dyDescent="0.2">
      <c r="A3802" s="15"/>
      <c r="B3802" s="15">
        <v>170</v>
      </c>
      <c r="C3802" s="59" t="s">
        <v>36</v>
      </c>
      <c r="D3802" s="60"/>
      <c r="E3802" s="60"/>
      <c r="F3802" s="60"/>
      <c r="G3802" s="61"/>
      <c r="H3802" s="71" t="s">
        <v>36</v>
      </c>
      <c r="I3802" s="62" t="s">
        <v>36</v>
      </c>
      <c r="J3802" s="62" t="s">
        <v>36</v>
      </c>
      <c r="K3802" s="44"/>
      <c r="L3802" s="63" t="s">
        <v>36</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x14ac:dyDescent="0.2">
      <c r="A3803" s="15"/>
      <c r="B3803" s="15">
        <v>171</v>
      </c>
      <c r="C3803" s="59" t="s">
        <v>36</v>
      </c>
      <c r="D3803" s="60"/>
      <c r="E3803" s="60"/>
      <c r="F3803" s="60"/>
      <c r="G3803" s="61"/>
      <c r="H3803" s="71" t="s">
        <v>36</v>
      </c>
      <c r="I3803" s="62" t="s">
        <v>36</v>
      </c>
      <c r="J3803" s="62" t="s">
        <v>36</v>
      </c>
      <c r="K3803" s="44"/>
      <c r="L3803" s="63" t="s">
        <v>36</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x14ac:dyDescent="0.2">
      <c r="A3804" s="15"/>
      <c r="B3804" s="15">
        <v>172</v>
      </c>
      <c r="C3804" s="59" t="s">
        <v>36</v>
      </c>
      <c r="D3804" s="60"/>
      <c r="E3804" s="60"/>
      <c r="F3804" s="60"/>
      <c r="G3804" s="61"/>
      <c r="H3804" s="71" t="s">
        <v>36</v>
      </c>
      <c r="I3804" s="62" t="s">
        <v>36</v>
      </c>
      <c r="J3804" s="62" t="s">
        <v>36</v>
      </c>
      <c r="K3804" s="44"/>
      <c r="L3804" s="63" t="s">
        <v>36</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x14ac:dyDescent="0.2">
      <c r="A3805" s="15"/>
      <c r="B3805" s="15">
        <v>173</v>
      </c>
      <c r="C3805" s="59" t="s">
        <v>36</v>
      </c>
      <c r="D3805" s="60"/>
      <c r="E3805" s="60"/>
      <c r="F3805" s="60"/>
      <c r="G3805" s="61"/>
      <c r="H3805" s="71" t="s">
        <v>36</v>
      </c>
      <c r="I3805" s="62" t="s">
        <v>36</v>
      </c>
      <c r="J3805" s="62" t="s">
        <v>36</v>
      </c>
      <c r="K3805" s="44"/>
      <c r="L3805" s="63" t="s">
        <v>36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x14ac:dyDescent="0.2">
      <c r="A3806" s="15"/>
      <c r="B3806" s="15">
        <v>174</v>
      </c>
      <c r="C3806" s="59" t="s">
        <v>36</v>
      </c>
      <c r="D3806" s="60"/>
      <c r="E3806" s="60"/>
      <c r="F3806" s="60"/>
      <c r="G3806" s="61"/>
      <c r="H3806" s="71" t="s">
        <v>36</v>
      </c>
      <c r="I3806" s="62" t="s">
        <v>36</v>
      </c>
      <c r="J3806" s="62" t="s">
        <v>36</v>
      </c>
      <c r="K3806" s="44"/>
      <c r="L3806" s="63" t="s">
        <v>36</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x14ac:dyDescent="0.2">
      <c r="A3807" s="15"/>
      <c r="B3807" s="15">
        <v>175</v>
      </c>
      <c r="C3807" s="59" t="s">
        <v>36</v>
      </c>
      <c r="D3807" s="60"/>
      <c r="E3807" s="60"/>
      <c r="F3807" s="60"/>
      <c r="G3807" s="61"/>
      <c r="H3807" s="71" t="s">
        <v>36</v>
      </c>
      <c r="I3807" s="62" t="s">
        <v>36</v>
      </c>
      <c r="J3807" s="62" t="s">
        <v>36</v>
      </c>
      <c r="K3807" s="44"/>
      <c r="L3807" s="63" t="s">
        <v>36</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x14ac:dyDescent="0.2">
      <c r="A3808" s="15"/>
      <c r="B3808" s="15">
        <v>176</v>
      </c>
      <c r="C3808" s="59" t="s">
        <v>36</v>
      </c>
      <c r="D3808" s="60"/>
      <c r="E3808" s="60"/>
      <c r="F3808" s="60"/>
      <c r="G3808" s="61"/>
      <c r="H3808" s="71" t="s">
        <v>36</v>
      </c>
      <c r="I3808" s="62" t="s">
        <v>36</v>
      </c>
      <c r="J3808" s="62" t="s">
        <v>36</v>
      </c>
      <c r="K3808" s="44"/>
      <c r="L3808" s="63" t="s">
        <v>36</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x14ac:dyDescent="0.2">
      <c r="A3809" s="15"/>
      <c r="B3809" s="15">
        <v>177</v>
      </c>
      <c r="C3809" s="59" t="s">
        <v>36</v>
      </c>
      <c r="D3809" s="60"/>
      <c r="E3809" s="60"/>
      <c r="F3809" s="60"/>
      <c r="G3809" s="61"/>
      <c r="H3809" s="71" t="s">
        <v>36</v>
      </c>
      <c r="I3809" s="62" t="s">
        <v>36</v>
      </c>
      <c r="J3809" s="62" t="s">
        <v>36</v>
      </c>
      <c r="K3809" s="44"/>
      <c r="L3809" s="63" t="s">
        <v>36</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x14ac:dyDescent="0.2">
      <c r="A3810" s="15"/>
      <c r="B3810" s="15">
        <v>178</v>
      </c>
      <c r="C3810" s="59" t="s">
        <v>36</v>
      </c>
      <c r="D3810" s="60"/>
      <c r="E3810" s="60"/>
      <c r="F3810" s="60"/>
      <c r="G3810" s="61"/>
      <c r="H3810" s="71" t="s">
        <v>36</v>
      </c>
      <c r="I3810" s="62" t="s">
        <v>36</v>
      </c>
      <c r="J3810" s="62" t="s">
        <v>36</v>
      </c>
      <c r="K3810" s="44"/>
      <c r="L3810" s="63" t="s">
        <v>36</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x14ac:dyDescent="0.2">
      <c r="A3811" s="15"/>
      <c r="B3811" s="15">
        <v>179</v>
      </c>
      <c r="C3811" s="59" t="s">
        <v>36</v>
      </c>
      <c r="D3811" s="60"/>
      <c r="E3811" s="60"/>
      <c r="F3811" s="60"/>
      <c r="G3811" s="61"/>
      <c r="H3811" s="71" t="s">
        <v>36</v>
      </c>
      <c r="I3811" s="62" t="s">
        <v>36</v>
      </c>
      <c r="J3811" s="62" t="s">
        <v>36</v>
      </c>
      <c r="K3811" s="44"/>
      <c r="L3811" s="63" t="s">
        <v>36</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x14ac:dyDescent="0.2">
      <c r="A3812" s="15"/>
      <c r="B3812" s="15">
        <v>180</v>
      </c>
      <c r="C3812" s="59" t="s">
        <v>36</v>
      </c>
      <c r="D3812" s="60"/>
      <c r="E3812" s="60"/>
      <c r="F3812" s="60"/>
      <c r="G3812" s="61"/>
      <c r="H3812" s="71" t="s">
        <v>36</v>
      </c>
      <c r="I3812" s="62" t="s">
        <v>36</v>
      </c>
      <c r="J3812" s="62" t="s">
        <v>36</v>
      </c>
      <c r="K3812" s="44"/>
      <c r="L3812" s="63" t="s">
        <v>36</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x14ac:dyDescent="0.2">
      <c r="A3813" s="15"/>
      <c r="B3813" s="15">
        <v>181</v>
      </c>
      <c r="C3813" s="59" t="s">
        <v>36</v>
      </c>
      <c r="D3813" s="60"/>
      <c r="E3813" s="60"/>
      <c r="F3813" s="60"/>
      <c r="G3813" s="61"/>
      <c r="H3813" s="71" t="s">
        <v>36</v>
      </c>
      <c r="I3813" s="62" t="s">
        <v>36</v>
      </c>
      <c r="J3813" s="62" t="s">
        <v>36</v>
      </c>
      <c r="K3813" s="44"/>
      <c r="L3813" s="63" t="s">
        <v>36</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x14ac:dyDescent="0.2">
      <c r="A3814" s="15"/>
      <c r="B3814" s="15">
        <v>182</v>
      </c>
      <c r="C3814" s="59" t="s">
        <v>36</v>
      </c>
      <c r="D3814" s="60"/>
      <c r="E3814" s="60"/>
      <c r="F3814" s="60"/>
      <c r="G3814" s="61"/>
      <c r="H3814" s="71" t="s">
        <v>36</v>
      </c>
      <c r="I3814" s="62" t="s">
        <v>36</v>
      </c>
      <c r="J3814" s="62" t="s">
        <v>36</v>
      </c>
      <c r="K3814" s="44"/>
      <c r="L3814" s="63" t="s">
        <v>36</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x14ac:dyDescent="0.2">
      <c r="A3815" s="15"/>
      <c r="B3815" s="15">
        <v>183</v>
      </c>
      <c r="C3815" s="59" t="s">
        <v>36</v>
      </c>
      <c r="D3815" s="60"/>
      <c r="E3815" s="60"/>
      <c r="F3815" s="60"/>
      <c r="G3815" s="61"/>
      <c r="H3815" s="71" t="s">
        <v>36</v>
      </c>
      <c r="I3815" s="62" t="s">
        <v>36</v>
      </c>
      <c r="J3815" s="62" t="s">
        <v>36</v>
      </c>
      <c r="K3815" s="44"/>
      <c r="L3815" s="63" t="s">
        <v>36</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x14ac:dyDescent="0.2">
      <c r="A3816" s="15"/>
      <c r="B3816" s="15">
        <v>184</v>
      </c>
      <c r="C3816" s="59" t="s">
        <v>36</v>
      </c>
      <c r="D3816" s="60"/>
      <c r="E3816" s="60"/>
      <c r="F3816" s="60"/>
      <c r="G3816" s="61"/>
      <c r="H3816" s="71" t="s">
        <v>36</v>
      </c>
      <c r="I3816" s="62" t="s">
        <v>36</v>
      </c>
      <c r="J3816" s="62" t="s">
        <v>36</v>
      </c>
      <c r="K3816" s="44"/>
      <c r="L3816" s="63" t="s">
        <v>36</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x14ac:dyDescent="0.2">
      <c r="A3817" s="15"/>
      <c r="B3817" s="15">
        <v>185</v>
      </c>
      <c r="C3817" s="59" t="s">
        <v>36</v>
      </c>
      <c r="D3817" s="60"/>
      <c r="E3817" s="60"/>
      <c r="F3817" s="60"/>
      <c r="G3817" s="61"/>
      <c r="H3817" s="71" t="s">
        <v>36</v>
      </c>
      <c r="I3817" s="62" t="s">
        <v>36</v>
      </c>
      <c r="J3817" s="62" t="s">
        <v>36</v>
      </c>
      <c r="K3817" s="44"/>
      <c r="L3817" s="63" t="s">
        <v>36</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x14ac:dyDescent="0.2">
      <c r="A3818" s="15"/>
      <c r="B3818" s="15">
        <v>186</v>
      </c>
      <c r="C3818" s="59" t="s">
        <v>36</v>
      </c>
      <c r="D3818" s="60"/>
      <c r="E3818" s="60"/>
      <c r="F3818" s="60"/>
      <c r="G3818" s="61"/>
      <c r="H3818" s="71" t="s">
        <v>36</v>
      </c>
      <c r="I3818" s="62" t="s">
        <v>36</v>
      </c>
      <c r="J3818" s="62" t="s">
        <v>36</v>
      </c>
      <c r="K3818" s="44"/>
      <c r="L3818" s="63" t="s">
        <v>36</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x14ac:dyDescent="0.2">
      <c r="A3819" s="15"/>
      <c r="B3819" s="15">
        <v>187</v>
      </c>
      <c r="C3819" s="59" t="s">
        <v>36</v>
      </c>
      <c r="D3819" s="60"/>
      <c r="E3819" s="60"/>
      <c r="F3819" s="60"/>
      <c r="G3819" s="61"/>
      <c r="H3819" s="71" t="s">
        <v>36</v>
      </c>
      <c r="I3819" s="62" t="s">
        <v>36</v>
      </c>
      <c r="J3819" s="62" t="s">
        <v>36</v>
      </c>
      <c r="K3819" s="44"/>
      <c r="L3819" s="63" t="s">
        <v>36</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x14ac:dyDescent="0.2">
      <c r="A3820" s="15"/>
      <c r="B3820" s="15">
        <v>188</v>
      </c>
      <c r="C3820" s="59" t="s">
        <v>36</v>
      </c>
      <c r="D3820" s="60"/>
      <c r="E3820" s="60"/>
      <c r="F3820" s="60"/>
      <c r="G3820" s="61"/>
      <c r="H3820" s="71" t="s">
        <v>36</v>
      </c>
      <c r="I3820" s="62" t="s">
        <v>36</v>
      </c>
      <c r="J3820" s="62" t="s">
        <v>36</v>
      </c>
      <c r="K3820" s="44"/>
      <c r="L3820" s="63" t="s">
        <v>36</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x14ac:dyDescent="0.2">
      <c r="A3821" s="15"/>
      <c r="B3821" s="15">
        <v>189</v>
      </c>
      <c r="C3821" s="59" t="s">
        <v>36</v>
      </c>
      <c r="D3821" s="60"/>
      <c r="E3821" s="60"/>
      <c r="F3821" s="60"/>
      <c r="G3821" s="61"/>
      <c r="H3821" s="71" t="s">
        <v>36</v>
      </c>
      <c r="I3821" s="62" t="s">
        <v>36</v>
      </c>
      <c r="J3821" s="62" t="s">
        <v>36</v>
      </c>
      <c r="K3821" s="44"/>
      <c r="L3821" s="63" t="s">
        <v>36</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x14ac:dyDescent="0.2">
      <c r="A3822" s="15"/>
      <c r="B3822" s="15">
        <v>190</v>
      </c>
      <c r="C3822" s="59" t="s">
        <v>36</v>
      </c>
      <c r="D3822" s="60"/>
      <c r="E3822" s="60"/>
      <c r="F3822" s="60"/>
      <c r="G3822" s="61"/>
      <c r="H3822" s="71" t="s">
        <v>36</v>
      </c>
      <c r="I3822" s="62" t="s">
        <v>36</v>
      </c>
      <c r="J3822" s="62" t="s">
        <v>36</v>
      </c>
      <c r="K3822" s="44"/>
      <c r="L3822" s="63" t="s">
        <v>36</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x14ac:dyDescent="0.2">
      <c r="A3823" s="15"/>
      <c r="B3823" s="15">
        <v>191</v>
      </c>
      <c r="C3823" s="59" t="s">
        <v>36</v>
      </c>
      <c r="D3823" s="60"/>
      <c r="E3823" s="60"/>
      <c r="F3823" s="60"/>
      <c r="G3823" s="61"/>
      <c r="H3823" s="71" t="s">
        <v>36</v>
      </c>
      <c r="I3823" s="62" t="s">
        <v>36</v>
      </c>
      <c r="J3823" s="62" t="s">
        <v>36</v>
      </c>
      <c r="K3823" s="44"/>
      <c r="L3823" s="63" t="s">
        <v>36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x14ac:dyDescent="0.2">
      <c r="A3824" s="15"/>
      <c r="B3824" s="15">
        <v>192</v>
      </c>
      <c r="C3824" s="59" t="s">
        <v>36</v>
      </c>
      <c r="D3824" s="60"/>
      <c r="E3824" s="60"/>
      <c r="F3824" s="60"/>
      <c r="G3824" s="61"/>
      <c r="H3824" s="71" t="s">
        <v>36</v>
      </c>
      <c r="I3824" s="62" t="s">
        <v>36</v>
      </c>
      <c r="J3824" s="62" t="s">
        <v>36</v>
      </c>
      <c r="K3824" s="44"/>
      <c r="L3824" s="63" t="s">
        <v>36</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193</v>
      </c>
      <c r="C3825" s="59" t="s">
        <v>36</v>
      </c>
      <c r="D3825" s="60"/>
      <c r="E3825" s="60"/>
      <c r="F3825" s="60"/>
      <c r="G3825" s="61"/>
      <c r="H3825" s="71" t="s">
        <v>36</v>
      </c>
      <c r="I3825" s="62" t="s">
        <v>36</v>
      </c>
      <c r="J3825" s="62" t="s">
        <v>36</v>
      </c>
      <c r="K3825" s="44"/>
      <c r="L3825" s="63" t="s">
        <v>36</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194</v>
      </c>
      <c r="C3826" s="59" t="s">
        <v>36</v>
      </c>
      <c r="D3826" s="60"/>
      <c r="E3826" s="60"/>
      <c r="F3826" s="60"/>
      <c r="G3826" s="61"/>
      <c r="H3826" s="71" t="s">
        <v>36</v>
      </c>
      <c r="I3826" s="62" t="s">
        <v>36</v>
      </c>
      <c r="J3826" s="62" t="s">
        <v>36</v>
      </c>
      <c r="K3826" s="44"/>
      <c r="L3826" s="63" t="s">
        <v>36</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195</v>
      </c>
      <c r="C3827" s="59" t="s">
        <v>36</v>
      </c>
      <c r="D3827" s="60"/>
      <c r="E3827" s="60"/>
      <c r="F3827" s="60"/>
      <c r="G3827" s="61"/>
      <c r="H3827" s="71" t="s">
        <v>36</v>
      </c>
      <c r="I3827" s="62" t="s">
        <v>36</v>
      </c>
      <c r="J3827" s="62" t="s">
        <v>36</v>
      </c>
      <c r="K3827" s="44"/>
      <c r="L3827" s="63" t="s">
        <v>36</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196</v>
      </c>
      <c r="C3828" s="59" t="s">
        <v>36</v>
      </c>
      <c r="D3828" s="60"/>
      <c r="E3828" s="60"/>
      <c r="F3828" s="60"/>
      <c r="G3828" s="61"/>
      <c r="H3828" s="71" t="s">
        <v>36</v>
      </c>
      <c r="I3828" s="62" t="s">
        <v>36</v>
      </c>
      <c r="J3828" s="62" t="s">
        <v>36</v>
      </c>
      <c r="K3828" s="44"/>
      <c r="L3828" s="63" t="s">
        <v>36</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197</v>
      </c>
      <c r="C3829" s="59" t="s">
        <v>36</v>
      </c>
      <c r="D3829" s="60"/>
      <c r="E3829" s="60"/>
      <c r="F3829" s="60"/>
      <c r="G3829" s="61"/>
      <c r="H3829" s="71" t="s">
        <v>36</v>
      </c>
      <c r="I3829" s="62" t="s">
        <v>36</v>
      </c>
      <c r="J3829" s="62" t="s">
        <v>36</v>
      </c>
      <c r="K3829" s="44"/>
      <c r="L3829" s="63" t="s">
        <v>36</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198</v>
      </c>
      <c r="C3830" s="59" t="s">
        <v>36</v>
      </c>
      <c r="D3830" s="60"/>
      <c r="E3830" s="60"/>
      <c r="F3830" s="60"/>
      <c r="G3830" s="61"/>
      <c r="H3830" s="71" t="s">
        <v>36</v>
      </c>
      <c r="I3830" s="62" t="s">
        <v>36</v>
      </c>
      <c r="J3830" s="62" t="s">
        <v>36</v>
      </c>
      <c r="K3830" s="44"/>
      <c r="L3830" s="63" t="s">
        <v>36</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199</v>
      </c>
      <c r="C3831" s="59" t="s">
        <v>36</v>
      </c>
      <c r="D3831" s="60"/>
      <c r="E3831" s="60"/>
      <c r="F3831" s="60"/>
      <c r="G3831" s="61"/>
      <c r="H3831" s="71" t="s">
        <v>36</v>
      </c>
      <c r="I3831" s="62" t="s">
        <v>36</v>
      </c>
      <c r="J3831" s="62" t="s">
        <v>36</v>
      </c>
      <c r="K3831" s="44"/>
      <c r="L3831" s="63" t="s">
        <v>36</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200</v>
      </c>
      <c r="C3832" s="59" t="s">
        <v>36</v>
      </c>
      <c r="D3832" s="60"/>
      <c r="E3832" s="60"/>
      <c r="F3832" s="60"/>
      <c r="G3832" s="61"/>
      <c r="H3832" s="71" t="s">
        <v>36</v>
      </c>
      <c r="I3832" s="62" t="s">
        <v>36</v>
      </c>
      <c r="J3832" s="62" t="s">
        <v>36</v>
      </c>
      <c r="K3832" s="44"/>
      <c r="L3832" s="63" t="s">
        <v>36</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201</v>
      </c>
      <c r="C3833" s="59" t="s">
        <v>36</v>
      </c>
      <c r="D3833" s="60"/>
      <c r="E3833" s="60"/>
      <c r="F3833" s="60"/>
      <c r="G3833" s="61"/>
      <c r="H3833" s="71" t="s">
        <v>36</v>
      </c>
      <c r="I3833" s="62" t="s">
        <v>36</v>
      </c>
      <c r="J3833" s="62" t="s">
        <v>36</v>
      </c>
      <c r="K3833" s="44"/>
      <c r="L3833" s="63" t="s">
        <v>36</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202</v>
      </c>
      <c r="C3834" s="59" t="s">
        <v>36</v>
      </c>
      <c r="D3834" s="60"/>
      <c r="E3834" s="60"/>
      <c r="F3834" s="60"/>
      <c r="G3834" s="61"/>
      <c r="H3834" s="71" t="s">
        <v>36</v>
      </c>
      <c r="I3834" s="62" t="s">
        <v>36</v>
      </c>
      <c r="J3834" s="62" t="s">
        <v>36</v>
      </c>
      <c r="K3834" s="44"/>
      <c r="L3834" s="63" t="s">
        <v>36</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203</v>
      </c>
      <c r="C3835" s="59" t="s">
        <v>36</v>
      </c>
      <c r="D3835" s="60"/>
      <c r="E3835" s="60"/>
      <c r="F3835" s="60"/>
      <c r="G3835" s="61"/>
      <c r="H3835" s="71" t="s">
        <v>36</v>
      </c>
      <c r="I3835" s="62" t="s">
        <v>36</v>
      </c>
      <c r="J3835" s="62" t="s">
        <v>36</v>
      </c>
      <c r="K3835" s="44"/>
      <c r="L3835" s="63" t="s">
        <v>36</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204</v>
      </c>
      <c r="C3836" s="59" t="s">
        <v>36</v>
      </c>
      <c r="D3836" s="60"/>
      <c r="E3836" s="60"/>
      <c r="F3836" s="60"/>
      <c r="G3836" s="61"/>
      <c r="H3836" s="71" t="s">
        <v>36</v>
      </c>
      <c r="I3836" s="62" t="s">
        <v>36</v>
      </c>
      <c r="J3836" s="62" t="s">
        <v>36</v>
      </c>
      <c r="K3836" s="44"/>
      <c r="L3836" s="63" t="s">
        <v>36</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205</v>
      </c>
      <c r="C3837" s="59" t="s">
        <v>36</v>
      </c>
      <c r="D3837" s="60"/>
      <c r="E3837" s="60"/>
      <c r="F3837" s="60"/>
      <c r="G3837" s="61"/>
      <c r="H3837" s="71" t="s">
        <v>36</v>
      </c>
      <c r="I3837" s="62" t="s">
        <v>36</v>
      </c>
      <c r="J3837" s="62" t="s">
        <v>36</v>
      </c>
      <c r="K3837" s="44"/>
      <c r="L3837" s="63" t="s">
        <v>36</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206</v>
      </c>
      <c r="C3838" s="59" t="s">
        <v>36</v>
      </c>
      <c r="D3838" s="60"/>
      <c r="E3838" s="60"/>
      <c r="F3838" s="60"/>
      <c r="G3838" s="61"/>
      <c r="H3838" s="71" t="s">
        <v>36</v>
      </c>
      <c r="I3838" s="62" t="s">
        <v>36</v>
      </c>
      <c r="J3838" s="62" t="s">
        <v>36</v>
      </c>
      <c r="K3838" s="44"/>
      <c r="L3838" s="63" t="s">
        <v>36</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207</v>
      </c>
      <c r="C3839" s="59" t="s">
        <v>36</v>
      </c>
      <c r="D3839" s="60"/>
      <c r="E3839" s="60"/>
      <c r="F3839" s="60"/>
      <c r="G3839" s="61"/>
      <c r="H3839" s="71" t="s">
        <v>36</v>
      </c>
      <c r="I3839" s="62" t="s">
        <v>36</v>
      </c>
      <c r="J3839" s="62" t="s">
        <v>36</v>
      </c>
      <c r="K3839" s="44"/>
      <c r="L3839" s="63" t="s">
        <v>36</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208</v>
      </c>
      <c r="C3840" s="59" t="s">
        <v>36</v>
      </c>
      <c r="D3840" s="60"/>
      <c r="E3840" s="60"/>
      <c r="F3840" s="60"/>
      <c r="G3840" s="61"/>
      <c r="H3840" s="71" t="s">
        <v>36</v>
      </c>
      <c r="I3840" s="62" t="s">
        <v>36</v>
      </c>
      <c r="J3840" s="62" t="s">
        <v>36</v>
      </c>
      <c r="K3840" s="44"/>
      <c r="L3840" s="63" t="s">
        <v>36</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209</v>
      </c>
      <c r="C3841" s="59" t="s">
        <v>36</v>
      </c>
      <c r="D3841" s="60"/>
      <c r="E3841" s="60"/>
      <c r="F3841" s="60"/>
      <c r="G3841" s="61"/>
      <c r="H3841" s="71" t="s">
        <v>36</v>
      </c>
      <c r="I3841" s="62" t="s">
        <v>36</v>
      </c>
      <c r="J3841" s="62" t="s">
        <v>36</v>
      </c>
      <c r="K3841" s="44"/>
      <c r="L3841" s="63" t="s">
        <v>36</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210</v>
      </c>
      <c r="C3842" s="59" t="s">
        <v>36</v>
      </c>
      <c r="D3842" s="60"/>
      <c r="E3842" s="60"/>
      <c r="F3842" s="60"/>
      <c r="G3842" s="61"/>
      <c r="H3842" s="71" t="s">
        <v>36</v>
      </c>
      <c r="I3842" s="62" t="s">
        <v>36</v>
      </c>
      <c r="J3842" s="62" t="s">
        <v>36</v>
      </c>
      <c r="K3842" s="44"/>
      <c r="L3842" s="63" t="s">
        <v>36</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211</v>
      </c>
      <c r="C3843" s="59" t="s">
        <v>36</v>
      </c>
      <c r="D3843" s="60"/>
      <c r="E3843" s="60"/>
      <c r="F3843" s="60"/>
      <c r="G3843" s="61"/>
      <c r="H3843" s="71" t="s">
        <v>36</v>
      </c>
      <c r="I3843" s="62" t="s">
        <v>36</v>
      </c>
      <c r="J3843" s="62" t="s">
        <v>36</v>
      </c>
      <c r="K3843" s="44"/>
      <c r="L3843" s="63" t="s">
        <v>36</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212</v>
      </c>
      <c r="C3844" s="59" t="s">
        <v>36</v>
      </c>
      <c r="D3844" s="60"/>
      <c r="E3844" s="60"/>
      <c r="F3844" s="60"/>
      <c r="G3844" s="61"/>
      <c r="H3844" s="71" t="s">
        <v>36</v>
      </c>
      <c r="I3844" s="62" t="s">
        <v>36</v>
      </c>
      <c r="J3844" s="62" t="s">
        <v>36</v>
      </c>
      <c r="K3844" s="44"/>
      <c r="L3844" s="63" t="s">
        <v>36</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213</v>
      </c>
      <c r="C3845" s="59" t="s">
        <v>36</v>
      </c>
      <c r="D3845" s="60"/>
      <c r="E3845" s="60"/>
      <c r="F3845" s="60"/>
      <c r="G3845" s="61"/>
      <c r="H3845" s="71" t="s">
        <v>36</v>
      </c>
      <c r="I3845" s="62" t="s">
        <v>36</v>
      </c>
      <c r="J3845" s="62" t="s">
        <v>36</v>
      </c>
      <c r="K3845" s="44"/>
      <c r="L3845" s="63" t="s">
        <v>36</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214</v>
      </c>
      <c r="C3846" s="59" t="s">
        <v>36</v>
      </c>
      <c r="D3846" s="60"/>
      <c r="E3846" s="60"/>
      <c r="F3846" s="60"/>
      <c r="G3846" s="61"/>
      <c r="H3846" s="71" t="s">
        <v>36</v>
      </c>
      <c r="I3846" s="62" t="s">
        <v>36</v>
      </c>
      <c r="J3846" s="62" t="s">
        <v>36</v>
      </c>
      <c r="K3846" s="44"/>
      <c r="L3846" s="63" t="s">
        <v>36</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215</v>
      </c>
      <c r="C3847" s="59" t="s">
        <v>36</v>
      </c>
      <c r="D3847" s="60"/>
      <c r="E3847" s="60"/>
      <c r="F3847" s="60"/>
      <c r="G3847" s="61"/>
      <c r="H3847" s="71" t="s">
        <v>36</v>
      </c>
      <c r="I3847" s="62" t="s">
        <v>36</v>
      </c>
      <c r="J3847" s="62" t="s">
        <v>36</v>
      </c>
      <c r="K3847" s="44"/>
      <c r="L3847" s="63" t="s">
        <v>36</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216</v>
      </c>
      <c r="C3848" s="59" t="s">
        <v>36</v>
      </c>
      <c r="D3848" s="60"/>
      <c r="E3848" s="60"/>
      <c r="F3848" s="60"/>
      <c r="G3848" s="61"/>
      <c r="H3848" s="71" t="s">
        <v>36</v>
      </c>
      <c r="I3848" s="62" t="s">
        <v>36</v>
      </c>
      <c r="J3848" s="62" t="s">
        <v>36</v>
      </c>
      <c r="K3848" s="44"/>
      <c r="L3848" s="63" t="s">
        <v>36</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217</v>
      </c>
      <c r="C3849" s="59" t="s">
        <v>36</v>
      </c>
      <c r="D3849" s="60"/>
      <c r="E3849" s="60"/>
      <c r="F3849" s="60"/>
      <c r="G3849" s="61"/>
      <c r="H3849" s="71" t="s">
        <v>36</v>
      </c>
      <c r="I3849" s="62" t="s">
        <v>36</v>
      </c>
      <c r="J3849" s="62" t="s">
        <v>36</v>
      </c>
      <c r="K3849" s="44"/>
      <c r="L3849" s="63" t="s">
        <v>36</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218</v>
      </c>
      <c r="C3850" s="59" t="s">
        <v>36</v>
      </c>
      <c r="D3850" s="60"/>
      <c r="E3850" s="60"/>
      <c r="F3850" s="60"/>
      <c r="G3850" s="61"/>
      <c r="H3850" s="71" t="s">
        <v>36</v>
      </c>
      <c r="I3850" s="62" t="s">
        <v>36</v>
      </c>
      <c r="J3850" s="62" t="s">
        <v>36</v>
      </c>
      <c r="K3850" s="44"/>
      <c r="L3850" s="63" t="s">
        <v>36</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219</v>
      </c>
      <c r="C3851" s="59" t="s">
        <v>36</v>
      </c>
      <c r="D3851" s="60"/>
      <c r="E3851" s="60"/>
      <c r="F3851" s="60"/>
      <c r="G3851" s="61"/>
      <c r="H3851" s="71" t="s">
        <v>36</v>
      </c>
      <c r="I3851" s="62" t="s">
        <v>36</v>
      </c>
      <c r="J3851" s="62" t="s">
        <v>36</v>
      </c>
      <c r="K3851" s="44"/>
      <c r="L3851" s="63" t="s">
        <v>36</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220</v>
      </c>
      <c r="C3852" s="59" t="s">
        <v>36</v>
      </c>
      <c r="D3852" s="60"/>
      <c r="E3852" s="60"/>
      <c r="F3852" s="60"/>
      <c r="G3852" s="61"/>
      <c r="H3852" s="71" t="s">
        <v>36</v>
      </c>
      <c r="I3852" s="62" t="s">
        <v>36</v>
      </c>
      <c r="J3852" s="62" t="s">
        <v>36</v>
      </c>
      <c r="K3852" s="44"/>
      <c r="L3852" s="63" t="s">
        <v>36</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221</v>
      </c>
      <c r="C3853" s="59" t="s">
        <v>36</v>
      </c>
      <c r="D3853" s="60"/>
      <c r="E3853" s="60"/>
      <c r="F3853" s="60"/>
      <c r="G3853" s="61"/>
      <c r="H3853" s="71" t="s">
        <v>36</v>
      </c>
      <c r="I3853" s="62" t="s">
        <v>36</v>
      </c>
      <c r="J3853" s="62" t="s">
        <v>36</v>
      </c>
      <c r="K3853" s="44"/>
      <c r="L3853" s="63" t="s">
        <v>36</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222</v>
      </c>
      <c r="C3854" s="59" t="s">
        <v>36</v>
      </c>
      <c r="D3854" s="60"/>
      <c r="E3854" s="60"/>
      <c r="F3854" s="60"/>
      <c r="G3854" s="61"/>
      <c r="H3854" s="71" t="s">
        <v>36</v>
      </c>
      <c r="I3854" s="62" t="s">
        <v>36</v>
      </c>
      <c r="J3854" s="62" t="s">
        <v>36</v>
      </c>
      <c r="K3854" s="44"/>
      <c r="L3854" s="63" t="s">
        <v>36</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223</v>
      </c>
      <c r="C3855" s="59" t="s">
        <v>36</v>
      </c>
      <c r="D3855" s="60"/>
      <c r="E3855" s="60"/>
      <c r="F3855" s="60"/>
      <c r="G3855" s="61"/>
      <c r="H3855" s="71" t="s">
        <v>36</v>
      </c>
      <c r="I3855" s="62" t="s">
        <v>36</v>
      </c>
      <c r="J3855" s="62" t="s">
        <v>36</v>
      </c>
      <c r="K3855" s="44"/>
      <c r="L3855" s="63" t="s">
        <v>36</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224</v>
      </c>
      <c r="C3856" s="59" t="s">
        <v>36</v>
      </c>
      <c r="D3856" s="60"/>
      <c r="E3856" s="60"/>
      <c r="F3856" s="60"/>
      <c r="G3856" s="61"/>
      <c r="H3856" s="71" t="s">
        <v>36</v>
      </c>
      <c r="I3856" s="62" t="s">
        <v>36</v>
      </c>
      <c r="J3856" s="62" t="s">
        <v>36</v>
      </c>
      <c r="K3856" s="44"/>
      <c r="L3856" s="63" t="s">
        <v>36</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225</v>
      </c>
      <c r="C3857" s="59" t="s">
        <v>36</v>
      </c>
      <c r="D3857" s="60"/>
      <c r="E3857" s="60"/>
      <c r="F3857" s="60"/>
      <c r="G3857" s="61"/>
      <c r="H3857" s="71" t="s">
        <v>36</v>
      </c>
      <c r="I3857" s="62" t="s">
        <v>36</v>
      </c>
      <c r="J3857" s="62" t="s">
        <v>36</v>
      </c>
      <c r="K3857" s="44"/>
      <c r="L3857" s="63" t="s">
        <v>36</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226</v>
      </c>
      <c r="C3858" s="59" t="s">
        <v>36</v>
      </c>
      <c r="D3858" s="60"/>
      <c r="E3858" s="60"/>
      <c r="F3858" s="60"/>
      <c r="G3858" s="61"/>
      <c r="H3858" s="71" t="s">
        <v>36</v>
      </c>
      <c r="I3858" s="62" t="s">
        <v>36</v>
      </c>
      <c r="J3858" s="62" t="s">
        <v>36</v>
      </c>
      <c r="K3858" s="44"/>
      <c r="L3858" s="63" t="s">
        <v>36</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227</v>
      </c>
      <c r="C3859" s="59" t="s">
        <v>36</v>
      </c>
      <c r="D3859" s="60"/>
      <c r="E3859" s="60"/>
      <c r="F3859" s="60"/>
      <c r="G3859" s="61"/>
      <c r="H3859" s="71" t="s">
        <v>36</v>
      </c>
      <c r="I3859" s="62" t="s">
        <v>36</v>
      </c>
      <c r="J3859" s="62" t="s">
        <v>36</v>
      </c>
      <c r="K3859" s="44"/>
      <c r="L3859" s="63" t="s">
        <v>36</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228</v>
      </c>
      <c r="C3860" s="59" t="s">
        <v>36</v>
      </c>
      <c r="D3860" s="60"/>
      <c r="E3860" s="60"/>
      <c r="F3860" s="60"/>
      <c r="G3860" s="61"/>
      <c r="H3860" s="71" t="s">
        <v>36</v>
      </c>
      <c r="I3860" s="62" t="s">
        <v>36</v>
      </c>
      <c r="J3860" s="62" t="s">
        <v>36</v>
      </c>
      <c r="K3860" s="44"/>
      <c r="L3860" s="63" t="s">
        <v>36</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229</v>
      </c>
      <c r="C3861" s="59" t="s">
        <v>36</v>
      </c>
      <c r="D3861" s="60"/>
      <c r="E3861" s="60"/>
      <c r="F3861" s="60"/>
      <c r="G3861" s="61"/>
      <c r="H3861" s="71" t="s">
        <v>36</v>
      </c>
      <c r="I3861" s="62" t="s">
        <v>36</v>
      </c>
      <c r="J3861" s="62" t="s">
        <v>36</v>
      </c>
      <c r="K3861" s="44"/>
      <c r="L3861" s="63" t="s">
        <v>36</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230</v>
      </c>
      <c r="C3862" s="59" t="s">
        <v>36</v>
      </c>
      <c r="D3862" s="60"/>
      <c r="E3862" s="60"/>
      <c r="F3862" s="60"/>
      <c r="G3862" s="61"/>
      <c r="H3862" s="71" t="s">
        <v>36</v>
      </c>
      <c r="I3862" s="62" t="s">
        <v>36</v>
      </c>
      <c r="J3862" s="62" t="s">
        <v>36</v>
      </c>
      <c r="K3862" s="44"/>
      <c r="L3862" s="63" t="s">
        <v>36</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231</v>
      </c>
      <c r="C3863" s="59" t="s">
        <v>36</v>
      </c>
      <c r="D3863" s="60"/>
      <c r="E3863" s="60"/>
      <c r="F3863" s="60"/>
      <c r="G3863" s="61"/>
      <c r="H3863" s="71" t="s">
        <v>36</v>
      </c>
      <c r="I3863" s="62" t="s">
        <v>36</v>
      </c>
      <c r="J3863" s="62" t="s">
        <v>36</v>
      </c>
      <c r="K3863" s="44"/>
      <c r="L3863" s="63" t="s">
        <v>36</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232</v>
      </c>
      <c r="C3864" s="59" t="s">
        <v>36</v>
      </c>
      <c r="D3864" s="60"/>
      <c r="E3864" s="60"/>
      <c r="F3864" s="60"/>
      <c r="G3864" s="61"/>
      <c r="H3864" s="71" t="s">
        <v>36</v>
      </c>
      <c r="I3864" s="62" t="s">
        <v>36</v>
      </c>
      <c r="J3864" s="62" t="s">
        <v>36</v>
      </c>
      <c r="K3864" s="44"/>
      <c r="L3864" s="63" t="s">
        <v>36</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233</v>
      </c>
      <c r="C3865" s="59" t="s">
        <v>36</v>
      </c>
      <c r="D3865" s="60"/>
      <c r="E3865" s="60"/>
      <c r="F3865" s="60"/>
      <c r="G3865" s="61"/>
      <c r="H3865" s="71" t="s">
        <v>36</v>
      </c>
      <c r="I3865" s="62" t="s">
        <v>36</v>
      </c>
      <c r="J3865" s="62" t="s">
        <v>36</v>
      </c>
      <c r="K3865" s="44"/>
      <c r="L3865" s="63" t="s">
        <v>36</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234</v>
      </c>
      <c r="C3866" s="59" t="s">
        <v>36</v>
      </c>
      <c r="D3866" s="60"/>
      <c r="E3866" s="60"/>
      <c r="F3866" s="60"/>
      <c r="G3866" s="61"/>
      <c r="H3866" s="71" t="s">
        <v>36</v>
      </c>
      <c r="I3866" s="62" t="s">
        <v>36</v>
      </c>
      <c r="J3866" s="62" t="s">
        <v>36</v>
      </c>
      <c r="K3866" s="44"/>
      <c r="L3866" s="63" t="s">
        <v>36</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235</v>
      </c>
      <c r="C3867" s="59" t="s">
        <v>36</v>
      </c>
      <c r="D3867" s="60"/>
      <c r="E3867" s="60"/>
      <c r="F3867" s="60"/>
      <c r="G3867" s="61"/>
      <c r="H3867" s="71" t="s">
        <v>36</v>
      </c>
      <c r="I3867" s="62" t="s">
        <v>36</v>
      </c>
      <c r="J3867" s="62" t="s">
        <v>36</v>
      </c>
      <c r="K3867" s="44"/>
      <c r="L3867" s="63" t="s">
        <v>36</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236</v>
      </c>
      <c r="C3868" s="59" t="s">
        <v>36</v>
      </c>
      <c r="D3868" s="60"/>
      <c r="E3868" s="60"/>
      <c r="F3868" s="60"/>
      <c r="G3868" s="61"/>
      <c r="H3868" s="71" t="s">
        <v>36</v>
      </c>
      <c r="I3868" s="62" t="s">
        <v>36</v>
      </c>
      <c r="J3868" s="62" t="s">
        <v>36</v>
      </c>
      <c r="K3868" s="44"/>
      <c r="L3868" s="63" t="s">
        <v>36</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237</v>
      </c>
      <c r="C3869" s="59" t="s">
        <v>36</v>
      </c>
      <c r="D3869" s="60"/>
      <c r="E3869" s="60"/>
      <c r="F3869" s="60"/>
      <c r="G3869" s="61"/>
      <c r="H3869" s="71" t="s">
        <v>36</v>
      </c>
      <c r="I3869" s="62" t="s">
        <v>36</v>
      </c>
      <c r="J3869" s="62" t="s">
        <v>36</v>
      </c>
      <c r="K3869" s="44"/>
      <c r="L3869" s="63" t="s">
        <v>36</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238</v>
      </c>
      <c r="C3870" s="59" t="s">
        <v>36</v>
      </c>
      <c r="D3870" s="60"/>
      <c r="E3870" s="60"/>
      <c r="F3870" s="60"/>
      <c r="G3870" s="61"/>
      <c r="H3870" s="71" t="s">
        <v>36</v>
      </c>
      <c r="I3870" s="62" t="s">
        <v>36</v>
      </c>
      <c r="J3870" s="62" t="s">
        <v>36</v>
      </c>
      <c r="K3870" s="44"/>
      <c r="L3870" s="63" t="s">
        <v>36</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239</v>
      </c>
      <c r="C3871" s="59" t="s">
        <v>36</v>
      </c>
      <c r="D3871" s="60"/>
      <c r="E3871" s="60"/>
      <c r="F3871" s="60"/>
      <c r="G3871" s="61"/>
      <c r="H3871" s="71" t="s">
        <v>36</v>
      </c>
      <c r="I3871" s="62" t="s">
        <v>36</v>
      </c>
      <c r="J3871" s="62" t="s">
        <v>36</v>
      </c>
      <c r="K3871" s="44"/>
      <c r="L3871" s="63" t="s">
        <v>36</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240</v>
      </c>
      <c r="C3872" s="59" t="s">
        <v>36</v>
      </c>
      <c r="D3872" s="60"/>
      <c r="E3872" s="60"/>
      <c r="F3872" s="60"/>
      <c r="G3872" s="61"/>
      <c r="H3872" s="71" t="s">
        <v>36</v>
      </c>
      <c r="I3872" s="62" t="s">
        <v>36</v>
      </c>
      <c r="J3872" s="62" t="s">
        <v>36</v>
      </c>
      <c r="K3872" s="44"/>
      <c r="L3872" s="63" t="s">
        <v>36</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241</v>
      </c>
      <c r="C3873" s="59" t="s">
        <v>36</v>
      </c>
      <c r="D3873" s="60"/>
      <c r="E3873" s="60"/>
      <c r="F3873" s="60"/>
      <c r="G3873" s="61"/>
      <c r="H3873" s="71" t="s">
        <v>36</v>
      </c>
      <c r="I3873" s="62" t="s">
        <v>36</v>
      </c>
      <c r="J3873" s="62" t="s">
        <v>36</v>
      </c>
      <c r="K3873" s="44"/>
      <c r="L3873" s="63" t="s">
        <v>36</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242</v>
      </c>
      <c r="C3874" s="59" t="s">
        <v>36</v>
      </c>
      <c r="D3874" s="60"/>
      <c r="E3874" s="60"/>
      <c r="F3874" s="60"/>
      <c r="G3874" s="61"/>
      <c r="H3874" s="71" t="s">
        <v>36</v>
      </c>
      <c r="I3874" s="62" t="s">
        <v>36</v>
      </c>
      <c r="J3874" s="62" t="s">
        <v>36</v>
      </c>
      <c r="K3874" s="44"/>
      <c r="L3874" s="63" t="s">
        <v>36</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243</v>
      </c>
      <c r="C3875" s="59" t="s">
        <v>36</v>
      </c>
      <c r="D3875" s="60"/>
      <c r="E3875" s="60"/>
      <c r="F3875" s="60"/>
      <c r="G3875" s="61"/>
      <c r="H3875" s="71" t="s">
        <v>36</v>
      </c>
      <c r="I3875" s="62" t="s">
        <v>36</v>
      </c>
      <c r="J3875" s="62" t="s">
        <v>36</v>
      </c>
      <c r="K3875" s="44"/>
      <c r="L3875" s="63" t="s">
        <v>36</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244</v>
      </c>
      <c r="C3876" s="59" t="s">
        <v>36</v>
      </c>
      <c r="D3876" s="60"/>
      <c r="E3876" s="60"/>
      <c r="F3876" s="60"/>
      <c r="G3876" s="61"/>
      <c r="H3876" s="71" t="s">
        <v>36</v>
      </c>
      <c r="I3876" s="62" t="s">
        <v>36</v>
      </c>
      <c r="J3876" s="62" t="s">
        <v>36</v>
      </c>
      <c r="K3876" s="44"/>
      <c r="L3876" s="63" t="s">
        <v>36</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245</v>
      </c>
      <c r="C3877" s="59" t="s">
        <v>36</v>
      </c>
      <c r="D3877" s="60"/>
      <c r="E3877" s="60"/>
      <c r="F3877" s="60"/>
      <c r="G3877" s="61"/>
      <c r="H3877" s="71" t="s">
        <v>36</v>
      </c>
      <c r="I3877" s="62" t="s">
        <v>36</v>
      </c>
      <c r="J3877" s="62" t="s">
        <v>36</v>
      </c>
      <c r="K3877" s="44"/>
      <c r="L3877" s="63" t="s">
        <v>36</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246</v>
      </c>
      <c r="C3878" s="59" t="s">
        <v>36</v>
      </c>
      <c r="D3878" s="60"/>
      <c r="E3878" s="60"/>
      <c r="F3878" s="60"/>
      <c r="G3878" s="61"/>
      <c r="H3878" s="71" t="s">
        <v>36</v>
      </c>
      <c r="I3878" s="62" t="s">
        <v>36</v>
      </c>
      <c r="J3878" s="62" t="s">
        <v>36</v>
      </c>
      <c r="K3878" s="44"/>
      <c r="L3878" s="63" t="s">
        <v>36</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247</v>
      </c>
      <c r="C3879" s="59" t="s">
        <v>36</v>
      </c>
      <c r="D3879" s="60"/>
      <c r="E3879" s="60"/>
      <c r="F3879" s="60"/>
      <c r="G3879" s="61"/>
      <c r="H3879" s="71" t="s">
        <v>36</v>
      </c>
      <c r="I3879" s="62" t="s">
        <v>36</v>
      </c>
      <c r="J3879" s="62" t="s">
        <v>36</v>
      </c>
      <c r="K3879" s="44"/>
      <c r="L3879" s="63" t="s">
        <v>36</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248</v>
      </c>
      <c r="C3880" s="59" t="s">
        <v>36</v>
      </c>
      <c r="D3880" s="60"/>
      <c r="E3880" s="60"/>
      <c r="F3880" s="60"/>
      <c r="G3880" s="61"/>
      <c r="H3880" s="71" t="s">
        <v>36</v>
      </c>
      <c r="I3880" s="62" t="s">
        <v>36</v>
      </c>
      <c r="J3880" s="62" t="s">
        <v>36</v>
      </c>
      <c r="K3880" s="44"/>
      <c r="L3880" s="63" t="s">
        <v>36</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249</v>
      </c>
      <c r="C3881" s="59" t="s">
        <v>36</v>
      </c>
      <c r="D3881" s="60"/>
      <c r="E3881" s="60"/>
      <c r="F3881" s="60"/>
      <c r="G3881" s="61"/>
      <c r="H3881" s="71" t="s">
        <v>36</v>
      </c>
      <c r="I3881" s="62" t="s">
        <v>36</v>
      </c>
      <c r="J3881" s="62" t="s">
        <v>36</v>
      </c>
      <c r="K3881" s="44"/>
      <c r="L3881" s="63" t="s">
        <v>36</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250</v>
      </c>
      <c r="C3882" s="59" t="s">
        <v>36</v>
      </c>
      <c r="D3882" s="60"/>
      <c r="E3882" s="60"/>
      <c r="F3882" s="60"/>
      <c r="G3882" s="61"/>
      <c r="H3882" s="71" t="s">
        <v>36</v>
      </c>
      <c r="I3882" s="62" t="s">
        <v>36</v>
      </c>
      <c r="J3882" s="62" t="s">
        <v>36</v>
      </c>
      <c r="K3882" s="44"/>
      <c r="L3882" s="63" t="s">
        <v>36</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251</v>
      </c>
      <c r="C3883" s="59" t="s">
        <v>36</v>
      </c>
      <c r="D3883" s="60"/>
      <c r="E3883" s="60"/>
      <c r="F3883" s="60"/>
      <c r="G3883" s="61"/>
      <c r="H3883" s="71" t="s">
        <v>36</v>
      </c>
      <c r="I3883" s="62" t="s">
        <v>36</v>
      </c>
      <c r="J3883" s="62" t="s">
        <v>36</v>
      </c>
      <c r="K3883" s="44"/>
      <c r="L3883" s="63" t="s">
        <v>36</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252</v>
      </c>
      <c r="C3884" s="59" t="s">
        <v>36</v>
      </c>
      <c r="D3884" s="60"/>
      <c r="E3884" s="60"/>
      <c r="F3884" s="60"/>
      <c r="G3884" s="61"/>
      <c r="H3884" s="71" t="s">
        <v>36</v>
      </c>
      <c r="I3884" s="62" t="s">
        <v>36</v>
      </c>
      <c r="J3884" s="62" t="s">
        <v>36</v>
      </c>
      <c r="K3884" s="44"/>
      <c r="L3884" s="63" t="s">
        <v>36</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253</v>
      </c>
      <c r="C3885" s="59" t="s">
        <v>36</v>
      </c>
      <c r="D3885" s="60"/>
      <c r="E3885" s="60"/>
      <c r="F3885" s="60"/>
      <c r="G3885" s="61"/>
      <c r="H3885" s="71" t="s">
        <v>36</v>
      </c>
      <c r="I3885" s="62" t="s">
        <v>36</v>
      </c>
      <c r="J3885" s="62" t="s">
        <v>36</v>
      </c>
      <c r="K3885" s="44"/>
      <c r="L3885" s="63" t="s">
        <v>36</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254</v>
      </c>
      <c r="C3886" s="59" t="s">
        <v>36</v>
      </c>
      <c r="D3886" s="60"/>
      <c r="E3886" s="60"/>
      <c r="F3886" s="60"/>
      <c r="G3886" s="61"/>
      <c r="H3886" s="71" t="s">
        <v>36</v>
      </c>
      <c r="I3886" s="62" t="s">
        <v>36</v>
      </c>
      <c r="J3886" s="62" t="s">
        <v>36</v>
      </c>
      <c r="K3886" s="44"/>
      <c r="L3886" s="63" t="s">
        <v>36</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255</v>
      </c>
      <c r="C3887" s="59" t="s">
        <v>36</v>
      </c>
      <c r="D3887" s="60"/>
      <c r="E3887" s="60"/>
      <c r="F3887" s="60"/>
      <c r="G3887" s="61"/>
      <c r="H3887" s="71" t="s">
        <v>36</v>
      </c>
      <c r="I3887" s="62" t="s">
        <v>36</v>
      </c>
      <c r="J3887" s="62" t="s">
        <v>36</v>
      </c>
      <c r="K3887" s="44"/>
      <c r="L3887" s="63" t="s">
        <v>36</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256</v>
      </c>
      <c r="C3888" s="59" t="s">
        <v>36</v>
      </c>
      <c r="D3888" s="60"/>
      <c r="E3888" s="60"/>
      <c r="F3888" s="60"/>
      <c r="G3888" s="61"/>
      <c r="H3888" s="71" t="s">
        <v>36</v>
      </c>
      <c r="I3888" s="62" t="s">
        <v>36</v>
      </c>
      <c r="J3888" s="62" t="s">
        <v>36</v>
      </c>
      <c r="K3888" s="44"/>
      <c r="L3888" s="63" t="s">
        <v>36</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257</v>
      </c>
      <c r="C3889" s="59" t="s">
        <v>36</v>
      </c>
      <c r="D3889" s="60"/>
      <c r="E3889" s="60"/>
      <c r="F3889" s="60"/>
      <c r="G3889" s="61"/>
      <c r="H3889" s="71" t="s">
        <v>36</v>
      </c>
      <c r="I3889" s="62" t="s">
        <v>36</v>
      </c>
      <c r="J3889" s="62" t="s">
        <v>36</v>
      </c>
      <c r="K3889" s="44"/>
      <c r="L3889" s="63" t="s">
        <v>36</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258</v>
      </c>
      <c r="C3890" s="59" t="s">
        <v>36</v>
      </c>
      <c r="D3890" s="60"/>
      <c r="E3890" s="60"/>
      <c r="F3890" s="60"/>
      <c r="G3890" s="61"/>
      <c r="H3890" s="71" t="s">
        <v>36</v>
      </c>
      <c r="I3890" s="62" t="s">
        <v>36</v>
      </c>
      <c r="J3890" s="62" t="s">
        <v>36</v>
      </c>
      <c r="K3890" s="44"/>
      <c r="L3890" s="63" t="s">
        <v>36</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259</v>
      </c>
      <c r="C3891" s="59" t="s">
        <v>36</v>
      </c>
      <c r="D3891" s="60"/>
      <c r="E3891" s="60"/>
      <c r="F3891" s="60"/>
      <c r="G3891" s="61"/>
      <c r="H3891" s="71" t="s">
        <v>36</v>
      </c>
      <c r="I3891" s="62" t="s">
        <v>36</v>
      </c>
      <c r="J3891" s="62" t="s">
        <v>36</v>
      </c>
      <c r="K3891" s="44"/>
      <c r="L3891" s="63" t="s">
        <v>36</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260</v>
      </c>
      <c r="C3892" s="59" t="s">
        <v>36</v>
      </c>
      <c r="D3892" s="60"/>
      <c r="E3892" s="60"/>
      <c r="F3892" s="60"/>
      <c r="G3892" s="61"/>
      <c r="H3892" s="71" t="s">
        <v>36</v>
      </c>
      <c r="I3892" s="62" t="s">
        <v>36</v>
      </c>
      <c r="J3892" s="62" t="s">
        <v>36</v>
      </c>
      <c r="K3892" s="44"/>
      <c r="L3892" s="63" t="s">
        <v>36</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261</v>
      </c>
      <c r="C3893" s="59" t="s">
        <v>36</v>
      </c>
      <c r="D3893" s="60"/>
      <c r="E3893" s="60"/>
      <c r="F3893" s="60"/>
      <c r="G3893" s="61"/>
      <c r="H3893" s="71" t="s">
        <v>36</v>
      </c>
      <c r="I3893" s="62" t="s">
        <v>36</v>
      </c>
      <c r="J3893" s="62" t="s">
        <v>36</v>
      </c>
      <c r="K3893" s="44"/>
      <c r="L3893" s="63" t="s">
        <v>36</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262</v>
      </c>
      <c r="C3894" s="59" t="s">
        <v>36</v>
      </c>
      <c r="D3894" s="60"/>
      <c r="E3894" s="60"/>
      <c r="F3894" s="60"/>
      <c r="G3894" s="61"/>
      <c r="H3894" s="71" t="s">
        <v>36</v>
      </c>
      <c r="I3894" s="62" t="s">
        <v>36</v>
      </c>
      <c r="J3894" s="62" t="s">
        <v>36</v>
      </c>
      <c r="K3894" s="44"/>
      <c r="L3894" s="63" t="s">
        <v>36</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263</v>
      </c>
      <c r="C3895" s="59" t="s">
        <v>36</v>
      </c>
      <c r="D3895" s="60"/>
      <c r="E3895" s="60"/>
      <c r="F3895" s="60"/>
      <c r="G3895" s="61"/>
      <c r="H3895" s="71" t="s">
        <v>36</v>
      </c>
      <c r="I3895" s="62" t="s">
        <v>36</v>
      </c>
      <c r="J3895" s="62" t="s">
        <v>36</v>
      </c>
      <c r="K3895" s="44"/>
      <c r="L3895" s="63" t="s">
        <v>36</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264</v>
      </c>
      <c r="C3896" s="59" t="s">
        <v>36</v>
      </c>
      <c r="D3896" s="60"/>
      <c r="E3896" s="60"/>
      <c r="F3896" s="60"/>
      <c r="G3896" s="61"/>
      <c r="H3896" s="71" t="s">
        <v>36</v>
      </c>
      <c r="I3896" s="62" t="s">
        <v>36</v>
      </c>
      <c r="J3896" s="62" t="s">
        <v>36</v>
      </c>
      <c r="K3896" s="44"/>
      <c r="L3896" s="63" t="s">
        <v>36</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265</v>
      </c>
      <c r="C3897" s="59" t="s">
        <v>36</v>
      </c>
      <c r="D3897" s="60"/>
      <c r="E3897" s="60"/>
      <c r="F3897" s="60"/>
      <c r="G3897" s="61"/>
      <c r="H3897" s="71" t="s">
        <v>36</v>
      </c>
      <c r="I3897" s="62" t="s">
        <v>36</v>
      </c>
      <c r="J3897" s="62" t="s">
        <v>36</v>
      </c>
      <c r="K3897" s="44"/>
      <c r="L3897" s="63" t="s">
        <v>36</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266</v>
      </c>
      <c r="C3898" s="59" t="s">
        <v>36</v>
      </c>
      <c r="D3898" s="60"/>
      <c r="E3898" s="60"/>
      <c r="F3898" s="60"/>
      <c r="G3898" s="61"/>
      <c r="H3898" s="71" t="s">
        <v>36</v>
      </c>
      <c r="I3898" s="62" t="s">
        <v>36</v>
      </c>
      <c r="J3898" s="62" t="s">
        <v>36</v>
      </c>
      <c r="K3898" s="44"/>
      <c r="L3898" s="63" t="s">
        <v>36</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267</v>
      </c>
      <c r="C3899" s="59" t="s">
        <v>36</v>
      </c>
      <c r="D3899" s="60"/>
      <c r="E3899" s="60"/>
      <c r="F3899" s="60"/>
      <c r="G3899" s="61"/>
      <c r="H3899" s="71" t="s">
        <v>36</v>
      </c>
      <c r="I3899" s="62" t="s">
        <v>36</v>
      </c>
      <c r="J3899" s="62" t="s">
        <v>36</v>
      </c>
      <c r="K3899" s="44"/>
      <c r="L3899" s="63" t="s">
        <v>36</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268</v>
      </c>
      <c r="C3900" s="59" t="s">
        <v>36</v>
      </c>
      <c r="D3900" s="60"/>
      <c r="E3900" s="60"/>
      <c r="F3900" s="60"/>
      <c r="G3900" s="61"/>
      <c r="H3900" s="71" t="s">
        <v>36</v>
      </c>
      <c r="I3900" s="62" t="s">
        <v>36</v>
      </c>
      <c r="J3900" s="62" t="s">
        <v>36</v>
      </c>
      <c r="K3900" s="44"/>
      <c r="L3900" s="63" t="s">
        <v>36</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269</v>
      </c>
      <c r="C3901" s="59" t="s">
        <v>36</v>
      </c>
      <c r="D3901" s="60"/>
      <c r="E3901" s="60"/>
      <c r="F3901" s="60"/>
      <c r="G3901" s="61"/>
      <c r="H3901" s="71" t="s">
        <v>36</v>
      </c>
      <c r="I3901" s="62" t="s">
        <v>36</v>
      </c>
      <c r="J3901" s="62" t="s">
        <v>36</v>
      </c>
      <c r="K3901" s="44"/>
      <c r="L3901" s="63" t="s">
        <v>36</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270</v>
      </c>
      <c r="C3902" s="59" t="s">
        <v>36</v>
      </c>
      <c r="D3902" s="60"/>
      <c r="E3902" s="60"/>
      <c r="F3902" s="60"/>
      <c r="G3902" s="61"/>
      <c r="H3902" s="71" t="s">
        <v>36</v>
      </c>
      <c r="I3902" s="62" t="s">
        <v>36</v>
      </c>
      <c r="J3902" s="62" t="s">
        <v>36</v>
      </c>
      <c r="K3902" s="44"/>
      <c r="L3902" s="63" t="s">
        <v>36</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271</v>
      </c>
      <c r="C3903" s="59" t="s">
        <v>36</v>
      </c>
      <c r="D3903" s="60"/>
      <c r="E3903" s="60"/>
      <c r="F3903" s="60"/>
      <c r="G3903" s="61"/>
      <c r="H3903" s="71" t="s">
        <v>36</v>
      </c>
      <c r="I3903" s="62" t="s">
        <v>36</v>
      </c>
      <c r="J3903" s="62" t="s">
        <v>36</v>
      </c>
      <c r="K3903" s="44"/>
      <c r="L3903" s="63" t="s">
        <v>36</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272</v>
      </c>
      <c r="C3904" s="59" t="s">
        <v>36</v>
      </c>
      <c r="D3904" s="60"/>
      <c r="E3904" s="60"/>
      <c r="F3904" s="60"/>
      <c r="G3904" s="61"/>
      <c r="H3904" s="71" t="s">
        <v>36</v>
      </c>
      <c r="I3904" s="62" t="s">
        <v>36</v>
      </c>
      <c r="J3904" s="62" t="s">
        <v>36</v>
      </c>
      <c r="K3904" s="44"/>
      <c r="L3904" s="63" t="s">
        <v>36</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273</v>
      </c>
      <c r="C3905" s="59" t="s">
        <v>36</v>
      </c>
      <c r="D3905" s="60"/>
      <c r="E3905" s="60"/>
      <c r="F3905" s="60"/>
      <c r="G3905" s="61"/>
      <c r="H3905" s="71" t="s">
        <v>36</v>
      </c>
      <c r="I3905" s="62" t="s">
        <v>36</v>
      </c>
      <c r="J3905" s="62" t="s">
        <v>36</v>
      </c>
      <c r="K3905" s="44"/>
      <c r="L3905" s="63" t="s">
        <v>36</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274</v>
      </c>
      <c r="C3906" s="59" t="s">
        <v>36</v>
      </c>
      <c r="D3906" s="60"/>
      <c r="E3906" s="60"/>
      <c r="F3906" s="60"/>
      <c r="G3906" s="61"/>
      <c r="H3906" s="71" t="s">
        <v>36</v>
      </c>
      <c r="I3906" s="62" t="s">
        <v>36</v>
      </c>
      <c r="J3906" s="62" t="s">
        <v>36</v>
      </c>
      <c r="K3906" s="44"/>
      <c r="L3906" s="63" t="s">
        <v>36</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275</v>
      </c>
      <c r="C3907" s="59" t="s">
        <v>36</v>
      </c>
      <c r="D3907" s="60"/>
      <c r="E3907" s="60"/>
      <c r="F3907" s="60"/>
      <c r="G3907" s="61"/>
      <c r="H3907" s="71" t="s">
        <v>36</v>
      </c>
      <c r="I3907" s="62" t="s">
        <v>36</v>
      </c>
      <c r="J3907" s="62" t="s">
        <v>36</v>
      </c>
      <c r="K3907" s="44"/>
      <c r="L3907" s="63" t="s">
        <v>36</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276</v>
      </c>
      <c r="C3908" s="59" t="s">
        <v>36</v>
      </c>
      <c r="D3908" s="60"/>
      <c r="E3908" s="60"/>
      <c r="F3908" s="60"/>
      <c r="G3908" s="61"/>
      <c r="H3908" s="71" t="s">
        <v>36</v>
      </c>
      <c r="I3908" s="62" t="s">
        <v>36</v>
      </c>
      <c r="J3908" s="62" t="s">
        <v>36</v>
      </c>
      <c r="K3908" s="44"/>
      <c r="L3908" s="63" t="s">
        <v>36</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277</v>
      </c>
      <c r="C3909" s="59" t="s">
        <v>36</v>
      </c>
      <c r="D3909" s="60"/>
      <c r="E3909" s="60"/>
      <c r="F3909" s="60"/>
      <c r="G3909" s="61"/>
      <c r="H3909" s="71" t="s">
        <v>36</v>
      </c>
      <c r="I3909" s="62" t="s">
        <v>36</v>
      </c>
      <c r="J3909" s="62" t="s">
        <v>36</v>
      </c>
      <c r="K3909" s="44"/>
      <c r="L3909" s="63" t="s">
        <v>36</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278</v>
      </c>
      <c r="C3910" s="59" t="s">
        <v>36</v>
      </c>
      <c r="D3910" s="60"/>
      <c r="E3910" s="60"/>
      <c r="F3910" s="60"/>
      <c r="G3910" s="61"/>
      <c r="H3910" s="71" t="s">
        <v>36</v>
      </c>
      <c r="I3910" s="62" t="s">
        <v>36</v>
      </c>
      <c r="J3910" s="62" t="s">
        <v>36</v>
      </c>
      <c r="K3910" s="44"/>
      <c r="L3910" s="63" t="s">
        <v>36</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279</v>
      </c>
      <c r="C3911" s="59" t="s">
        <v>36</v>
      </c>
      <c r="D3911" s="60"/>
      <c r="E3911" s="60"/>
      <c r="F3911" s="60"/>
      <c r="G3911" s="61"/>
      <c r="H3911" s="71" t="s">
        <v>36</v>
      </c>
      <c r="I3911" s="62" t="s">
        <v>36</v>
      </c>
      <c r="J3911" s="62" t="s">
        <v>36</v>
      </c>
      <c r="K3911" s="44"/>
      <c r="L3911" s="63" t="s">
        <v>36</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280</v>
      </c>
      <c r="C3912" s="59" t="s">
        <v>36</v>
      </c>
      <c r="D3912" s="60"/>
      <c r="E3912" s="60"/>
      <c r="F3912" s="60"/>
      <c r="G3912" s="61"/>
      <c r="H3912" s="71" t="s">
        <v>36</v>
      </c>
      <c r="I3912" s="62" t="s">
        <v>36</v>
      </c>
      <c r="J3912" s="62" t="s">
        <v>36</v>
      </c>
      <c r="K3912" s="44"/>
      <c r="L3912" s="63" t="s">
        <v>36</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281</v>
      </c>
      <c r="C3913" s="59" t="s">
        <v>36</v>
      </c>
      <c r="D3913" s="60"/>
      <c r="E3913" s="60"/>
      <c r="F3913" s="60"/>
      <c r="G3913" s="61"/>
      <c r="H3913" s="71" t="s">
        <v>36</v>
      </c>
      <c r="I3913" s="62" t="s">
        <v>36</v>
      </c>
      <c r="J3913" s="62" t="s">
        <v>36</v>
      </c>
      <c r="K3913" s="44"/>
      <c r="L3913" s="63" t="s">
        <v>36</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282</v>
      </c>
      <c r="C3914" s="59" t="s">
        <v>36</v>
      </c>
      <c r="D3914" s="60"/>
      <c r="E3914" s="60"/>
      <c r="F3914" s="60"/>
      <c r="G3914" s="61"/>
      <c r="H3914" s="71" t="s">
        <v>36</v>
      </c>
      <c r="I3914" s="62" t="s">
        <v>36</v>
      </c>
      <c r="J3914" s="62" t="s">
        <v>36</v>
      </c>
      <c r="K3914" s="44"/>
      <c r="L3914" s="63" t="s">
        <v>36</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283</v>
      </c>
      <c r="C3915" s="59" t="s">
        <v>36</v>
      </c>
      <c r="D3915" s="60"/>
      <c r="E3915" s="60"/>
      <c r="F3915" s="60"/>
      <c r="G3915" s="61"/>
      <c r="H3915" s="71" t="s">
        <v>36</v>
      </c>
      <c r="I3915" s="62" t="s">
        <v>36</v>
      </c>
      <c r="J3915" s="62" t="s">
        <v>36</v>
      </c>
      <c r="K3915" s="44"/>
      <c r="L3915" s="63" t="s">
        <v>36</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284</v>
      </c>
      <c r="C3916" s="59" t="s">
        <v>36</v>
      </c>
      <c r="D3916" s="60"/>
      <c r="E3916" s="60"/>
      <c r="F3916" s="60"/>
      <c r="G3916" s="61"/>
      <c r="H3916" s="71" t="s">
        <v>36</v>
      </c>
      <c r="I3916" s="62" t="s">
        <v>36</v>
      </c>
      <c r="J3916" s="62" t="s">
        <v>36</v>
      </c>
      <c r="K3916" s="44"/>
      <c r="L3916" s="63" t="s">
        <v>36</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285</v>
      </c>
      <c r="C3917" s="59" t="s">
        <v>36</v>
      </c>
      <c r="D3917" s="60"/>
      <c r="E3917" s="60"/>
      <c r="F3917" s="60"/>
      <c r="G3917" s="61"/>
      <c r="H3917" s="71" t="s">
        <v>36</v>
      </c>
      <c r="I3917" s="62" t="s">
        <v>36</v>
      </c>
      <c r="J3917" s="62" t="s">
        <v>36</v>
      </c>
      <c r="K3917" s="44"/>
      <c r="L3917" s="63" t="s">
        <v>36</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286</v>
      </c>
      <c r="C3918" s="59" t="s">
        <v>36</v>
      </c>
      <c r="D3918" s="60"/>
      <c r="E3918" s="60"/>
      <c r="F3918" s="60"/>
      <c r="G3918" s="61"/>
      <c r="H3918" s="71" t="s">
        <v>36</v>
      </c>
      <c r="I3918" s="62" t="s">
        <v>36</v>
      </c>
      <c r="J3918" s="62" t="s">
        <v>36</v>
      </c>
      <c r="K3918" s="44"/>
      <c r="L3918" s="63" t="s">
        <v>36</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287</v>
      </c>
      <c r="C3919" s="59" t="s">
        <v>36</v>
      </c>
      <c r="D3919" s="60"/>
      <c r="E3919" s="60"/>
      <c r="F3919" s="60"/>
      <c r="G3919" s="61"/>
      <c r="H3919" s="71" t="s">
        <v>36</v>
      </c>
      <c r="I3919" s="62" t="s">
        <v>36</v>
      </c>
      <c r="J3919" s="62" t="s">
        <v>36</v>
      </c>
      <c r="K3919" s="44"/>
      <c r="L3919" s="63" t="s">
        <v>36</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288</v>
      </c>
      <c r="C3920" s="59" t="s">
        <v>36</v>
      </c>
      <c r="D3920" s="60"/>
      <c r="E3920" s="60"/>
      <c r="F3920" s="60"/>
      <c r="G3920" s="61"/>
      <c r="H3920" s="71" t="s">
        <v>36</v>
      </c>
      <c r="I3920" s="62" t="s">
        <v>36</v>
      </c>
      <c r="J3920" s="62" t="s">
        <v>36</v>
      </c>
      <c r="K3920" s="44"/>
      <c r="L3920" s="63" t="s">
        <v>36</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289</v>
      </c>
      <c r="C3921" s="59" t="s">
        <v>36</v>
      </c>
      <c r="D3921" s="60"/>
      <c r="E3921" s="60"/>
      <c r="F3921" s="60"/>
      <c r="G3921" s="61"/>
      <c r="H3921" s="71" t="s">
        <v>36</v>
      </c>
      <c r="I3921" s="62" t="s">
        <v>36</v>
      </c>
      <c r="J3921" s="62" t="s">
        <v>36</v>
      </c>
      <c r="K3921" s="44"/>
      <c r="L3921" s="63" t="s">
        <v>36</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290</v>
      </c>
      <c r="C3922" s="59" t="s">
        <v>36</v>
      </c>
      <c r="D3922" s="60"/>
      <c r="E3922" s="60"/>
      <c r="F3922" s="60"/>
      <c r="G3922" s="61"/>
      <c r="H3922" s="71" t="s">
        <v>36</v>
      </c>
      <c r="I3922" s="62" t="s">
        <v>36</v>
      </c>
      <c r="J3922" s="62" t="s">
        <v>36</v>
      </c>
      <c r="K3922" s="44"/>
      <c r="L3922" s="63" t="s">
        <v>36</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291</v>
      </c>
      <c r="C3923" s="59" t="s">
        <v>36</v>
      </c>
      <c r="D3923" s="60"/>
      <c r="E3923" s="60"/>
      <c r="F3923" s="60"/>
      <c r="G3923" s="61"/>
      <c r="H3923" s="71" t="s">
        <v>36</v>
      </c>
      <c r="I3923" s="62" t="s">
        <v>36</v>
      </c>
      <c r="J3923" s="62" t="s">
        <v>36</v>
      </c>
      <c r="K3923" s="44"/>
      <c r="L3923" s="63" t="s">
        <v>36</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292</v>
      </c>
      <c r="C3924" s="59" t="s">
        <v>36</v>
      </c>
      <c r="D3924" s="60"/>
      <c r="E3924" s="60"/>
      <c r="F3924" s="60"/>
      <c r="G3924" s="61"/>
      <c r="H3924" s="71" t="s">
        <v>36</v>
      </c>
      <c r="I3924" s="62" t="s">
        <v>36</v>
      </c>
      <c r="J3924" s="62" t="s">
        <v>36</v>
      </c>
      <c r="K3924" s="44"/>
      <c r="L3924" s="63" t="s">
        <v>36</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293</v>
      </c>
      <c r="C3925" s="59" t="s">
        <v>36</v>
      </c>
      <c r="D3925" s="60"/>
      <c r="E3925" s="60"/>
      <c r="F3925" s="60"/>
      <c r="G3925" s="61"/>
      <c r="H3925" s="71" t="s">
        <v>36</v>
      </c>
      <c r="I3925" s="62" t="s">
        <v>36</v>
      </c>
      <c r="J3925" s="62" t="s">
        <v>36</v>
      </c>
      <c r="K3925" s="44"/>
      <c r="L3925" s="63" t="s">
        <v>36</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294</v>
      </c>
      <c r="C3926" s="59" t="s">
        <v>36</v>
      </c>
      <c r="D3926" s="60"/>
      <c r="E3926" s="60"/>
      <c r="F3926" s="60"/>
      <c r="G3926" s="61"/>
      <c r="H3926" s="71" t="s">
        <v>36</v>
      </c>
      <c r="I3926" s="62" t="s">
        <v>36</v>
      </c>
      <c r="J3926" s="62" t="s">
        <v>36</v>
      </c>
      <c r="K3926" s="44"/>
      <c r="L3926" s="63" t="s">
        <v>36</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295</v>
      </c>
      <c r="C3927" s="59" t="s">
        <v>36</v>
      </c>
      <c r="D3927" s="60"/>
      <c r="E3927" s="60"/>
      <c r="F3927" s="60"/>
      <c r="G3927" s="61"/>
      <c r="H3927" s="71" t="s">
        <v>36</v>
      </c>
      <c r="I3927" s="62" t="s">
        <v>36</v>
      </c>
      <c r="J3927" s="62" t="s">
        <v>36</v>
      </c>
      <c r="K3927" s="44"/>
      <c r="L3927" s="63" t="s">
        <v>36</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296</v>
      </c>
      <c r="C3928" s="59" t="s">
        <v>36</v>
      </c>
      <c r="D3928" s="60"/>
      <c r="E3928" s="60"/>
      <c r="F3928" s="60"/>
      <c r="G3928" s="61"/>
      <c r="H3928" s="71" t="s">
        <v>36</v>
      </c>
      <c r="I3928" s="62" t="s">
        <v>36</v>
      </c>
      <c r="J3928" s="62" t="s">
        <v>36</v>
      </c>
      <c r="K3928" s="44"/>
      <c r="L3928" s="63" t="s">
        <v>36</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297</v>
      </c>
      <c r="C3929" s="59" t="s">
        <v>36</v>
      </c>
      <c r="D3929" s="60"/>
      <c r="E3929" s="60"/>
      <c r="F3929" s="60"/>
      <c r="G3929" s="61"/>
      <c r="H3929" s="71" t="s">
        <v>36</v>
      </c>
      <c r="I3929" s="62" t="s">
        <v>36</v>
      </c>
      <c r="J3929" s="62" t="s">
        <v>36</v>
      </c>
      <c r="K3929" s="44"/>
      <c r="L3929" s="63" t="s">
        <v>36</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298</v>
      </c>
      <c r="C3930" s="59" t="s">
        <v>36</v>
      </c>
      <c r="D3930" s="60"/>
      <c r="E3930" s="60"/>
      <c r="F3930" s="60"/>
      <c r="G3930" s="61"/>
      <c r="H3930" s="71" t="s">
        <v>36</v>
      </c>
      <c r="I3930" s="62" t="s">
        <v>36</v>
      </c>
      <c r="J3930" s="62" t="s">
        <v>36</v>
      </c>
      <c r="K3930" s="44"/>
      <c r="L3930" s="63" t="s">
        <v>36</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299</v>
      </c>
      <c r="C3931" s="59" t="s">
        <v>36</v>
      </c>
      <c r="D3931" s="60"/>
      <c r="E3931" s="60"/>
      <c r="F3931" s="60"/>
      <c r="G3931" s="61"/>
      <c r="H3931" s="71" t="s">
        <v>36</v>
      </c>
      <c r="I3931" s="62" t="s">
        <v>36</v>
      </c>
      <c r="J3931" s="62" t="s">
        <v>36</v>
      </c>
      <c r="K3931" s="44"/>
      <c r="L3931" s="63" t="s">
        <v>36</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300</v>
      </c>
      <c r="C3932" s="59" t="s">
        <v>36</v>
      </c>
      <c r="D3932" s="60"/>
      <c r="E3932" s="60"/>
      <c r="F3932" s="60"/>
      <c r="G3932" s="61"/>
      <c r="H3932" s="71" t="s">
        <v>36</v>
      </c>
      <c r="I3932" s="62" t="s">
        <v>36</v>
      </c>
      <c r="J3932" s="62" t="s">
        <v>36</v>
      </c>
      <c r="K3932" s="44"/>
      <c r="L3932" s="63" t="s">
        <v>36</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301</v>
      </c>
      <c r="C3933" s="59" t="s">
        <v>36</v>
      </c>
      <c r="D3933" s="60"/>
      <c r="E3933" s="60"/>
      <c r="F3933" s="60"/>
      <c r="G3933" s="61"/>
      <c r="H3933" s="71" t="s">
        <v>36</v>
      </c>
      <c r="I3933" s="62" t="s">
        <v>36</v>
      </c>
      <c r="J3933" s="62" t="s">
        <v>36</v>
      </c>
      <c r="K3933" s="44"/>
      <c r="L3933" s="63" t="s">
        <v>36</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302</v>
      </c>
      <c r="C3934" s="59" t="s">
        <v>36</v>
      </c>
      <c r="D3934" s="60"/>
      <c r="E3934" s="60"/>
      <c r="F3934" s="60"/>
      <c r="G3934" s="61"/>
      <c r="H3934" s="71" t="s">
        <v>36</v>
      </c>
      <c r="I3934" s="62" t="s">
        <v>36</v>
      </c>
      <c r="J3934" s="62" t="s">
        <v>36</v>
      </c>
      <c r="K3934" s="44"/>
      <c r="L3934" s="63" t="s">
        <v>36</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303</v>
      </c>
      <c r="C3935" s="59" t="s">
        <v>36</v>
      </c>
      <c r="D3935" s="60"/>
      <c r="E3935" s="60"/>
      <c r="F3935" s="60"/>
      <c r="G3935" s="61"/>
      <c r="H3935" s="71" t="s">
        <v>36</v>
      </c>
      <c r="I3935" s="62" t="s">
        <v>36</v>
      </c>
      <c r="J3935" s="62" t="s">
        <v>36</v>
      </c>
      <c r="K3935" s="44"/>
      <c r="L3935" s="63" t="s">
        <v>36</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304</v>
      </c>
      <c r="C3936" s="59" t="s">
        <v>36</v>
      </c>
      <c r="D3936" s="60"/>
      <c r="E3936" s="60"/>
      <c r="F3936" s="60"/>
      <c r="G3936" s="61"/>
      <c r="H3936" s="71" t="s">
        <v>36</v>
      </c>
      <c r="I3936" s="62" t="s">
        <v>36</v>
      </c>
      <c r="J3936" s="62" t="s">
        <v>36</v>
      </c>
      <c r="K3936" s="44"/>
      <c r="L3936" s="63" t="s">
        <v>36</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305</v>
      </c>
      <c r="C3937" s="59" t="s">
        <v>36</v>
      </c>
      <c r="D3937" s="60"/>
      <c r="E3937" s="60"/>
      <c r="F3937" s="60"/>
      <c r="G3937" s="61"/>
      <c r="H3937" s="71" t="s">
        <v>36</v>
      </c>
      <c r="I3937" s="62" t="s">
        <v>36</v>
      </c>
      <c r="J3937" s="62" t="s">
        <v>36</v>
      </c>
      <c r="K3937" s="44"/>
      <c r="L3937" s="63" t="s">
        <v>36</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306</v>
      </c>
      <c r="C3938" s="59" t="s">
        <v>36</v>
      </c>
      <c r="D3938" s="60"/>
      <c r="E3938" s="60"/>
      <c r="F3938" s="60"/>
      <c r="G3938" s="61"/>
      <c r="H3938" s="71" t="s">
        <v>36</v>
      </c>
      <c r="I3938" s="62" t="s">
        <v>36</v>
      </c>
      <c r="J3938" s="62" t="s">
        <v>36</v>
      </c>
      <c r="K3938" s="44"/>
      <c r="L3938" s="63" t="s">
        <v>36</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307</v>
      </c>
      <c r="C3939" s="59" t="s">
        <v>36</v>
      </c>
      <c r="D3939" s="60"/>
      <c r="E3939" s="60"/>
      <c r="F3939" s="60"/>
      <c r="G3939" s="61"/>
      <c r="H3939" s="71" t="s">
        <v>36</v>
      </c>
      <c r="I3939" s="62" t="s">
        <v>36</v>
      </c>
      <c r="J3939" s="62" t="s">
        <v>36</v>
      </c>
      <c r="K3939" s="44"/>
      <c r="L3939" s="63" t="s">
        <v>36</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308</v>
      </c>
      <c r="C3940" s="59" t="s">
        <v>36</v>
      </c>
      <c r="D3940" s="60"/>
      <c r="E3940" s="60"/>
      <c r="F3940" s="60"/>
      <c r="G3940" s="61"/>
      <c r="H3940" s="71" t="s">
        <v>36</v>
      </c>
      <c r="I3940" s="62" t="s">
        <v>36</v>
      </c>
      <c r="J3940" s="62" t="s">
        <v>36</v>
      </c>
      <c r="K3940" s="44"/>
      <c r="L3940" s="63" t="s">
        <v>36</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309</v>
      </c>
      <c r="C3941" s="59" t="s">
        <v>36</v>
      </c>
      <c r="D3941" s="60"/>
      <c r="E3941" s="60"/>
      <c r="F3941" s="60"/>
      <c r="G3941" s="61"/>
      <c r="H3941" s="71" t="s">
        <v>36</v>
      </c>
      <c r="I3941" s="62" t="s">
        <v>36</v>
      </c>
      <c r="J3941" s="62" t="s">
        <v>36</v>
      </c>
      <c r="K3941" s="44"/>
      <c r="L3941" s="63" t="s">
        <v>36</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310</v>
      </c>
      <c r="C3942" s="59" t="s">
        <v>36</v>
      </c>
      <c r="D3942" s="60"/>
      <c r="E3942" s="60"/>
      <c r="F3942" s="60"/>
      <c r="G3942" s="61"/>
      <c r="H3942" s="71" t="s">
        <v>36</v>
      </c>
      <c r="I3942" s="62" t="s">
        <v>36</v>
      </c>
      <c r="J3942" s="62" t="s">
        <v>36</v>
      </c>
      <c r="K3942" s="44"/>
      <c r="L3942" s="63" t="s">
        <v>36</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311</v>
      </c>
      <c r="C3943" s="59" t="s">
        <v>36</v>
      </c>
      <c r="D3943" s="60"/>
      <c r="E3943" s="60"/>
      <c r="F3943" s="60"/>
      <c r="G3943" s="61"/>
      <c r="H3943" s="71" t="s">
        <v>36</v>
      </c>
      <c r="I3943" s="62" t="s">
        <v>36</v>
      </c>
      <c r="J3943" s="62" t="s">
        <v>36</v>
      </c>
      <c r="K3943" s="44"/>
      <c r="L3943" s="63" t="s">
        <v>36</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312</v>
      </c>
      <c r="C3944" s="59" t="s">
        <v>36</v>
      </c>
      <c r="D3944" s="60"/>
      <c r="E3944" s="60"/>
      <c r="F3944" s="60"/>
      <c r="G3944" s="61"/>
      <c r="H3944" s="71" t="s">
        <v>36</v>
      </c>
      <c r="I3944" s="62" t="s">
        <v>36</v>
      </c>
      <c r="J3944" s="62" t="s">
        <v>36</v>
      </c>
      <c r="K3944" s="44"/>
      <c r="L3944" s="63" t="s">
        <v>36</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313</v>
      </c>
      <c r="C3945" s="59" t="s">
        <v>36</v>
      </c>
      <c r="D3945" s="60"/>
      <c r="E3945" s="60"/>
      <c r="F3945" s="60"/>
      <c r="G3945" s="61"/>
      <c r="H3945" s="71" t="s">
        <v>36</v>
      </c>
      <c r="I3945" s="62" t="s">
        <v>36</v>
      </c>
      <c r="J3945" s="62" t="s">
        <v>36</v>
      </c>
      <c r="K3945" s="44"/>
      <c r="L3945" s="63" t="s">
        <v>36</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314</v>
      </c>
      <c r="C3946" s="59" t="s">
        <v>36</v>
      </c>
      <c r="D3946" s="60"/>
      <c r="E3946" s="60"/>
      <c r="F3946" s="60"/>
      <c r="G3946" s="61"/>
      <c r="H3946" s="71" t="s">
        <v>36</v>
      </c>
      <c r="I3946" s="62" t="s">
        <v>36</v>
      </c>
      <c r="J3946" s="62" t="s">
        <v>36</v>
      </c>
      <c r="K3946" s="44"/>
      <c r="L3946" s="63" t="s">
        <v>36</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315</v>
      </c>
      <c r="C3947" s="59" t="s">
        <v>36</v>
      </c>
      <c r="D3947" s="60"/>
      <c r="E3947" s="60"/>
      <c r="F3947" s="60"/>
      <c r="G3947" s="61"/>
      <c r="H3947" s="71" t="s">
        <v>36</v>
      </c>
      <c r="I3947" s="62" t="s">
        <v>36</v>
      </c>
      <c r="J3947" s="62" t="s">
        <v>36</v>
      </c>
      <c r="K3947" s="44"/>
      <c r="L3947" s="63" t="s">
        <v>36</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316</v>
      </c>
      <c r="C3948" s="59" t="s">
        <v>36</v>
      </c>
      <c r="D3948" s="60"/>
      <c r="E3948" s="60"/>
      <c r="F3948" s="60"/>
      <c r="G3948" s="61"/>
      <c r="H3948" s="71" t="s">
        <v>36</v>
      </c>
      <c r="I3948" s="62" t="s">
        <v>36</v>
      </c>
      <c r="J3948" s="62" t="s">
        <v>36</v>
      </c>
      <c r="K3948" s="44"/>
      <c r="L3948" s="63" t="s">
        <v>36</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317</v>
      </c>
      <c r="C3949" s="59" t="s">
        <v>36</v>
      </c>
      <c r="D3949" s="60"/>
      <c r="E3949" s="60"/>
      <c r="F3949" s="60"/>
      <c r="G3949" s="61"/>
      <c r="H3949" s="71" t="s">
        <v>36</v>
      </c>
      <c r="I3949" s="62" t="s">
        <v>36</v>
      </c>
      <c r="J3949" s="62" t="s">
        <v>36</v>
      </c>
      <c r="K3949" s="44"/>
      <c r="L3949" s="63" t="s">
        <v>36</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318</v>
      </c>
      <c r="C3950" s="59" t="s">
        <v>36</v>
      </c>
      <c r="D3950" s="60"/>
      <c r="E3950" s="60"/>
      <c r="F3950" s="60"/>
      <c r="G3950" s="61"/>
      <c r="H3950" s="71" t="s">
        <v>36</v>
      </c>
      <c r="I3950" s="62" t="s">
        <v>36</v>
      </c>
      <c r="J3950" s="62" t="s">
        <v>36</v>
      </c>
      <c r="K3950" s="44"/>
      <c r="L3950" s="63" t="s">
        <v>36</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319</v>
      </c>
      <c r="C3951" s="59" t="s">
        <v>36</v>
      </c>
      <c r="D3951" s="60"/>
      <c r="E3951" s="60"/>
      <c r="F3951" s="60"/>
      <c r="G3951" s="61"/>
      <c r="H3951" s="71" t="s">
        <v>36</v>
      </c>
      <c r="I3951" s="62" t="s">
        <v>36</v>
      </c>
      <c r="J3951" s="62" t="s">
        <v>36</v>
      </c>
      <c r="K3951" s="44"/>
      <c r="L3951" s="63" t="s">
        <v>36</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320</v>
      </c>
      <c r="C3952" s="59" t="s">
        <v>36</v>
      </c>
      <c r="D3952" s="60"/>
      <c r="E3952" s="60"/>
      <c r="F3952" s="60"/>
      <c r="G3952" s="61"/>
      <c r="H3952" s="71" t="s">
        <v>36</v>
      </c>
      <c r="I3952" s="62" t="s">
        <v>36</v>
      </c>
      <c r="J3952" s="62" t="s">
        <v>36</v>
      </c>
      <c r="K3952" s="44"/>
      <c r="L3952" s="63" t="s">
        <v>36</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321</v>
      </c>
      <c r="C3953" s="59" t="s">
        <v>36</v>
      </c>
      <c r="D3953" s="60"/>
      <c r="E3953" s="60"/>
      <c r="F3953" s="60"/>
      <c r="G3953" s="61"/>
      <c r="H3953" s="71" t="s">
        <v>36</v>
      </c>
      <c r="I3953" s="62" t="s">
        <v>36</v>
      </c>
      <c r="J3953" s="62" t="s">
        <v>36</v>
      </c>
      <c r="K3953" s="44"/>
      <c r="L3953" s="63" t="s">
        <v>36</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322</v>
      </c>
      <c r="C3954" s="59" t="s">
        <v>36</v>
      </c>
      <c r="D3954" s="60"/>
      <c r="E3954" s="60"/>
      <c r="F3954" s="60"/>
      <c r="G3954" s="61"/>
      <c r="H3954" s="71" t="s">
        <v>36</v>
      </c>
      <c r="I3954" s="62" t="s">
        <v>36</v>
      </c>
      <c r="J3954" s="62" t="s">
        <v>36</v>
      </c>
      <c r="K3954" s="44"/>
      <c r="L3954" s="63" t="s">
        <v>36</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323</v>
      </c>
      <c r="C3955" s="59" t="s">
        <v>36</v>
      </c>
      <c r="D3955" s="60"/>
      <c r="E3955" s="60"/>
      <c r="F3955" s="60"/>
      <c r="G3955" s="61"/>
      <c r="H3955" s="71" t="s">
        <v>36</v>
      </c>
      <c r="I3955" s="62" t="s">
        <v>36</v>
      </c>
      <c r="J3955" s="62" t="s">
        <v>36</v>
      </c>
      <c r="K3955" s="44"/>
      <c r="L3955" s="63" t="s">
        <v>36</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324</v>
      </c>
      <c r="C3956" s="59" t="s">
        <v>36</v>
      </c>
      <c r="D3956" s="60"/>
      <c r="E3956" s="60"/>
      <c r="F3956" s="60"/>
      <c r="G3956" s="61"/>
      <c r="H3956" s="71" t="s">
        <v>36</v>
      </c>
      <c r="I3956" s="62" t="s">
        <v>36</v>
      </c>
      <c r="J3956" s="62" t="s">
        <v>36</v>
      </c>
      <c r="K3956" s="44"/>
      <c r="L3956" s="63" t="s">
        <v>36</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325</v>
      </c>
      <c r="C3957" s="59" t="s">
        <v>36</v>
      </c>
      <c r="D3957" s="60"/>
      <c r="E3957" s="60"/>
      <c r="F3957" s="60"/>
      <c r="G3957" s="61"/>
      <c r="H3957" s="71" t="s">
        <v>36</v>
      </c>
      <c r="I3957" s="62" t="s">
        <v>36</v>
      </c>
      <c r="J3957" s="62" t="s">
        <v>36</v>
      </c>
      <c r="K3957" s="44"/>
      <c r="L3957" s="63" t="s">
        <v>36</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326</v>
      </c>
      <c r="C3958" s="59" t="s">
        <v>36</v>
      </c>
      <c r="D3958" s="60"/>
      <c r="E3958" s="60"/>
      <c r="F3958" s="60"/>
      <c r="G3958" s="61"/>
      <c r="H3958" s="71" t="s">
        <v>36</v>
      </c>
      <c r="I3958" s="62" t="s">
        <v>36</v>
      </c>
      <c r="J3958" s="62" t="s">
        <v>36</v>
      </c>
      <c r="K3958" s="44"/>
      <c r="L3958" s="63" t="s">
        <v>36</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327</v>
      </c>
      <c r="C3959" s="59" t="s">
        <v>36</v>
      </c>
      <c r="D3959" s="60"/>
      <c r="E3959" s="60"/>
      <c r="F3959" s="60"/>
      <c r="G3959" s="61"/>
      <c r="H3959" s="71" t="s">
        <v>36</v>
      </c>
      <c r="I3959" s="62" t="s">
        <v>36</v>
      </c>
      <c r="J3959" s="62" t="s">
        <v>36</v>
      </c>
      <c r="K3959" s="44"/>
      <c r="L3959" s="63" t="s">
        <v>36</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328</v>
      </c>
      <c r="C3960" s="59" t="s">
        <v>36</v>
      </c>
      <c r="D3960" s="60"/>
      <c r="E3960" s="60"/>
      <c r="F3960" s="60"/>
      <c r="G3960" s="61"/>
      <c r="H3960" s="71" t="s">
        <v>36</v>
      </c>
      <c r="I3960" s="62" t="s">
        <v>36</v>
      </c>
      <c r="J3960" s="62" t="s">
        <v>36</v>
      </c>
      <c r="K3960" s="44"/>
      <c r="L3960" s="63" t="s">
        <v>36</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329</v>
      </c>
      <c r="C3961" s="59" t="s">
        <v>36</v>
      </c>
      <c r="D3961" s="60"/>
      <c r="E3961" s="60"/>
      <c r="F3961" s="60"/>
      <c r="G3961" s="61"/>
      <c r="H3961" s="71" t="s">
        <v>36</v>
      </c>
      <c r="I3961" s="62" t="s">
        <v>36</v>
      </c>
      <c r="J3961" s="62" t="s">
        <v>36</v>
      </c>
      <c r="K3961" s="44"/>
      <c r="L3961" s="63" t="s">
        <v>36</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330</v>
      </c>
      <c r="C3962" s="59" t="s">
        <v>36</v>
      </c>
      <c r="D3962" s="60"/>
      <c r="E3962" s="60"/>
      <c r="F3962" s="60"/>
      <c r="G3962" s="61"/>
      <c r="H3962" s="71" t="s">
        <v>36</v>
      </c>
      <c r="I3962" s="62" t="s">
        <v>36</v>
      </c>
      <c r="J3962" s="62" t="s">
        <v>36</v>
      </c>
      <c r="K3962" s="44"/>
      <c r="L3962" s="63" t="s">
        <v>36</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331</v>
      </c>
      <c r="C3963" s="59" t="s">
        <v>36</v>
      </c>
      <c r="D3963" s="60"/>
      <c r="E3963" s="60"/>
      <c r="F3963" s="60"/>
      <c r="G3963" s="61"/>
      <c r="H3963" s="71" t="s">
        <v>36</v>
      </c>
      <c r="I3963" s="62" t="s">
        <v>36</v>
      </c>
      <c r="J3963" s="62" t="s">
        <v>36</v>
      </c>
      <c r="K3963" s="44"/>
      <c r="L3963" s="63" t="s">
        <v>36</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332</v>
      </c>
      <c r="C3964" s="59" t="s">
        <v>36</v>
      </c>
      <c r="D3964" s="60"/>
      <c r="E3964" s="60"/>
      <c r="F3964" s="60"/>
      <c r="G3964" s="61"/>
      <c r="H3964" s="71" t="s">
        <v>36</v>
      </c>
      <c r="I3964" s="62" t="s">
        <v>36</v>
      </c>
      <c r="J3964" s="62" t="s">
        <v>36</v>
      </c>
      <c r="K3964" s="44"/>
      <c r="L3964" s="63" t="s">
        <v>36</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333</v>
      </c>
      <c r="C3965" s="59" t="s">
        <v>36</v>
      </c>
      <c r="D3965" s="60"/>
      <c r="E3965" s="60"/>
      <c r="F3965" s="60"/>
      <c r="G3965" s="61"/>
      <c r="H3965" s="71" t="s">
        <v>36</v>
      </c>
      <c r="I3965" s="62" t="s">
        <v>36</v>
      </c>
      <c r="J3965" s="62" t="s">
        <v>36</v>
      </c>
      <c r="K3965" s="44"/>
      <c r="L3965" s="63" t="s">
        <v>36</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334</v>
      </c>
      <c r="C3966" s="59" t="s">
        <v>36</v>
      </c>
      <c r="D3966" s="60"/>
      <c r="E3966" s="60"/>
      <c r="F3966" s="60"/>
      <c r="G3966" s="61"/>
      <c r="H3966" s="71" t="s">
        <v>36</v>
      </c>
      <c r="I3966" s="62" t="s">
        <v>36</v>
      </c>
      <c r="J3966" s="62" t="s">
        <v>36</v>
      </c>
      <c r="K3966" s="44"/>
      <c r="L3966" s="63" t="s">
        <v>36</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335</v>
      </c>
      <c r="C3967" s="59" t="s">
        <v>36</v>
      </c>
      <c r="D3967" s="60"/>
      <c r="E3967" s="60"/>
      <c r="F3967" s="60"/>
      <c r="G3967" s="61"/>
      <c r="H3967" s="71" t="s">
        <v>36</v>
      </c>
      <c r="I3967" s="62" t="s">
        <v>36</v>
      </c>
      <c r="J3967" s="62" t="s">
        <v>36</v>
      </c>
      <c r="K3967" s="44"/>
      <c r="L3967" s="63" t="s">
        <v>36</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336</v>
      </c>
      <c r="C3968" s="59" t="s">
        <v>36</v>
      </c>
      <c r="D3968" s="60"/>
      <c r="E3968" s="60"/>
      <c r="F3968" s="60"/>
      <c r="G3968" s="61"/>
      <c r="H3968" s="71" t="s">
        <v>36</v>
      </c>
      <c r="I3968" s="62" t="s">
        <v>36</v>
      </c>
      <c r="J3968" s="62" t="s">
        <v>36</v>
      </c>
      <c r="K3968" s="44"/>
      <c r="L3968" s="63" t="s">
        <v>36</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337</v>
      </c>
      <c r="C3969" s="59" t="s">
        <v>36</v>
      </c>
      <c r="D3969" s="60"/>
      <c r="E3969" s="60"/>
      <c r="F3969" s="60"/>
      <c r="G3969" s="61"/>
      <c r="H3969" s="71" t="s">
        <v>36</v>
      </c>
      <c r="I3969" s="62" t="s">
        <v>36</v>
      </c>
      <c r="J3969" s="62" t="s">
        <v>36</v>
      </c>
      <c r="K3969" s="44"/>
      <c r="L3969" s="63" t="s">
        <v>36</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338</v>
      </c>
      <c r="C3970" s="59" t="s">
        <v>36</v>
      </c>
      <c r="D3970" s="60"/>
      <c r="E3970" s="60"/>
      <c r="F3970" s="60"/>
      <c r="G3970" s="61"/>
      <c r="H3970" s="71" t="s">
        <v>36</v>
      </c>
      <c r="I3970" s="62" t="s">
        <v>36</v>
      </c>
      <c r="J3970" s="62" t="s">
        <v>36</v>
      </c>
      <c r="K3970" s="44"/>
      <c r="L3970" s="63" t="s">
        <v>36</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339</v>
      </c>
      <c r="C3971" s="59" t="s">
        <v>36</v>
      </c>
      <c r="D3971" s="60"/>
      <c r="E3971" s="60"/>
      <c r="F3971" s="60"/>
      <c r="G3971" s="61"/>
      <c r="H3971" s="71" t="s">
        <v>36</v>
      </c>
      <c r="I3971" s="62" t="s">
        <v>36</v>
      </c>
      <c r="J3971" s="62" t="s">
        <v>36</v>
      </c>
      <c r="K3971" s="44"/>
      <c r="L3971" s="63" t="s">
        <v>36</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340</v>
      </c>
      <c r="C3972" s="59" t="s">
        <v>36</v>
      </c>
      <c r="D3972" s="60"/>
      <c r="E3972" s="60"/>
      <c r="F3972" s="60"/>
      <c r="G3972" s="61"/>
      <c r="H3972" s="71" t="s">
        <v>36</v>
      </c>
      <c r="I3972" s="62" t="s">
        <v>36</v>
      </c>
      <c r="J3972" s="62" t="s">
        <v>36</v>
      </c>
      <c r="K3972" s="44"/>
      <c r="L3972" s="63" t="s">
        <v>36</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341</v>
      </c>
      <c r="C3973" s="59" t="s">
        <v>36</v>
      </c>
      <c r="D3973" s="60"/>
      <c r="E3973" s="60"/>
      <c r="F3973" s="60"/>
      <c r="G3973" s="61"/>
      <c r="H3973" s="71" t="s">
        <v>36</v>
      </c>
      <c r="I3973" s="62" t="s">
        <v>36</v>
      </c>
      <c r="J3973" s="62" t="s">
        <v>36</v>
      </c>
      <c r="K3973" s="44"/>
      <c r="L3973" s="63" t="s">
        <v>36</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342</v>
      </c>
      <c r="C3974" s="59" t="s">
        <v>36</v>
      </c>
      <c r="D3974" s="60"/>
      <c r="E3974" s="60"/>
      <c r="F3974" s="60"/>
      <c r="G3974" s="61"/>
      <c r="H3974" s="71" t="s">
        <v>36</v>
      </c>
      <c r="I3974" s="62" t="s">
        <v>36</v>
      </c>
      <c r="J3974" s="62" t="s">
        <v>36</v>
      </c>
      <c r="K3974" s="44"/>
      <c r="L3974" s="63" t="s">
        <v>36</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343</v>
      </c>
      <c r="C3975" s="59" t="s">
        <v>36</v>
      </c>
      <c r="D3975" s="60"/>
      <c r="E3975" s="60"/>
      <c r="F3975" s="60"/>
      <c r="G3975" s="61"/>
      <c r="H3975" s="71" t="s">
        <v>36</v>
      </c>
      <c r="I3975" s="62" t="s">
        <v>36</v>
      </c>
      <c r="J3975" s="62" t="s">
        <v>36</v>
      </c>
      <c r="K3975" s="44"/>
      <c r="L3975" s="63" t="s">
        <v>36</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344</v>
      </c>
      <c r="C3976" s="59" t="s">
        <v>36</v>
      </c>
      <c r="D3976" s="60"/>
      <c r="E3976" s="60"/>
      <c r="F3976" s="60"/>
      <c r="G3976" s="61"/>
      <c r="H3976" s="71" t="s">
        <v>36</v>
      </c>
      <c r="I3976" s="62" t="s">
        <v>36</v>
      </c>
      <c r="J3976" s="62" t="s">
        <v>36</v>
      </c>
      <c r="K3976" s="44"/>
      <c r="L3976" s="63" t="s">
        <v>36</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345</v>
      </c>
      <c r="C3977" s="59" t="s">
        <v>36</v>
      </c>
      <c r="D3977" s="60"/>
      <c r="E3977" s="60"/>
      <c r="F3977" s="60"/>
      <c r="G3977" s="61"/>
      <c r="H3977" s="71" t="s">
        <v>36</v>
      </c>
      <c r="I3977" s="62" t="s">
        <v>36</v>
      </c>
      <c r="J3977" s="62" t="s">
        <v>36</v>
      </c>
      <c r="K3977" s="44"/>
      <c r="L3977" s="63" t="s">
        <v>36</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346</v>
      </c>
      <c r="C3978" s="59" t="s">
        <v>36</v>
      </c>
      <c r="D3978" s="60"/>
      <c r="E3978" s="60"/>
      <c r="F3978" s="60"/>
      <c r="G3978" s="61"/>
      <c r="H3978" s="71" t="s">
        <v>36</v>
      </c>
      <c r="I3978" s="62" t="s">
        <v>36</v>
      </c>
      <c r="J3978" s="62" t="s">
        <v>36</v>
      </c>
      <c r="K3978" s="44"/>
      <c r="L3978" s="63" t="s">
        <v>36</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347</v>
      </c>
      <c r="C3979" s="59" t="s">
        <v>36</v>
      </c>
      <c r="D3979" s="60"/>
      <c r="E3979" s="60"/>
      <c r="F3979" s="60"/>
      <c r="G3979" s="61"/>
      <c r="H3979" s="71" t="s">
        <v>36</v>
      </c>
      <c r="I3979" s="62" t="s">
        <v>36</v>
      </c>
      <c r="J3979" s="62" t="s">
        <v>36</v>
      </c>
      <c r="K3979" s="44"/>
      <c r="L3979" s="63" t="s">
        <v>36</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348</v>
      </c>
      <c r="C3980" s="59" t="s">
        <v>36</v>
      </c>
      <c r="D3980" s="60"/>
      <c r="E3980" s="60"/>
      <c r="F3980" s="60"/>
      <c r="G3980" s="61"/>
      <c r="H3980" s="71" t="s">
        <v>36</v>
      </c>
      <c r="I3980" s="62" t="s">
        <v>36</v>
      </c>
      <c r="J3980" s="62" t="s">
        <v>36</v>
      </c>
      <c r="K3980" s="44"/>
      <c r="L3980" s="63" t="s">
        <v>36</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349</v>
      </c>
      <c r="C3981" s="59" t="s">
        <v>36</v>
      </c>
      <c r="D3981" s="60"/>
      <c r="E3981" s="60"/>
      <c r="F3981" s="60"/>
      <c r="G3981" s="61"/>
      <c r="H3981" s="71" t="s">
        <v>36</v>
      </c>
      <c r="I3981" s="62" t="s">
        <v>36</v>
      </c>
      <c r="J3981" s="62" t="s">
        <v>36</v>
      </c>
      <c r="K3981" s="44"/>
      <c r="L3981" s="63" t="s">
        <v>36</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350</v>
      </c>
      <c r="C3982" s="59" t="s">
        <v>36</v>
      </c>
      <c r="D3982" s="60"/>
      <c r="E3982" s="60"/>
      <c r="F3982" s="60"/>
      <c r="G3982" s="61"/>
      <c r="H3982" s="71" t="s">
        <v>36</v>
      </c>
      <c r="I3982" s="62" t="s">
        <v>36</v>
      </c>
      <c r="J3982" s="62" t="s">
        <v>36</v>
      </c>
      <c r="K3982" s="44"/>
      <c r="L3982" s="63" t="s">
        <v>36</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351</v>
      </c>
      <c r="C3983" s="59" t="s">
        <v>36</v>
      </c>
      <c r="D3983" s="60"/>
      <c r="E3983" s="60"/>
      <c r="F3983" s="60"/>
      <c r="G3983" s="61"/>
      <c r="H3983" s="71" t="s">
        <v>36</v>
      </c>
      <c r="I3983" s="62" t="s">
        <v>36</v>
      </c>
      <c r="J3983" s="62" t="s">
        <v>36</v>
      </c>
      <c r="K3983" s="44"/>
      <c r="L3983" s="63" t="s">
        <v>36</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352</v>
      </c>
      <c r="C3984" s="59" t="s">
        <v>36</v>
      </c>
      <c r="D3984" s="60"/>
      <c r="E3984" s="60"/>
      <c r="F3984" s="60"/>
      <c r="G3984" s="61"/>
      <c r="H3984" s="71" t="s">
        <v>36</v>
      </c>
      <c r="I3984" s="62" t="s">
        <v>36</v>
      </c>
      <c r="J3984" s="62" t="s">
        <v>36</v>
      </c>
      <c r="K3984" s="44"/>
      <c r="L3984" s="63" t="s">
        <v>36</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353</v>
      </c>
      <c r="C3985" s="59" t="s">
        <v>36</v>
      </c>
      <c r="D3985" s="60"/>
      <c r="E3985" s="60"/>
      <c r="F3985" s="60"/>
      <c r="G3985" s="61"/>
      <c r="H3985" s="71" t="s">
        <v>36</v>
      </c>
      <c r="I3985" s="62" t="s">
        <v>36</v>
      </c>
      <c r="J3985" s="62" t="s">
        <v>36</v>
      </c>
      <c r="K3985" s="44"/>
      <c r="L3985" s="63" t="s">
        <v>36</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354</v>
      </c>
      <c r="C3986" s="59" t="s">
        <v>36</v>
      </c>
      <c r="D3986" s="60"/>
      <c r="E3986" s="60"/>
      <c r="F3986" s="60"/>
      <c r="G3986" s="61"/>
      <c r="H3986" s="71" t="s">
        <v>36</v>
      </c>
      <c r="I3986" s="62" t="s">
        <v>36</v>
      </c>
      <c r="J3986" s="62" t="s">
        <v>36</v>
      </c>
      <c r="K3986" s="44"/>
      <c r="L3986" s="63" t="s">
        <v>36</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355</v>
      </c>
      <c r="C3987" s="59" t="s">
        <v>36</v>
      </c>
      <c r="D3987" s="60"/>
      <c r="E3987" s="60"/>
      <c r="F3987" s="60"/>
      <c r="G3987" s="61"/>
      <c r="H3987" s="71" t="s">
        <v>36</v>
      </c>
      <c r="I3987" s="62" t="s">
        <v>36</v>
      </c>
      <c r="J3987" s="62" t="s">
        <v>36</v>
      </c>
      <c r="K3987" s="44"/>
      <c r="L3987" s="63" t="s">
        <v>36</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356</v>
      </c>
      <c r="C3988" s="59" t="s">
        <v>36</v>
      </c>
      <c r="D3988" s="60"/>
      <c r="E3988" s="60"/>
      <c r="F3988" s="60"/>
      <c r="G3988" s="61"/>
      <c r="H3988" s="71" t="s">
        <v>36</v>
      </c>
      <c r="I3988" s="62" t="s">
        <v>36</v>
      </c>
      <c r="J3988" s="62" t="s">
        <v>36</v>
      </c>
      <c r="K3988" s="44"/>
      <c r="L3988" s="63" t="s">
        <v>36</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357</v>
      </c>
      <c r="C3989" s="59" t="s">
        <v>36</v>
      </c>
      <c r="D3989" s="60"/>
      <c r="E3989" s="60"/>
      <c r="F3989" s="60"/>
      <c r="G3989" s="61"/>
      <c r="H3989" s="71" t="s">
        <v>36</v>
      </c>
      <c r="I3989" s="62" t="s">
        <v>36</v>
      </c>
      <c r="J3989" s="62" t="s">
        <v>36</v>
      </c>
      <c r="K3989" s="44"/>
      <c r="L3989" s="63" t="s">
        <v>36</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358</v>
      </c>
      <c r="C3990" s="59" t="s">
        <v>36</v>
      </c>
      <c r="D3990" s="60"/>
      <c r="E3990" s="60"/>
      <c r="F3990" s="60"/>
      <c r="G3990" s="61"/>
      <c r="H3990" s="71" t="s">
        <v>36</v>
      </c>
      <c r="I3990" s="62" t="s">
        <v>36</v>
      </c>
      <c r="J3990" s="62" t="s">
        <v>36</v>
      </c>
      <c r="K3990" s="44"/>
      <c r="L3990" s="63" t="s">
        <v>36</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359</v>
      </c>
      <c r="C3991" s="59" t="s">
        <v>36</v>
      </c>
      <c r="D3991" s="60"/>
      <c r="E3991" s="60"/>
      <c r="F3991" s="60"/>
      <c r="G3991" s="61"/>
      <c r="H3991" s="71" t="s">
        <v>36</v>
      </c>
      <c r="I3991" s="62" t="s">
        <v>36</v>
      </c>
      <c r="J3991" s="62" t="s">
        <v>36</v>
      </c>
      <c r="K3991" s="44"/>
      <c r="L3991" s="63" t="s">
        <v>36</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360</v>
      </c>
      <c r="C3992" s="59" t="s">
        <v>36</v>
      </c>
      <c r="D3992" s="60"/>
      <c r="E3992" s="60"/>
      <c r="F3992" s="60"/>
      <c r="G3992" s="61"/>
      <c r="H3992" s="71" t="s">
        <v>36</v>
      </c>
      <c r="I3992" s="62" t="s">
        <v>36</v>
      </c>
      <c r="J3992" s="62" t="s">
        <v>36</v>
      </c>
      <c r="K3992" s="44"/>
      <c r="L3992" s="63" t="s">
        <v>36</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361</v>
      </c>
      <c r="C3993" s="59" t="s">
        <v>36</v>
      </c>
      <c r="D3993" s="60"/>
      <c r="E3993" s="60"/>
      <c r="F3993" s="60"/>
      <c r="G3993" s="61"/>
      <c r="H3993" s="71" t="s">
        <v>36</v>
      </c>
      <c r="I3993" s="62" t="s">
        <v>36</v>
      </c>
      <c r="J3993" s="62" t="s">
        <v>36</v>
      </c>
      <c r="K3993" s="44"/>
      <c r="L3993" s="63" t="s">
        <v>36</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362</v>
      </c>
      <c r="C3994" s="59" t="s">
        <v>36</v>
      </c>
      <c r="D3994" s="60"/>
      <c r="E3994" s="60"/>
      <c r="F3994" s="60"/>
      <c r="G3994" s="61"/>
      <c r="H3994" s="71" t="s">
        <v>36</v>
      </c>
      <c r="I3994" s="62" t="s">
        <v>36</v>
      </c>
      <c r="J3994" s="62" t="s">
        <v>36</v>
      </c>
      <c r="K3994" s="44"/>
      <c r="L3994" s="63" t="s">
        <v>36</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363</v>
      </c>
      <c r="C3995" s="59" t="s">
        <v>36</v>
      </c>
      <c r="D3995" s="60"/>
      <c r="E3995" s="60"/>
      <c r="F3995" s="60"/>
      <c r="G3995" s="61"/>
      <c r="H3995" s="71" t="s">
        <v>36</v>
      </c>
      <c r="I3995" s="62" t="s">
        <v>36</v>
      </c>
      <c r="J3995" s="62" t="s">
        <v>36</v>
      </c>
      <c r="K3995" s="44"/>
      <c r="L3995" s="63" t="s">
        <v>36</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364</v>
      </c>
      <c r="C3996" s="59" t="s">
        <v>36</v>
      </c>
      <c r="D3996" s="60"/>
      <c r="E3996" s="60"/>
      <c r="F3996" s="60"/>
      <c r="G3996" s="61"/>
      <c r="H3996" s="71" t="s">
        <v>36</v>
      </c>
      <c r="I3996" s="62" t="s">
        <v>36</v>
      </c>
      <c r="J3996" s="62" t="s">
        <v>36</v>
      </c>
      <c r="K3996" s="44"/>
      <c r="L3996" s="63" t="s">
        <v>36</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365</v>
      </c>
      <c r="C3997" s="59" t="s">
        <v>36</v>
      </c>
      <c r="D3997" s="60"/>
      <c r="E3997" s="60"/>
      <c r="F3997" s="60"/>
      <c r="G3997" s="61"/>
      <c r="H3997" s="71" t="s">
        <v>36</v>
      </c>
      <c r="I3997" s="62" t="s">
        <v>36</v>
      </c>
      <c r="J3997" s="62" t="s">
        <v>36</v>
      </c>
      <c r="K3997" s="44"/>
      <c r="L3997" s="63" t="s">
        <v>36</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366</v>
      </c>
      <c r="C3998" s="59" t="s">
        <v>36</v>
      </c>
      <c r="D3998" s="60"/>
      <c r="E3998" s="60"/>
      <c r="F3998" s="60"/>
      <c r="G3998" s="61"/>
      <c r="H3998" s="71" t="s">
        <v>36</v>
      </c>
      <c r="I3998" s="62" t="s">
        <v>36</v>
      </c>
      <c r="J3998" s="62" t="s">
        <v>36</v>
      </c>
      <c r="K3998" s="44"/>
      <c r="L3998" s="63" t="s">
        <v>36</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367</v>
      </c>
      <c r="C3999" s="59" t="s">
        <v>36</v>
      </c>
      <c r="D3999" s="60"/>
      <c r="E3999" s="60"/>
      <c r="F3999" s="60"/>
      <c r="G3999" s="61"/>
      <c r="H3999" s="71" t="s">
        <v>36</v>
      </c>
      <c r="I3999" s="62" t="s">
        <v>36</v>
      </c>
      <c r="J3999" s="62" t="s">
        <v>36</v>
      </c>
      <c r="K3999" s="44"/>
      <c r="L3999" s="63" t="s">
        <v>36</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368</v>
      </c>
      <c r="C4000" s="59" t="s">
        <v>36</v>
      </c>
      <c r="D4000" s="60"/>
      <c r="E4000" s="60"/>
      <c r="F4000" s="60"/>
      <c r="G4000" s="61"/>
      <c r="H4000" s="71" t="s">
        <v>36</v>
      </c>
      <c r="I4000" s="62" t="s">
        <v>36</v>
      </c>
      <c r="J4000" s="62" t="s">
        <v>36</v>
      </c>
      <c r="K4000" s="44"/>
      <c r="L4000" s="63" t="s">
        <v>36</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369</v>
      </c>
      <c r="C4001" s="59" t="s">
        <v>36</v>
      </c>
      <c r="D4001" s="60"/>
      <c r="E4001" s="60"/>
      <c r="F4001" s="60"/>
      <c r="G4001" s="61"/>
      <c r="H4001" s="71" t="s">
        <v>36</v>
      </c>
      <c r="I4001" s="62" t="s">
        <v>36</v>
      </c>
      <c r="J4001" s="62" t="s">
        <v>36</v>
      </c>
      <c r="K4001" s="44"/>
      <c r="L4001" s="63" t="s">
        <v>36</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370</v>
      </c>
      <c r="C4002" s="59" t="s">
        <v>36</v>
      </c>
      <c r="D4002" s="60"/>
      <c r="E4002" s="60"/>
      <c r="F4002" s="60"/>
      <c r="G4002" s="61"/>
      <c r="H4002" s="71" t="s">
        <v>36</v>
      </c>
      <c r="I4002" s="62" t="s">
        <v>36</v>
      </c>
      <c r="J4002" s="62" t="s">
        <v>36</v>
      </c>
      <c r="K4002" s="44"/>
      <c r="L4002" s="63" t="s">
        <v>36</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371</v>
      </c>
      <c r="C4003" s="59" t="s">
        <v>36</v>
      </c>
      <c r="D4003" s="60"/>
      <c r="E4003" s="60"/>
      <c r="F4003" s="60"/>
      <c r="G4003" s="61"/>
      <c r="H4003" s="71" t="s">
        <v>36</v>
      </c>
      <c r="I4003" s="62" t="s">
        <v>36</v>
      </c>
      <c r="J4003" s="62" t="s">
        <v>36</v>
      </c>
      <c r="K4003" s="44"/>
      <c r="L4003" s="63" t="s">
        <v>36</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372</v>
      </c>
      <c r="C4004" s="59" t="s">
        <v>36</v>
      </c>
      <c r="D4004" s="60"/>
      <c r="E4004" s="60"/>
      <c r="F4004" s="60"/>
      <c r="G4004" s="61"/>
      <c r="H4004" s="71" t="s">
        <v>36</v>
      </c>
      <c r="I4004" s="62" t="s">
        <v>36</v>
      </c>
      <c r="J4004" s="62" t="s">
        <v>36</v>
      </c>
      <c r="K4004" s="44"/>
      <c r="L4004" s="63" t="s">
        <v>36</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373</v>
      </c>
      <c r="C4005" s="59" t="s">
        <v>36</v>
      </c>
      <c r="D4005" s="60"/>
      <c r="E4005" s="60"/>
      <c r="F4005" s="60"/>
      <c r="G4005" s="61"/>
      <c r="H4005" s="71" t="s">
        <v>36</v>
      </c>
      <c r="I4005" s="62" t="s">
        <v>36</v>
      </c>
      <c r="J4005" s="62" t="s">
        <v>36</v>
      </c>
      <c r="K4005" s="44"/>
      <c r="L4005" s="63" t="s">
        <v>36</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374</v>
      </c>
      <c r="C4006" s="59" t="s">
        <v>36</v>
      </c>
      <c r="D4006" s="60"/>
      <c r="E4006" s="60"/>
      <c r="F4006" s="60"/>
      <c r="G4006" s="61"/>
      <c r="H4006" s="71" t="s">
        <v>36</v>
      </c>
      <c r="I4006" s="62" t="s">
        <v>36</v>
      </c>
      <c r="J4006" s="62" t="s">
        <v>36</v>
      </c>
      <c r="K4006" s="44"/>
      <c r="L4006" s="63" t="s">
        <v>36</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375</v>
      </c>
      <c r="C4007" s="59" t="s">
        <v>36</v>
      </c>
      <c r="D4007" s="60"/>
      <c r="E4007" s="60"/>
      <c r="F4007" s="60"/>
      <c r="G4007" s="61"/>
      <c r="H4007" s="71" t="s">
        <v>36</v>
      </c>
      <c r="I4007" s="62" t="s">
        <v>36</v>
      </c>
      <c r="J4007" s="62" t="s">
        <v>36</v>
      </c>
      <c r="K4007" s="44"/>
      <c r="L4007" s="63" t="s">
        <v>36</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376</v>
      </c>
      <c r="C4008" s="59" t="s">
        <v>36</v>
      </c>
      <c r="D4008" s="60"/>
      <c r="E4008" s="60"/>
      <c r="F4008" s="60"/>
      <c r="G4008" s="61"/>
      <c r="H4008" s="71" t="s">
        <v>36</v>
      </c>
      <c r="I4008" s="62" t="s">
        <v>36</v>
      </c>
      <c r="J4008" s="62" t="s">
        <v>36</v>
      </c>
      <c r="K4008" s="44"/>
      <c r="L4008" s="63" t="s">
        <v>36</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377</v>
      </c>
      <c r="C4009" s="59" t="s">
        <v>36</v>
      </c>
      <c r="D4009" s="60"/>
      <c r="E4009" s="60"/>
      <c r="F4009" s="60"/>
      <c r="G4009" s="61"/>
      <c r="H4009" s="71" t="s">
        <v>36</v>
      </c>
      <c r="I4009" s="62" t="s">
        <v>36</v>
      </c>
      <c r="J4009" s="62" t="s">
        <v>36</v>
      </c>
      <c r="K4009" s="44"/>
      <c r="L4009" s="63" t="s">
        <v>36</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378</v>
      </c>
      <c r="C4010" s="59" t="s">
        <v>36</v>
      </c>
      <c r="D4010" s="60"/>
      <c r="E4010" s="60"/>
      <c r="F4010" s="60"/>
      <c r="G4010" s="61"/>
      <c r="H4010" s="71" t="s">
        <v>36</v>
      </c>
      <c r="I4010" s="62" t="s">
        <v>36</v>
      </c>
      <c r="J4010" s="62" t="s">
        <v>36</v>
      </c>
      <c r="K4010" s="44"/>
      <c r="L4010" s="63" t="s">
        <v>36</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379</v>
      </c>
      <c r="C4011" s="59" t="s">
        <v>36</v>
      </c>
      <c r="D4011" s="60"/>
      <c r="E4011" s="60"/>
      <c r="F4011" s="60"/>
      <c r="G4011" s="61"/>
      <c r="H4011" s="71" t="s">
        <v>36</v>
      </c>
      <c r="I4011" s="62" t="s">
        <v>36</v>
      </c>
      <c r="J4011" s="62" t="s">
        <v>36</v>
      </c>
      <c r="K4011" s="44"/>
      <c r="L4011" s="63" t="s">
        <v>36</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380</v>
      </c>
      <c r="C4012" s="59" t="s">
        <v>36</v>
      </c>
      <c r="D4012" s="60"/>
      <c r="E4012" s="60"/>
      <c r="F4012" s="60"/>
      <c r="G4012" s="61"/>
      <c r="H4012" s="71" t="s">
        <v>36</v>
      </c>
      <c r="I4012" s="62" t="s">
        <v>36</v>
      </c>
      <c r="J4012" s="62" t="s">
        <v>36</v>
      </c>
      <c r="K4012" s="44"/>
      <c r="L4012" s="63" t="s">
        <v>36</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381</v>
      </c>
      <c r="C4013" s="59" t="s">
        <v>36</v>
      </c>
      <c r="D4013" s="60"/>
      <c r="E4013" s="60"/>
      <c r="F4013" s="60"/>
      <c r="G4013" s="61"/>
      <c r="H4013" s="71" t="s">
        <v>36</v>
      </c>
      <c r="I4013" s="62" t="s">
        <v>36</v>
      </c>
      <c r="J4013" s="62" t="s">
        <v>36</v>
      </c>
      <c r="K4013" s="44"/>
      <c r="L4013" s="63" t="s">
        <v>36</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382</v>
      </c>
      <c r="C4014" s="59" t="s">
        <v>36</v>
      </c>
      <c r="D4014" s="60"/>
      <c r="E4014" s="60"/>
      <c r="F4014" s="60"/>
      <c r="G4014" s="61"/>
      <c r="H4014" s="71" t="s">
        <v>36</v>
      </c>
      <c r="I4014" s="62" t="s">
        <v>36</v>
      </c>
      <c r="J4014" s="62" t="s">
        <v>36</v>
      </c>
      <c r="K4014" s="44"/>
      <c r="L4014" s="63" t="s">
        <v>36</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383</v>
      </c>
      <c r="C4015" s="59" t="s">
        <v>36</v>
      </c>
      <c r="D4015" s="60"/>
      <c r="E4015" s="60"/>
      <c r="F4015" s="60"/>
      <c r="G4015" s="61"/>
      <c r="H4015" s="71" t="s">
        <v>36</v>
      </c>
      <c r="I4015" s="62" t="s">
        <v>36</v>
      </c>
      <c r="J4015" s="62" t="s">
        <v>36</v>
      </c>
      <c r="K4015" s="44"/>
      <c r="L4015" s="63" t="s">
        <v>36</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384</v>
      </c>
      <c r="C4016" s="59" t="s">
        <v>36</v>
      </c>
      <c r="D4016" s="60"/>
      <c r="E4016" s="60"/>
      <c r="F4016" s="60"/>
      <c r="G4016" s="61"/>
      <c r="H4016" s="71" t="s">
        <v>36</v>
      </c>
      <c r="I4016" s="62" t="s">
        <v>36</v>
      </c>
      <c r="J4016" s="62" t="s">
        <v>36</v>
      </c>
      <c r="K4016" s="44"/>
      <c r="L4016" s="63" t="s">
        <v>36</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385</v>
      </c>
      <c r="C4017" s="59" t="s">
        <v>36</v>
      </c>
      <c r="D4017" s="60"/>
      <c r="E4017" s="60"/>
      <c r="F4017" s="60"/>
      <c r="G4017" s="61"/>
      <c r="H4017" s="71" t="s">
        <v>36</v>
      </c>
      <c r="I4017" s="62" t="s">
        <v>36</v>
      </c>
      <c r="J4017" s="62" t="s">
        <v>36</v>
      </c>
      <c r="K4017" s="44"/>
      <c r="L4017" s="63" t="s">
        <v>36</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386</v>
      </c>
      <c r="C4018" s="59" t="s">
        <v>36</v>
      </c>
      <c r="D4018" s="60"/>
      <c r="E4018" s="60"/>
      <c r="F4018" s="60"/>
      <c r="G4018" s="61"/>
      <c r="H4018" s="71" t="s">
        <v>36</v>
      </c>
      <c r="I4018" s="62" t="s">
        <v>36</v>
      </c>
      <c r="J4018" s="62" t="s">
        <v>36</v>
      </c>
      <c r="K4018" s="44"/>
      <c r="L4018" s="63" t="s">
        <v>36</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387</v>
      </c>
      <c r="C4019" s="59" t="s">
        <v>36</v>
      </c>
      <c r="D4019" s="60"/>
      <c r="E4019" s="60"/>
      <c r="F4019" s="60"/>
      <c r="G4019" s="61"/>
      <c r="H4019" s="71" t="s">
        <v>36</v>
      </c>
      <c r="I4019" s="62" t="s">
        <v>36</v>
      </c>
      <c r="J4019" s="62" t="s">
        <v>36</v>
      </c>
      <c r="K4019" s="44"/>
      <c r="L4019" s="63" t="s">
        <v>36</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388</v>
      </c>
      <c r="C4020" s="59" t="s">
        <v>36</v>
      </c>
      <c r="D4020" s="60"/>
      <c r="E4020" s="60"/>
      <c r="F4020" s="60"/>
      <c r="G4020" s="61"/>
      <c r="H4020" s="71" t="s">
        <v>36</v>
      </c>
      <c r="I4020" s="62" t="s">
        <v>36</v>
      </c>
      <c r="J4020" s="62" t="s">
        <v>36</v>
      </c>
      <c r="K4020" s="44"/>
      <c r="L4020" s="63" t="s">
        <v>36</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389</v>
      </c>
      <c r="C4021" s="59" t="s">
        <v>36</v>
      </c>
      <c r="D4021" s="60"/>
      <c r="E4021" s="60"/>
      <c r="F4021" s="60"/>
      <c r="G4021" s="61"/>
      <c r="H4021" s="71" t="s">
        <v>36</v>
      </c>
      <c r="I4021" s="62" t="s">
        <v>36</v>
      </c>
      <c r="J4021" s="62" t="s">
        <v>36</v>
      </c>
      <c r="K4021" s="44"/>
      <c r="L4021" s="63" t="s">
        <v>36</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390</v>
      </c>
      <c r="C4022" s="59" t="s">
        <v>36</v>
      </c>
      <c r="D4022" s="60"/>
      <c r="E4022" s="60"/>
      <c r="F4022" s="60"/>
      <c r="G4022" s="61"/>
      <c r="H4022" s="71" t="s">
        <v>36</v>
      </c>
      <c r="I4022" s="62" t="s">
        <v>36</v>
      </c>
      <c r="J4022" s="62" t="s">
        <v>36</v>
      </c>
      <c r="K4022" s="44"/>
      <c r="L4022" s="63" t="s">
        <v>36</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391</v>
      </c>
      <c r="C4023" s="59" t="s">
        <v>36</v>
      </c>
      <c r="D4023" s="60"/>
      <c r="E4023" s="60"/>
      <c r="F4023" s="60"/>
      <c r="G4023" s="61"/>
      <c r="H4023" s="71" t="s">
        <v>36</v>
      </c>
      <c r="I4023" s="62" t="s">
        <v>36</v>
      </c>
      <c r="J4023" s="62" t="s">
        <v>36</v>
      </c>
      <c r="K4023" s="44"/>
      <c r="L4023" s="63" t="s">
        <v>36</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392</v>
      </c>
      <c r="C4024" s="59" t="s">
        <v>36</v>
      </c>
      <c r="D4024" s="60"/>
      <c r="E4024" s="60"/>
      <c r="F4024" s="60"/>
      <c r="G4024" s="61"/>
      <c r="H4024" s="71" t="s">
        <v>36</v>
      </c>
      <c r="I4024" s="62" t="s">
        <v>36</v>
      </c>
      <c r="J4024" s="62" t="s">
        <v>36</v>
      </c>
      <c r="K4024" s="44"/>
      <c r="L4024" s="63" t="s">
        <v>36</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393</v>
      </c>
      <c r="C4025" s="59" t="s">
        <v>36</v>
      </c>
      <c r="D4025" s="60"/>
      <c r="E4025" s="60"/>
      <c r="F4025" s="60"/>
      <c r="G4025" s="61"/>
      <c r="H4025" s="71" t="s">
        <v>36</v>
      </c>
      <c r="I4025" s="62" t="s">
        <v>36</v>
      </c>
      <c r="J4025" s="62" t="s">
        <v>36</v>
      </c>
      <c r="K4025" s="44"/>
      <c r="L4025" s="63" t="s">
        <v>36</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394</v>
      </c>
      <c r="C4026" s="59" t="s">
        <v>36</v>
      </c>
      <c r="D4026" s="60"/>
      <c r="E4026" s="60"/>
      <c r="F4026" s="60"/>
      <c r="G4026" s="61"/>
      <c r="H4026" s="71" t="s">
        <v>36</v>
      </c>
      <c r="I4026" s="62" t="s">
        <v>36</v>
      </c>
      <c r="J4026" s="62" t="s">
        <v>36</v>
      </c>
      <c r="K4026" s="44"/>
      <c r="L4026" s="63" t="s">
        <v>36</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395</v>
      </c>
      <c r="C4027" s="59" t="s">
        <v>36</v>
      </c>
      <c r="D4027" s="60"/>
      <c r="E4027" s="60"/>
      <c r="F4027" s="60"/>
      <c r="G4027" s="61"/>
      <c r="H4027" s="71" t="s">
        <v>36</v>
      </c>
      <c r="I4027" s="62" t="s">
        <v>36</v>
      </c>
      <c r="J4027" s="62" t="s">
        <v>36</v>
      </c>
      <c r="K4027" s="44"/>
      <c r="L4027" s="63" t="s">
        <v>36</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396</v>
      </c>
      <c r="C4028" s="59" t="s">
        <v>36</v>
      </c>
      <c r="D4028" s="60"/>
      <c r="E4028" s="60"/>
      <c r="F4028" s="60"/>
      <c r="G4028" s="61"/>
      <c r="H4028" s="71" t="s">
        <v>36</v>
      </c>
      <c r="I4028" s="62" t="s">
        <v>36</v>
      </c>
      <c r="J4028" s="62" t="s">
        <v>36</v>
      </c>
      <c r="K4028" s="44"/>
      <c r="L4028" s="63" t="s">
        <v>36</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397</v>
      </c>
      <c r="C4029" s="59" t="s">
        <v>36</v>
      </c>
      <c r="D4029" s="60"/>
      <c r="E4029" s="60"/>
      <c r="F4029" s="60"/>
      <c r="G4029" s="61"/>
      <c r="H4029" s="71" t="s">
        <v>36</v>
      </c>
      <c r="I4029" s="62" t="s">
        <v>36</v>
      </c>
      <c r="J4029" s="62" t="s">
        <v>36</v>
      </c>
      <c r="K4029" s="44"/>
      <c r="L4029" s="63" t="s">
        <v>36</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398</v>
      </c>
      <c r="C4030" s="59" t="s">
        <v>36</v>
      </c>
      <c r="D4030" s="60"/>
      <c r="E4030" s="60"/>
      <c r="F4030" s="60"/>
      <c r="G4030" s="61"/>
      <c r="H4030" s="71" t="s">
        <v>36</v>
      </c>
      <c r="I4030" s="62" t="s">
        <v>36</v>
      </c>
      <c r="J4030" s="62" t="s">
        <v>36</v>
      </c>
      <c r="K4030" s="44"/>
      <c r="L4030" s="63" t="s">
        <v>36</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399</v>
      </c>
      <c r="C4031" s="59" t="s">
        <v>36</v>
      </c>
      <c r="D4031" s="60"/>
      <c r="E4031" s="60"/>
      <c r="F4031" s="60"/>
      <c r="G4031" s="61"/>
      <c r="H4031" s="71" t="s">
        <v>36</v>
      </c>
      <c r="I4031" s="62" t="s">
        <v>36</v>
      </c>
      <c r="J4031" s="62" t="s">
        <v>36</v>
      </c>
      <c r="K4031" s="44"/>
      <c r="L4031" s="63" t="s">
        <v>36</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x14ac:dyDescent="0.2">
      <c r="A4032" s="15"/>
      <c r="B4032" s="15"/>
      <c r="C4032" s="58"/>
      <c r="D4032" s="58"/>
      <c r="E4032" s="58"/>
      <c r="F4032" s="58"/>
      <c r="G4032" s="58"/>
      <c r="H4032" s="72"/>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x14ac:dyDescent="0.2">
      <c r="A4033" s="11"/>
      <c r="B4033" s="12" t="str">
        <f>"Powercor "&amp;LEFT($H$3,7)&amp;" Public lighting prices"</f>
        <v>Powercor 2026–27 Public lighting prices</v>
      </c>
      <c r="C4033" s="11"/>
      <c r="D4033" s="11"/>
      <c r="E4033" s="11"/>
      <c r="F4033" s="11"/>
      <c r="G4033" s="11"/>
      <c r="H4033" s="19" t="s">
        <v>20</v>
      </c>
      <c r="I4033" s="19" t="s">
        <v>21</v>
      </c>
      <c r="J4033" s="19" t="s">
        <v>22</v>
      </c>
      <c r="K4033" s="19"/>
      <c r="L4033" s="42" t="s">
        <v>25</v>
      </c>
      <c r="M4033" s="66" t="s">
        <v>30</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hidden="1" outlineLevel="1" x14ac:dyDescent="0.2">
      <c r="A4034" s="15"/>
      <c r="B4034" s="15"/>
      <c r="C4034" s="57"/>
      <c r="D4034" s="57"/>
      <c r="E4034" s="57"/>
      <c r="F4034" s="57"/>
      <c r="G4034" s="57"/>
      <c r="H4034" s="70"/>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hidden="1" outlineLevel="1" x14ac:dyDescent="0.2">
      <c r="A4035" s="15"/>
      <c r="B4035" s="15"/>
      <c r="C4035" s="59"/>
      <c r="D4035" s="60"/>
      <c r="E4035" s="60"/>
      <c r="F4035" s="60"/>
      <c r="G4035" s="61"/>
      <c r="H4035" s="71"/>
      <c r="I4035" s="62"/>
      <c r="J4035" s="62"/>
      <c r="K4035" s="44"/>
      <c r="L4035" s="63"/>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c r="C4036" s="59"/>
      <c r="D4036" s="60"/>
      <c r="E4036" s="60"/>
      <c r="F4036" s="60"/>
      <c r="G4036" s="61"/>
      <c r="H4036" s="71"/>
      <c r="I4036" s="62"/>
      <c r="J4036" s="62"/>
      <c r="K4036" s="44"/>
      <c r="L4036" s="63"/>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c r="C4037" s="59"/>
      <c r="D4037" s="60"/>
      <c r="E4037" s="60"/>
      <c r="F4037" s="60"/>
      <c r="G4037" s="61"/>
      <c r="H4037" s="71"/>
      <c r="I4037" s="62"/>
      <c r="J4037" s="62"/>
      <c r="K4037" s="44"/>
      <c r="L4037" s="63"/>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c r="C4038" s="59"/>
      <c r="D4038" s="60"/>
      <c r="E4038" s="60"/>
      <c r="F4038" s="60"/>
      <c r="G4038" s="61"/>
      <c r="H4038" s="71"/>
      <c r="I4038" s="62"/>
      <c r="J4038" s="62"/>
      <c r="K4038" s="44"/>
      <c r="L4038" s="63"/>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c r="C4039" s="59"/>
      <c r="D4039" s="60"/>
      <c r="E4039" s="60"/>
      <c r="F4039" s="60"/>
      <c r="G4039" s="61"/>
      <c r="H4039" s="71"/>
      <c r="I4039" s="62"/>
      <c r="J4039" s="62"/>
      <c r="K4039" s="44"/>
      <c r="L4039" s="63"/>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c r="C4040" s="59"/>
      <c r="D4040" s="60"/>
      <c r="E4040" s="60"/>
      <c r="F4040" s="60"/>
      <c r="G4040" s="61"/>
      <c r="H4040" s="71"/>
      <c r="I4040" s="62"/>
      <c r="J4040" s="62"/>
      <c r="K4040" s="44"/>
      <c r="L4040" s="63"/>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c r="C4041" s="59"/>
      <c r="D4041" s="60"/>
      <c r="E4041" s="60"/>
      <c r="F4041" s="60"/>
      <c r="G4041" s="61"/>
      <c r="H4041" s="71"/>
      <c r="I4041" s="62"/>
      <c r="J4041" s="62"/>
      <c r="K4041" s="44"/>
      <c r="L4041" s="63"/>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c r="C4042" s="59"/>
      <c r="D4042" s="60"/>
      <c r="E4042" s="60"/>
      <c r="F4042" s="60"/>
      <c r="G4042" s="61"/>
      <c r="H4042" s="71"/>
      <c r="I4042" s="62"/>
      <c r="J4042" s="62"/>
      <c r="K4042" s="44"/>
      <c r="L4042" s="63"/>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c r="C4043" s="59"/>
      <c r="D4043" s="60"/>
      <c r="E4043" s="60"/>
      <c r="F4043" s="60"/>
      <c r="G4043" s="61"/>
      <c r="H4043" s="71"/>
      <c r="I4043" s="62"/>
      <c r="J4043" s="62"/>
      <c r="K4043" s="44"/>
      <c r="L4043" s="63"/>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c r="C4044" s="59"/>
      <c r="D4044" s="60"/>
      <c r="E4044" s="60"/>
      <c r="F4044" s="60"/>
      <c r="G4044" s="61"/>
      <c r="H4044" s="71"/>
      <c r="I4044" s="62"/>
      <c r="J4044" s="62"/>
      <c r="K4044" s="44"/>
      <c r="L4044" s="63"/>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c r="C4045" s="59"/>
      <c r="D4045" s="60"/>
      <c r="E4045" s="60"/>
      <c r="F4045" s="60"/>
      <c r="G4045" s="61"/>
      <c r="H4045" s="71"/>
      <c r="I4045" s="62"/>
      <c r="J4045" s="62"/>
      <c r="K4045" s="44"/>
      <c r="L4045" s="63"/>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c r="C4046" s="59"/>
      <c r="D4046" s="60"/>
      <c r="E4046" s="60"/>
      <c r="F4046" s="60"/>
      <c r="G4046" s="61"/>
      <c r="H4046" s="71"/>
      <c r="I4046" s="62"/>
      <c r="J4046" s="62"/>
      <c r="K4046" s="44"/>
      <c r="L4046" s="63"/>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c r="C4047" s="59"/>
      <c r="D4047" s="60"/>
      <c r="E4047" s="60"/>
      <c r="F4047" s="60"/>
      <c r="G4047" s="61"/>
      <c r="H4047" s="71"/>
      <c r="I4047" s="62"/>
      <c r="J4047" s="62"/>
      <c r="K4047" s="44"/>
      <c r="L4047" s="63"/>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c r="C4048" s="59"/>
      <c r="D4048" s="60"/>
      <c r="E4048" s="60"/>
      <c r="F4048" s="60"/>
      <c r="G4048" s="61"/>
      <c r="H4048" s="71"/>
      <c r="I4048" s="62"/>
      <c r="J4048" s="62"/>
      <c r="K4048" s="44"/>
      <c r="L4048" s="63"/>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c r="C4049" s="59"/>
      <c r="D4049" s="60"/>
      <c r="E4049" s="60"/>
      <c r="F4049" s="60"/>
      <c r="G4049" s="61"/>
      <c r="H4049" s="71"/>
      <c r="I4049" s="62"/>
      <c r="J4049" s="62"/>
      <c r="K4049" s="44"/>
      <c r="L4049" s="63"/>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c r="C4050" s="59"/>
      <c r="D4050" s="60"/>
      <c r="E4050" s="60"/>
      <c r="F4050" s="60"/>
      <c r="G4050" s="61"/>
      <c r="H4050" s="71"/>
      <c r="I4050" s="62"/>
      <c r="J4050" s="62"/>
      <c r="K4050" s="44"/>
      <c r="L4050" s="63"/>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c r="C4051" s="59"/>
      <c r="D4051" s="60"/>
      <c r="E4051" s="60"/>
      <c r="F4051" s="60"/>
      <c r="G4051" s="61"/>
      <c r="H4051" s="71"/>
      <c r="I4051" s="62"/>
      <c r="J4051" s="62"/>
      <c r="K4051" s="44"/>
      <c r="L4051" s="63"/>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c r="C4052" s="59"/>
      <c r="D4052" s="60"/>
      <c r="E4052" s="60"/>
      <c r="F4052" s="60"/>
      <c r="G4052" s="61"/>
      <c r="H4052" s="71"/>
      <c r="I4052" s="62"/>
      <c r="J4052" s="62"/>
      <c r="K4052" s="44"/>
      <c r="L4052" s="63"/>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c r="C4053" s="59"/>
      <c r="D4053" s="60"/>
      <c r="E4053" s="60"/>
      <c r="F4053" s="60"/>
      <c r="G4053" s="61"/>
      <c r="H4053" s="71"/>
      <c r="I4053" s="62"/>
      <c r="J4053" s="62"/>
      <c r="K4053" s="44"/>
      <c r="L4053" s="63"/>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c r="C4054" s="59"/>
      <c r="D4054" s="60"/>
      <c r="E4054" s="60"/>
      <c r="F4054" s="60"/>
      <c r="G4054" s="61"/>
      <c r="H4054" s="71"/>
      <c r="I4054" s="62"/>
      <c r="J4054" s="62"/>
      <c r="K4054" s="44"/>
      <c r="L4054" s="63"/>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c r="C4055" s="59"/>
      <c r="D4055" s="60"/>
      <c r="E4055" s="60"/>
      <c r="F4055" s="60"/>
      <c r="G4055" s="61"/>
      <c r="H4055" s="71"/>
      <c r="I4055" s="62"/>
      <c r="J4055" s="62"/>
      <c r="K4055" s="44"/>
      <c r="L4055" s="63"/>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x14ac:dyDescent="0.2">
      <c r="A4212" s="15"/>
      <c r="B4212" s="15"/>
      <c r="C4212" s="59"/>
      <c r="D4212" s="60"/>
      <c r="E4212" s="60"/>
      <c r="F4212" s="60"/>
      <c r="G4212" s="61"/>
      <c r="H4212" s="71"/>
      <c r="I4212" s="62"/>
      <c r="J4212" s="62"/>
      <c r="K4212" s="44"/>
      <c r="L4212" s="63"/>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x14ac:dyDescent="0.2">
      <c r="A4213" s="15"/>
      <c r="B4213" s="15"/>
      <c r="C4213" s="59"/>
      <c r="D4213" s="60"/>
      <c r="E4213" s="60"/>
      <c r="F4213" s="60"/>
      <c r="G4213" s="61"/>
      <c r="H4213" s="71"/>
      <c r="I4213" s="62"/>
      <c r="J4213" s="62"/>
      <c r="K4213" s="44"/>
      <c r="L4213" s="63"/>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x14ac:dyDescent="0.2">
      <c r="A4214" s="15"/>
      <c r="B4214" s="15"/>
      <c r="C4214" s="59"/>
      <c r="D4214" s="60"/>
      <c r="E4214" s="60"/>
      <c r="F4214" s="60"/>
      <c r="G4214" s="61"/>
      <c r="H4214" s="71"/>
      <c r="I4214" s="62"/>
      <c r="J4214" s="62"/>
      <c r="K4214" s="44"/>
      <c r="L4214" s="63"/>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x14ac:dyDescent="0.2">
      <c r="A4215" s="15"/>
      <c r="B4215" s="15"/>
      <c r="C4215" s="59"/>
      <c r="D4215" s="60"/>
      <c r="E4215" s="60"/>
      <c r="F4215" s="60"/>
      <c r="G4215" s="61"/>
      <c r="H4215" s="71"/>
      <c r="I4215" s="62"/>
      <c r="J4215" s="62"/>
      <c r="K4215" s="44"/>
      <c r="L4215" s="63"/>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c r="C4270" s="59"/>
      <c r="D4270" s="60"/>
      <c r="E4270" s="60"/>
      <c r="F4270" s="60"/>
      <c r="G4270" s="61"/>
      <c r="H4270" s="71"/>
      <c r="I4270" s="62"/>
      <c r="J4270" s="62"/>
      <c r="K4270" s="44"/>
      <c r="L4270" s="63"/>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c r="C4271" s="59"/>
      <c r="D4271" s="60"/>
      <c r="E4271" s="60"/>
      <c r="F4271" s="60"/>
      <c r="G4271" s="61"/>
      <c r="H4271" s="71"/>
      <c r="I4271" s="62"/>
      <c r="J4271" s="62"/>
      <c r="K4271" s="44"/>
      <c r="L4271" s="63"/>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c r="C4272" s="59"/>
      <c r="D4272" s="60"/>
      <c r="E4272" s="60"/>
      <c r="F4272" s="60"/>
      <c r="G4272" s="61"/>
      <c r="H4272" s="71"/>
      <c r="I4272" s="62"/>
      <c r="J4272" s="62"/>
      <c r="K4272" s="44"/>
      <c r="L4272" s="63"/>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c r="C4273" s="59"/>
      <c r="D4273" s="60"/>
      <c r="E4273" s="60"/>
      <c r="F4273" s="60"/>
      <c r="G4273" s="61"/>
      <c r="H4273" s="71"/>
      <c r="I4273" s="62"/>
      <c r="J4273" s="62"/>
      <c r="K4273" s="44"/>
      <c r="L4273" s="63"/>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c r="C4274" s="59"/>
      <c r="D4274" s="60"/>
      <c r="E4274" s="60"/>
      <c r="F4274" s="60"/>
      <c r="G4274" s="61"/>
      <c r="H4274" s="71"/>
      <c r="I4274" s="62"/>
      <c r="J4274" s="62"/>
      <c r="K4274" s="44"/>
      <c r="L4274" s="63"/>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c r="C4275" s="59"/>
      <c r="D4275" s="60"/>
      <c r="E4275" s="60"/>
      <c r="F4275" s="60"/>
      <c r="G4275" s="61"/>
      <c r="H4275" s="71"/>
      <c r="I4275" s="62"/>
      <c r="J4275" s="62"/>
      <c r="K4275" s="44"/>
      <c r="L4275" s="63"/>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c r="C4276" s="59"/>
      <c r="D4276" s="60"/>
      <c r="E4276" s="60"/>
      <c r="F4276" s="60"/>
      <c r="G4276" s="61"/>
      <c r="H4276" s="71"/>
      <c r="I4276" s="62"/>
      <c r="J4276" s="62"/>
      <c r="K4276" s="44"/>
      <c r="L4276" s="63"/>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c r="C4277" s="59"/>
      <c r="D4277" s="60"/>
      <c r="E4277" s="60"/>
      <c r="F4277" s="60"/>
      <c r="G4277" s="61"/>
      <c r="H4277" s="71"/>
      <c r="I4277" s="62"/>
      <c r="J4277" s="62"/>
      <c r="K4277" s="44"/>
      <c r="L4277" s="63"/>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c r="C4278" s="59"/>
      <c r="D4278" s="60"/>
      <c r="E4278" s="60"/>
      <c r="F4278" s="60"/>
      <c r="G4278" s="61"/>
      <c r="H4278" s="71"/>
      <c r="I4278" s="62"/>
      <c r="J4278" s="62"/>
      <c r="K4278" s="44"/>
      <c r="L4278" s="63"/>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c r="C4279" s="59"/>
      <c r="D4279" s="60"/>
      <c r="E4279" s="60"/>
      <c r="F4279" s="60"/>
      <c r="G4279" s="61"/>
      <c r="H4279" s="71"/>
      <c r="I4279" s="62"/>
      <c r="J4279" s="62"/>
      <c r="K4279" s="44"/>
      <c r="L4279" s="63"/>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c r="C4280" s="59"/>
      <c r="D4280" s="60"/>
      <c r="E4280" s="60"/>
      <c r="F4280" s="60"/>
      <c r="G4280" s="61"/>
      <c r="H4280" s="71"/>
      <c r="I4280" s="62"/>
      <c r="J4280" s="62"/>
      <c r="K4280" s="44"/>
      <c r="L4280" s="63"/>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c r="C4281" s="59"/>
      <c r="D4281" s="60"/>
      <c r="E4281" s="60"/>
      <c r="F4281" s="60"/>
      <c r="G4281" s="61"/>
      <c r="H4281" s="71"/>
      <c r="I4281" s="62"/>
      <c r="J4281" s="62"/>
      <c r="K4281" s="44"/>
      <c r="L4281" s="63"/>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c r="C4282" s="59"/>
      <c r="D4282" s="60"/>
      <c r="E4282" s="60"/>
      <c r="F4282" s="60"/>
      <c r="G4282" s="61"/>
      <c r="H4282" s="71"/>
      <c r="I4282" s="62"/>
      <c r="J4282" s="62"/>
      <c r="K4282" s="44"/>
      <c r="L4282" s="63"/>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c r="C4283" s="59"/>
      <c r="D4283" s="60"/>
      <c r="E4283" s="60"/>
      <c r="F4283" s="60"/>
      <c r="G4283" s="61"/>
      <c r="H4283" s="71"/>
      <c r="I4283" s="62"/>
      <c r="J4283" s="62"/>
      <c r="K4283" s="44"/>
      <c r="L4283" s="63"/>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c r="C4284" s="59"/>
      <c r="D4284" s="60"/>
      <c r="E4284" s="60"/>
      <c r="F4284" s="60"/>
      <c r="G4284" s="61"/>
      <c r="H4284" s="71"/>
      <c r="I4284" s="62"/>
      <c r="J4284" s="62"/>
      <c r="K4284" s="44"/>
      <c r="L4284" s="63"/>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c r="C4285" s="59"/>
      <c r="D4285" s="60"/>
      <c r="E4285" s="60"/>
      <c r="F4285" s="60"/>
      <c r="G4285" s="61"/>
      <c r="H4285" s="71"/>
      <c r="I4285" s="62"/>
      <c r="J4285" s="62"/>
      <c r="K4285" s="44"/>
      <c r="L4285" s="63"/>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c r="C4286" s="59"/>
      <c r="D4286" s="60"/>
      <c r="E4286" s="60"/>
      <c r="F4286" s="60"/>
      <c r="G4286" s="61"/>
      <c r="H4286" s="71"/>
      <c r="I4286" s="62"/>
      <c r="J4286" s="62"/>
      <c r="K4286" s="44"/>
      <c r="L4286" s="63"/>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c r="C4287" s="59"/>
      <c r="D4287" s="60"/>
      <c r="E4287" s="60"/>
      <c r="F4287" s="60"/>
      <c r="G4287" s="61"/>
      <c r="H4287" s="71"/>
      <c r="I4287" s="62"/>
      <c r="J4287" s="62"/>
      <c r="K4287" s="44"/>
      <c r="L4287" s="63"/>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c r="C4288" s="59"/>
      <c r="D4288" s="60"/>
      <c r="E4288" s="60"/>
      <c r="F4288" s="60"/>
      <c r="G4288" s="61"/>
      <c r="H4288" s="71"/>
      <c r="I4288" s="62"/>
      <c r="J4288" s="62"/>
      <c r="K4288" s="44"/>
      <c r="L4288" s="63"/>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c r="C4289" s="59"/>
      <c r="D4289" s="60"/>
      <c r="E4289" s="60"/>
      <c r="F4289" s="60"/>
      <c r="G4289" s="61"/>
      <c r="H4289" s="71"/>
      <c r="I4289" s="62"/>
      <c r="J4289" s="62"/>
      <c r="K4289" s="44"/>
      <c r="L4289" s="63"/>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c r="C4290" s="59"/>
      <c r="D4290" s="60"/>
      <c r="E4290" s="60"/>
      <c r="F4290" s="60"/>
      <c r="G4290" s="61"/>
      <c r="H4290" s="71"/>
      <c r="I4290" s="62"/>
      <c r="J4290" s="62"/>
      <c r="K4290" s="44"/>
      <c r="L4290" s="63"/>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c r="C4291" s="59"/>
      <c r="D4291" s="60"/>
      <c r="E4291" s="60"/>
      <c r="F4291" s="60"/>
      <c r="G4291" s="61"/>
      <c r="H4291" s="71"/>
      <c r="I4291" s="62"/>
      <c r="J4291" s="62"/>
      <c r="K4291" s="44"/>
      <c r="L4291" s="63"/>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c r="C4292" s="59"/>
      <c r="D4292" s="60"/>
      <c r="E4292" s="60"/>
      <c r="F4292" s="60"/>
      <c r="G4292" s="61"/>
      <c r="H4292" s="71"/>
      <c r="I4292" s="62"/>
      <c r="J4292" s="62"/>
      <c r="K4292" s="44"/>
      <c r="L4292" s="63"/>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c r="C4293" s="59"/>
      <c r="D4293" s="60"/>
      <c r="E4293" s="60"/>
      <c r="F4293" s="60"/>
      <c r="G4293" s="61"/>
      <c r="H4293" s="71"/>
      <c r="I4293" s="62"/>
      <c r="J4293" s="62"/>
      <c r="K4293" s="44"/>
      <c r="L4293" s="63"/>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c r="C4294" s="59"/>
      <c r="D4294" s="60"/>
      <c r="E4294" s="60"/>
      <c r="F4294" s="60"/>
      <c r="G4294" s="61"/>
      <c r="H4294" s="71"/>
      <c r="I4294" s="62"/>
      <c r="J4294" s="62"/>
      <c r="K4294" s="44"/>
      <c r="L4294" s="63"/>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c r="C4295" s="59"/>
      <c r="D4295" s="60"/>
      <c r="E4295" s="60"/>
      <c r="F4295" s="60"/>
      <c r="G4295" s="61"/>
      <c r="H4295" s="71"/>
      <c r="I4295" s="62"/>
      <c r="J4295" s="62"/>
      <c r="K4295" s="44"/>
      <c r="L4295" s="63"/>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c r="C4296" s="59"/>
      <c r="D4296" s="60"/>
      <c r="E4296" s="60"/>
      <c r="F4296" s="60"/>
      <c r="G4296" s="61"/>
      <c r="H4296" s="71"/>
      <c r="I4296" s="62"/>
      <c r="J4296" s="62"/>
      <c r="K4296" s="44"/>
      <c r="L4296" s="63"/>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c r="C4297" s="59"/>
      <c r="D4297" s="60"/>
      <c r="E4297" s="60"/>
      <c r="F4297" s="60"/>
      <c r="G4297" s="61"/>
      <c r="H4297" s="71"/>
      <c r="I4297" s="62"/>
      <c r="J4297" s="62"/>
      <c r="K4297" s="44"/>
      <c r="L4297" s="63"/>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c r="C4298" s="59"/>
      <c r="D4298" s="60"/>
      <c r="E4298" s="60"/>
      <c r="F4298" s="60"/>
      <c r="G4298" s="61"/>
      <c r="H4298" s="71"/>
      <c r="I4298" s="62"/>
      <c r="J4298" s="62"/>
      <c r="K4298" s="44"/>
      <c r="L4298" s="63"/>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c r="C4299" s="59"/>
      <c r="D4299" s="60"/>
      <c r="E4299" s="60"/>
      <c r="F4299" s="60"/>
      <c r="G4299" s="61"/>
      <c r="H4299" s="71"/>
      <c r="I4299" s="62"/>
      <c r="J4299" s="62"/>
      <c r="K4299" s="44"/>
      <c r="L4299" s="63"/>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c r="C4300" s="59"/>
      <c r="D4300" s="60"/>
      <c r="E4300" s="60"/>
      <c r="F4300" s="60"/>
      <c r="G4300" s="61"/>
      <c r="H4300" s="71"/>
      <c r="I4300" s="62"/>
      <c r="J4300" s="62"/>
      <c r="K4300" s="44"/>
      <c r="L4300" s="63"/>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c r="C4301" s="59"/>
      <c r="D4301" s="60"/>
      <c r="E4301" s="60"/>
      <c r="F4301" s="60"/>
      <c r="G4301" s="61"/>
      <c r="H4301" s="71"/>
      <c r="I4301" s="62"/>
      <c r="J4301" s="62"/>
      <c r="K4301" s="44"/>
      <c r="L4301" s="63"/>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c r="C4302" s="59"/>
      <c r="D4302" s="60"/>
      <c r="E4302" s="60"/>
      <c r="F4302" s="60"/>
      <c r="G4302" s="61"/>
      <c r="H4302" s="71"/>
      <c r="I4302" s="62"/>
      <c r="J4302" s="62"/>
      <c r="K4302" s="44"/>
      <c r="L4302" s="63"/>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c r="C4303" s="59"/>
      <c r="D4303" s="60"/>
      <c r="E4303" s="60"/>
      <c r="F4303" s="60"/>
      <c r="G4303" s="61"/>
      <c r="H4303" s="71"/>
      <c r="I4303" s="62"/>
      <c r="J4303" s="62"/>
      <c r="K4303" s="44"/>
      <c r="L4303" s="63"/>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c r="C4304" s="59"/>
      <c r="D4304" s="60"/>
      <c r="E4304" s="60"/>
      <c r="F4304" s="60"/>
      <c r="G4304" s="61"/>
      <c r="H4304" s="71"/>
      <c r="I4304" s="62"/>
      <c r="J4304" s="62"/>
      <c r="K4304" s="44"/>
      <c r="L4304" s="63"/>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c r="C4305" s="59"/>
      <c r="D4305" s="60"/>
      <c r="E4305" s="60"/>
      <c r="F4305" s="60"/>
      <c r="G4305" s="61"/>
      <c r="H4305" s="71"/>
      <c r="I4305" s="62"/>
      <c r="J4305" s="62"/>
      <c r="K4305" s="44"/>
      <c r="L4305" s="63"/>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c r="C4306" s="59"/>
      <c r="D4306" s="60"/>
      <c r="E4306" s="60"/>
      <c r="F4306" s="60"/>
      <c r="G4306" s="61"/>
      <c r="H4306" s="71"/>
      <c r="I4306" s="62"/>
      <c r="J4306" s="62"/>
      <c r="K4306" s="44"/>
      <c r="L4306" s="63"/>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c r="C4307" s="59"/>
      <c r="D4307" s="60"/>
      <c r="E4307" s="60"/>
      <c r="F4307" s="60"/>
      <c r="G4307" s="61"/>
      <c r="H4307" s="71"/>
      <c r="I4307" s="62"/>
      <c r="J4307" s="62"/>
      <c r="K4307" s="44"/>
      <c r="L4307" s="63"/>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c r="C4308" s="59"/>
      <c r="D4308" s="60"/>
      <c r="E4308" s="60"/>
      <c r="F4308" s="60"/>
      <c r="G4308" s="61"/>
      <c r="H4308" s="71"/>
      <c r="I4308" s="62"/>
      <c r="J4308" s="62"/>
      <c r="K4308" s="44"/>
      <c r="L4308" s="63"/>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c r="C4309" s="59"/>
      <c r="D4309" s="60"/>
      <c r="E4309" s="60"/>
      <c r="F4309" s="60"/>
      <c r="G4309" s="61"/>
      <c r="H4309" s="71"/>
      <c r="I4309" s="62"/>
      <c r="J4309" s="62"/>
      <c r="K4309" s="44"/>
      <c r="L4309" s="63"/>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c r="C4310" s="59"/>
      <c r="D4310" s="60"/>
      <c r="E4310" s="60"/>
      <c r="F4310" s="60"/>
      <c r="G4310" s="61"/>
      <c r="H4310" s="71"/>
      <c r="I4310" s="62"/>
      <c r="J4310" s="62"/>
      <c r="K4310" s="44"/>
      <c r="L4310" s="63"/>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c r="C4311" s="59"/>
      <c r="D4311" s="60"/>
      <c r="E4311" s="60"/>
      <c r="F4311" s="60"/>
      <c r="G4311" s="61"/>
      <c r="H4311" s="71"/>
      <c r="I4311" s="62"/>
      <c r="J4311" s="62"/>
      <c r="K4311" s="44"/>
      <c r="L4311" s="63"/>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c r="C4312" s="59"/>
      <c r="D4312" s="60"/>
      <c r="E4312" s="60"/>
      <c r="F4312" s="60"/>
      <c r="G4312" s="61"/>
      <c r="H4312" s="71"/>
      <c r="I4312" s="62"/>
      <c r="J4312" s="62"/>
      <c r="K4312" s="44"/>
      <c r="L4312" s="63"/>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c r="C4313" s="59"/>
      <c r="D4313" s="60"/>
      <c r="E4313" s="60"/>
      <c r="F4313" s="60"/>
      <c r="G4313" s="61"/>
      <c r="H4313" s="71"/>
      <c r="I4313" s="62"/>
      <c r="J4313" s="62"/>
      <c r="K4313" s="44"/>
      <c r="L4313" s="63"/>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c r="C4314" s="59"/>
      <c r="D4314" s="60"/>
      <c r="E4314" s="60"/>
      <c r="F4314" s="60"/>
      <c r="G4314" s="61"/>
      <c r="H4314" s="71"/>
      <c r="I4314" s="62"/>
      <c r="J4314" s="62"/>
      <c r="K4314" s="44"/>
      <c r="L4314" s="63"/>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c r="C4315" s="59"/>
      <c r="D4315" s="60"/>
      <c r="E4315" s="60"/>
      <c r="F4315" s="60"/>
      <c r="G4315" s="61"/>
      <c r="H4315" s="71"/>
      <c r="I4315" s="62"/>
      <c r="J4315" s="62"/>
      <c r="K4315" s="44"/>
      <c r="L4315" s="63"/>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c r="C4316" s="59"/>
      <c r="D4316" s="60"/>
      <c r="E4316" s="60"/>
      <c r="F4316" s="60"/>
      <c r="G4316" s="61"/>
      <c r="H4316" s="71"/>
      <c r="I4316" s="62"/>
      <c r="J4316" s="62"/>
      <c r="K4316" s="44"/>
      <c r="L4316" s="63"/>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c r="C4317" s="59"/>
      <c r="D4317" s="60"/>
      <c r="E4317" s="60"/>
      <c r="F4317" s="60"/>
      <c r="G4317" s="61"/>
      <c r="H4317" s="71"/>
      <c r="I4317" s="62"/>
      <c r="J4317" s="62"/>
      <c r="K4317" s="44"/>
      <c r="L4317" s="63"/>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c r="C4318" s="59"/>
      <c r="D4318" s="60"/>
      <c r="E4318" s="60"/>
      <c r="F4318" s="60"/>
      <c r="G4318" s="61"/>
      <c r="H4318" s="71"/>
      <c r="I4318" s="62"/>
      <c r="J4318" s="62"/>
      <c r="K4318" s="44"/>
      <c r="L4318" s="63"/>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c r="C4319" s="59"/>
      <c r="D4319" s="60"/>
      <c r="E4319" s="60"/>
      <c r="F4319" s="60"/>
      <c r="G4319" s="61"/>
      <c r="H4319" s="71"/>
      <c r="I4319" s="62"/>
      <c r="J4319" s="62"/>
      <c r="K4319" s="44"/>
      <c r="L4319" s="63"/>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c r="C4320" s="59"/>
      <c r="D4320" s="60"/>
      <c r="E4320" s="60"/>
      <c r="F4320" s="60"/>
      <c r="G4320" s="61"/>
      <c r="H4320" s="71"/>
      <c r="I4320" s="62"/>
      <c r="J4320" s="62"/>
      <c r="K4320" s="44"/>
      <c r="L4320" s="63"/>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c r="C4321" s="59"/>
      <c r="D4321" s="60"/>
      <c r="E4321" s="60"/>
      <c r="F4321" s="60"/>
      <c r="G4321" s="61"/>
      <c r="H4321" s="71"/>
      <c r="I4321" s="62"/>
      <c r="J4321" s="62"/>
      <c r="K4321" s="44"/>
      <c r="L4321" s="63"/>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c r="C4322" s="59"/>
      <c r="D4322" s="60"/>
      <c r="E4322" s="60"/>
      <c r="F4322" s="60"/>
      <c r="G4322" s="61"/>
      <c r="H4322" s="71"/>
      <c r="I4322" s="62"/>
      <c r="J4322" s="62"/>
      <c r="K4322" s="44"/>
      <c r="L4322" s="63"/>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c r="C4323" s="59"/>
      <c r="D4323" s="60"/>
      <c r="E4323" s="60"/>
      <c r="F4323" s="60"/>
      <c r="G4323" s="61"/>
      <c r="H4323" s="71"/>
      <c r="I4323" s="62"/>
      <c r="J4323" s="62"/>
      <c r="K4323" s="44"/>
      <c r="L4323" s="63"/>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c r="C4324" s="59"/>
      <c r="D4324" s="60"/>
      <c r="E4324" s="60"/>
      <c r="F4324" s="60"/>
      <c r="G4324" s="61"/>
      <c r="H4324" s="71"/>
      <c r="I4324" s="62"/>
      <c r="J4324" s="62"/>
      <c r="K4324" s="44"/>
      <c r="L4324" s="63"/>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c r="C4325" s="59"/>
      <c r="D4325" s="60"/>
      <c r="E4325" s="60"/>
      <c r="F4325" s="60"/>
      <c r="G4325" s="61"/>
      <c r="H4325" s="71"/>
      <c r="I4325" s="62"/>
      <c r="J4325" s="62"/>
      <c r="K4325" s="44"/>
      <c r="L4325" s="63"/>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c r="C4326" s="59"/>
      <c r="D4326" s="60"/>
      <c r="E4326" s="60"/>
      <c r="F4326" s="60"/>
      <c r="G4326" s="61"/>
      <c r="H4326" s="71"/>
      <c r="I4326" s="62"/>
      <c r="J4326" s="62"/>
      <c r="K4326" s="44"/>
      <c r="L4326" s="63"/>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c r="C4327" s="59"/>
      <c r="D4327" s="60"/>
      <c r="E4327" s="60"/>
      <c r="F4327" s="60"/>
      <c r="G4327" s="61"/>
      <c r="H4327" s="71"/>
      <c r="I4327" s="62"/>
      <c r="J4327" s="62"/>
      <c r="K4327" s="44"/>
      <c r="L4327" s="63"/>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c r="C4328" s="59"/>
      <c r="D4328" s="60"/>
      <c r="E4328" s="60"/>
      <c r="F4328" s="60"/>
      <c r="G4328" s="61"/>
      <c r="H4328" s="71"/>
      <c r="I4328" s="62"/>
      <c r="J4328" s="62"/>
      <c r="K4328" s="44"/>
      <c r="L4328" s="63"/>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c r="C4329" s="59"/>
      <c r="D4329" s="60"/>
      <c r="E4329" s="60"/>
      <c r="F4329" s="60"/>
      <c r="G4329" s="61"/>
      <c r="H4329" s="71"/>
      <c r="I4329" s="62"/>
      <c r="J4329" s="62"/>
      <c r="K4329" s="44"/>
      <c r="L4329" s="63"/>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c r="C4330" s="59"/>
      <c r="D4330" s="60"/>
      <c r="E4330" s="60"/>
      <c r="F4330" s="60"/>
      <c r="G4330" s="61"/>
      <c r="H4330" s="71"/>
      <c r="I4330" s="62"/>
      <c r="J4330" s="62"/>
      <c r="K4330" s="44"/>
      <c r="L4330" s="63"/>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c r="C4331" s="59"/>
      <c r="D4331" s="60"/>
      <c r="E4331" s="60"/>
      <c r="F4331" s="60"/>
      <c r="G4331" s="61"/>
      <c r="H4331" s="71"/>
      <c r="I4331" s="62"/>
      <c r="J4331" s="62"/>
      <c r="K4331" s="44"/>
      <c r="L4331" s="63"/>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c r="C4332" s="59"/>
      <c r="D4332" s="60"/>
      <c r="E4332" s="60"/>
      <c r="F4332" s="60"/>
      <c r="G4332" s="61"/>
      <c r="H4332" s="71"/>
      <c r="I4332" s="62"/>
      <c r="J4332" s="62"/>
      <c r="K4332" s="44"/>
      <c r="L4332" s="63"/>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c r="C4333" s="59"/>
      <c r="D4333" s="60"/>
      <c r="E4333" s="60"/>
      <c r="F4333" s="60"/>
      <c r="G4333" s="61"/>
      <c r="H4333" s="71"/>
      <c r="I4333" s="62"/>
      <c r="J4333" s="62"/>
      <c r="K4333" s="44"/>
      <c r="L4333" s="63"/>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c r="C4334" s="59"/>
      <c r="D4334" s="60"/>
      <c r="E4334" s="60"/>
      <c r="F4334" s="60"/>
      <c r="G4334" s="61"/>
      <c r="H4334" s="71"/>
      <c r="I4334" s="62"/>
      <c r="J4334" s="62"/>
      <c r="K4334" s="44"/>
      <c r="L4334" s="63"/>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c r="C4335" s="59"/>
      <c r="D4335" s="60"/>
      <c r="E4335" s="60"/>
      <c r="F4335" s="60"/>
      <c r="G4335" s="61"/>
      <c r="H4335" s="71"/>
      <c r="I4335" s="62"/>
      <c r="J4335" s="62"/>
      <c r="K4335" s="44"/>
      <c r="L4335" s="63"/>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c r="C4336" s="59"/>
      <c r="D4336" s="60"/>
      <c r="E4336" s="60"/>
      <c r="F4336" s="60"/>
      <c r="G4336" s="61"/>
      <c r="H4336" s="71"/>
      <c r="I4336" s="62"/>
      <c r="J4336" s="62"/>
      <c r="K4336" s="44"/>
      <c r="L4336" s="63"/>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c r="C4337" s="59"/>
      <c r="D4337" s="60"/>
      <c r="E4337" s="60"/>
      <c r="F4337" s="60"/>
      <c r="G4337" s="61"/>
      <c r="H4337" s="71"/>
      <c r="I4337" s="62"/>
      <c r="J4337" s="62"/>
      <c r="K4337" s="44"/>
      <c r="L4337" s="63"/>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c r="C4338" s="59"/>
      <c r="D4338" s="60"/>
      <c r="E4338" s="60"/>
      <c r="F4338" s="60"/>
      <c r="G4338" s="61"/>
      <c r="H4338" s="71"/>
      <c r="I4338" s="62"/>
      <c r="J4338" s="62"/>
      <c r="K4338" s="44"/>
      <c r="L4338" s="63"/>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c r="C4339" s="59"/>
      <c r="D4339" s="60"/>
      <c r="E4339" s="60"/>
      <c r="F4339" s="60"/>
      <c r="G4339" s="61"/>
      <c r="H4339" s="71"/>
      <c r="I4339" s="62"/>
      <c r="J4339" s="62"/>
      <c r="K4339" s="44"/>
      <c r="L4339" s="63"/>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c r="C4340" s="59"/>
      <c r="D4340" s="60"/>
      <c r="E4340" s="60"/>
      <c r="F4340" s="60"/>
      <c r="G4340" s="61"/>
      <c r="H4340" s="71"/>
      <c r="I4340" s="62"/>
      <c r="J4340" s="62"/>
      <c r="K4340" s="44"/>
      <c r="L4340" s="63"/>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c r="C4341" s="59"/>
      <c r="D4341" s="60"/>
      <c r="E4341" s="60"/>
      <c r="F4341" s="60"/>
      <c r="G4341" s="61"/>
      <c r="H4341" s="71"/>
      <c r="I4341" s="62"/>
      <c r="J4341" s="62"/>
      <c r="K4341" s="44"/>
      <c r="L4341" s="63"/>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c r="C4342" s="59"/>
      <c r="D4342" s="60"/>
      <c r="E4342" s="60"/>
      <c r="F4342" s="60"/>
      <c r="G4342" s="61"/>
      <c r="H4342" s="71"/>
      <c r="I4342" s="62"/>
      <c r="J4342" s="62"/>
      <c r="K4342" s="44"/>
      <c r="L4342" s="63"/>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c r="C4343" s="59"/>
      <c r="D4343" s="60"/>
      <c r="E4343" s="60"/>
      <c r="F4343" s="60"/>
      <c r="G4343" s="61"/>
      <c r="H4343" s="71"/>
      <c r="I4343" s="62"/>
      <c r="J4343" s="62"/>
      <c r="K4343" s="44"/>
      <c r="L4343" s="63"/>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c r="C4344" s="59"/>
      <c r="D4344" s="60"/>
      <c r="E4344" s="60"/>
      <c r="F4344" s="60"/>
      <c r="G4344" s="61"/>
      <c r="H4344" s="71"/>
      <c r="I4344" s="62"/>
      <c r="J4344" s="62"/>
      <c r="K4344" s="44"/>
      <c r="L4344" s="63"/>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c r="C4345" s="59"/>
      <c r="D4345" s="60"/>
      <c r="E4345" s="60"/>
      <c r="F4345" s="60"/>
      <c r="G4345" s="61"/>
      <c r="H4345" s="71"/>
      <c r="I4345" s="62"/>
      <c r="J4345" s="62"/>
      <c r="K4345" s="44"/>
      <c r="L4345" s="63"/>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c r="C4346" s="59"/>
      <c r="D4346" s="60"/>
      <c r="E4346" s="60"/>
      <c r="F4346" s="60"/>
      <c r="G4346" s="61"/>
      <c r="H4346" s="71"/>
      <c r="I4346" s="62"/>
      <c r="J4346" s="62"/>
      <c r="K4346" s="44"/>
      <c r="L4346" s="63"/>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c r="C4347" s="59"/>
      <c r="D4347" s="60"/>
      <c r="E4347" s="60"/>
      <c r="F4347" s="60"/>
      <c r="G4347" s="61"/>
      <c r="H4347" s="71"/>
      <c r="I4347" s="62"/>
      <c r="J4347" s="62"/>
      <c r="K4347" s="44"/>
      <c r="L4347" s="63"/>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c r="C4348" s="59"/>
      <c r="D4348" s="60"/>
      <c r="E4348" s="60"/>
      <c r="F4348" s="60"/>
      <c r="G4348" s="61"/>
      <c r="H4348" s="71"/>
      <c r="I4348" s="62"/>
      <c r="J4348" s="62"/>
      <c r="K4348" s="44"/>
      <c r="L4348" s="63"/>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c r="C4349" s="59"/>
      <c r="D4349" s="60"/>
      <c r="E4349" s="60"/>
      <c r="F4349" s="60"/>
      <c r="G4349" s="61"/>
      <c r="H4349" s="71"/>
      <c r="I4349" s="62"/>
      <c r="J4349" s="62"/>
      <c r="K4349" s="44"/>
      <c r="L4349" s="63"/>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c r="C4350" s="59"/>
      <c r="D4350" s="60"/>
      <c r="E4350" s="60"/>
      <c r="F4350" s="60"/>
      <c r="G4350" s="61"/>
      <c r="H4350" s="71"/>
      <c r="I4350" s="62"/>
      <c r="J4350" s="62"/>
      <c r="K4350" s="44"/>
      <c r="L4350" s="63"/>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c r="C4351" s="59"/>
      <c r="D4351" s="60"/>
      <c r="E4351" s="60"/>
      <c r="F4351" s="60"/>
      <c r="G4351" s="61"/>
      <c r="H4351" s="71"/>
      <c r="I4351" s="62"/>
      <c r="J4351" s="62"/>
      <c r="K4351" s="44"/>
      <c r="L4351" s="63"/>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c r="C4352" s="59"/>
      <c r="D4352" s="60"/>
      <c r="E4352" s="60"/>
      <c r="F4352" s="60"/>
      <c r="G4352" s="61"/>
      <c r="H4352" s="71"/>
      <c r="I4352" s="62"/>
      <c r="J4352" s="62"/>
      <c r="K4352" s="44"/>
      <c r="L4352" s="63"/>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c r="C4353" s="59"/>
      <c r="D4353" s="60"/>
      <c r="E4353" s="60"/>
      <c r="F4353" s="60"/>
      <c r="G4353" s="61"/>
      <c r="H4353" s="71"/>
      <c r="I4353" s="62"/>
      <c r="J4353" s="62"/>
      <c r="K4353" s="44"/>
      <c r="L4353" s="63"/>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c r="C4354" s="59"/>
      <c r="D4354" s="60"/>
      <c r="E4354" s="60"/>
      <c r="F4354" s="60"/>
      <c r="G4354" s="61"/>
      <c r="H4354" s="71"/>
      <c r="I4354" s="62"/>
      <c r="J4354" s="62"/>
      <c r="K4354" s="44"/>
      <c r="L4354" s="63"/>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c r="C4355" s="59"/>
      <c r="D4355" s="60"/>
      <c r="E4355" s="60"/>
      <c r="F4355" s="60"/>
      <c r="G4355" s="61"/>
      <c r="H4355" s="71"/>
      <c r="I4355" s="62"/>
      <c r="J4355" s="62"/>
      <c r="K4355" s="44"/>
      <c r="L4355" s="63"/>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c r="C4356" s="59"/>
      <c r="D4356" s="60"/>
      <c r="E4356" s="60"/>
      <c r="F4356" s="60"/>
      <c r="G4356" s="61"/>
      <c r="H4356" s="71"/>
      <c r="I4356" s="62"/>
      <c r="J4356" s="62"/>
      <c r="K4356" s="44"/>
      <c r="L4356" s="63"/>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c r="C4357" s="59"/>
      <c r="D4357" s="60"/>
      <c r="E4357" s="60"/>
      <c r="F4357" s="60"/>
      <c r="G4357" s="61"/>
      <c r="H4357" s="71"/>
      <c r="I4357" s="62"/>
      <c r="J4357" s="62"/>
      <c r="K4357" s="44"/>
      <c r="L4357" s="63"/>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c r="C4358" s="59"/>
      <c r="D4358" s="60"/>
      <c r="E4358" s="60"/>
      <c r="F4358" s="60"/>
      <c r="G4358" s="61"/>
      <c r="H4358" s="71"/>
      <c r="I4358" s="62"/>
      <c r="J4358" s="62"/>
      <c r="K4358" s="44"/>
      <c r="L4358" s="63"/>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c r="C4359" s="59"/>
      <c r="D4359" s="60"/>
      <c r="E4359" s="60"/>
      <c r="F4359" s="60"/>
      <c r="G4359" s="61"/>
      <c r="H4359" s="71"/>
      <c r="I4359" s="62"/>
      <c r="J4359" s="62"/>
      <c r="K4359" s="44"/>
      <c r="L4359" s="63"/>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c r="C4360" s="59"/>
      <c r="D4360" s="60"/>
      <c r="E4360" s="60"/>
      <c r="F4360" s="60"/>
      <c r="G4360" s="61"/>
      <c r="H4360" s="71"/>
      <c r="I4360" s="62"/>
      <c r="J4360" s="62"/>
      <c r="K4360" s="44"/>
      <c r="L4360" s="63"/>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c r="C4361" s="59"/>
      <c r="D4361" s="60"/>
      <c r="E4361" s="60"/>
      <c r="F4361" s="60"/>
      <c r="G4361" s="61"/>
      <c r="H4361" s="71"/>
      <c r="I4361" s="62"/>
      <c r="J4361" s="62"/>
      <c r="K4361" s="44"/>
      <c r="L4361" s="63"/>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c r="C4362" s="59"/>
      <c r="D4362" s="60"/>
      <c r="E4362" s="60"/>
      <c r="F4362" s="60"/>
      <c r="G4362" s="61"/>
      <c r="H4362" s="71"/>
      <c r="I4362" s="62"/>
      <c r="J4362" s="62"/>
      <c r="K4362" s="44"/>
      <c r="L4362" s="63"/>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c r="C4363" s="59"/>
      <c r="D4363" s="60"/>
      <c r="E4363" s="60"/>
      <c r="F4363" s="60"/>
      <c r="G4363" s="61"/>
      <c r="H4363" s="71"/>
      <c r="I4363" s="62"/>
      <c r="J4363" s="62"/>
      <c r="K4363" s="44"/>
      <c r="L4363" s="63"/>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c r="C4364" s="59"/>
      <c r="D4364" s="60"/>
      <c r="E4364" s="60"/>
      <c r="F4364" s="60"/>
      <c r="G4364" s="61"/>
      <c r="H4364" s="71"/>
      <c r="I4364" s="62"/>
      <c r="J4364" s="62"/>
      <c r="K4364" s="44"/>
      <c r="L4364" s="63"/>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c r="C4365" s="59"/>
      <c r="D4365" s="60"/>
      <c r="E4365" s="60"/>
      <c r="F4365" s="60"/>
      <c r="G4365" s="61"/>
      <c r="H4365" s="71"/>
      <c r="I4365" s="62"/>
      <c r="J4365" s="62"/>
      <c r="K4365" s="44"/>
      <c r="L4365" s="63"/>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c r="C4366" s="59"/>
      <c r="D4366" s="60"/>
      <c r="E4366" s="60"/>
      <c r="F4366" s="60"/>
      <c r="G4366" s="61"/>
      <c r="H4366" s="71"/>
      <c r="I4366" s="62"/>
      <c r="J4366" s="62"/>
      <c r="K4366" s="44"/>
      <c r="L4366" s="63"/>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c r="C4367" s="59"/>
      <c r="D4367" s="60"/>
      <c r="E4367" s="60"/>
      <c r="F4367" s="60"/>
      <c r="G4367" s="61"/>
      <c r="H4367" s="71"/>
      <c r="I4367" s="62"/>
      <c r="J4367" s="62"/>
      <c r="K4367" s="44"/>
      <c r="L4367" s="63"/>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c r="C4368" s="59"/>
      <c r="D4368" s="60"/>
      <c r="E4368" s="60"/>
      <c r="F4368" s="60"/>
      <c r="G4368" s="61"/>
      <c r="H4368" s="71"/>
      <c r="I4368" s="62"/>
      <c r="J4368" s="62"/>
      <c r="K4368" s="44"/>
      <c r="L4368" s="63"/>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c r="C4369" s="59"/>
      <c r="D4369" s="60"/>
      <c r="E4369" s="60"/>
      <c r="F4369" s="60"/>
      <c r="G4369" s="61"/>
      <c r="H4369" s="71"/>
      <c r="I4369" s="62"/>
      <c r="J4369" s="62"/>
      <c r="K4369" s="44"/>
      <c r="L4369" s="63"/>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c r="C4370" s="59"/>
      <c r="D4370" s="60"/>
      <c r="E4370" s="60"/>
      <c r="F4370" s="60"/>
      <c r="G4370" s="61"/>
      <c r="H4370" s="71"/>
      <c r="I4370" s="62"/>
      <c r="J4370" s="62"/>
      <c r="K4370" s="44"/>
      <c r="L4370" s="63"/>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c r="C4371" s="59"/>
      <c r="D4371" s="60"/>
      <c r="E4371" s="60"/>
      <c r="F4371" s="60"/>
      <c r="G4371" s="61"/>
      <c r="H4371" s="71"/>
      <c r="I4371" s="62"/>
      <c r="J4371" s="62"/>
      <c r="K4371" s="44"/>
      <c r="L4371" s="63"/>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c r="C4372" s="59"/>
      <c r="D4372" s="60"/>
      <c r="E4372" s="60"/>
      <c r="F4372" s="60"/>
      <c r="G4372" s="61"/>
      <c r="H4372" s="71"/>
      <c r="I4372" s="62"/>
      <c r="J4372" s="62"/>
      <c r="K4372" s="44"/>
      <c r="L4372" s="63"/>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c r="C4373" s="59"/>
      <c r="D4373" s="60"/>
      <c r="E4373" s="60"/>
      <c r="F4373" s="60"/>
      <c r="G4373" s="61"/>
      <c r="H4373" s="71"/>
      <c r="I4373" s="62"/>
      <c r="J4373" s="62"/>
      <c r="K4373" s="44"/>
      <c r="L4373" s="63"/>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c r="C4374" s="59"/>
      <c r="D4374" s="60"/>
      <c r="E4374" s="60"/>
      <c r="F4374" s="60"/>
      <c r="G4374" s="61"/>
      <c r="H4374" s="71"/>
      <c r="I4374" s="62"/>
      <c r="J4374" s="62"/>
      <c r="K4374" s="44"/>
      <c r="L4374" s="63"/>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c r="C4375" s="59"/>
      <c r="D4375" s="60"/>
      <c r="E4375" s="60"/>
      <c r="F4375" s="60"/>
      <c r="G4375" s="61"/>
      <c r="H4375" s="71"/>
      <c r="I4375" s="62"/>
      <c r="J4375" s="62"/>
      <c r="K4375" s="44"/>
      <c r="L4375" s="63"/>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c r="C4376" s="59"/>
      <c r="D4376" s="60"/>
      <c r="E4376" s="60"/>
      <c r="F4376" s="60"/>
      <c r="G4376" s="61"/>
      <c r="H4376" s="71"/>
      <c r="I4376" s="62"/>
      <c r="J4376" s="62"/>
      <c r="K4376" s="44"/>
      <c r="L4376" s="63"/>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c r="C4377" s="59"/>
      <c r="D4377" s="60"/>
      <c r="E4377" s="60"/>
      <c r="F4377" s="60"/>
      <c r="G4377" s="61"/>
      <c r="H4377" s="71"/>
      <c r="I4377" s="62"/>
      <c r="J4377" s="62"/>
      <c r="K4377" s="44"/>
      <c r="L4377" s="63"/>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c r="C4378" s="59"/>
      <c r="D4378" s="60"/>
      <c r="E4378" s="60"/>
      <c r="F4378" s="60"/>
      <c r="G4378" s="61"/>
      <c r="H4378" s="71"/>
      <c r="I4378" s="62"/>
      <c r="J4378" s="62"/>
      <c r="K4378" s="44"/>
      <c r="L4378" s="63"/>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c r="C4379" s="59"/>
      <c r="D4379" s="60"/>
      <c r="E4379" s="60"/>
      <c r="F4379" s="60"/>
      <c r="G4379" s="61"/>
      <c r="H4379" s="71"/>
      <c r="I4379" s="62"/>
      <c r="J4379" s="62"/>
      <c r="K4379" s="44"/>
      <c r="L4379" s="63"/>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c r="C4380" s="59"/>
      <c r="D4380" s="60"/>
      <c r="E4380" s="60"/>
      <c r="F4380" s="60"/>
      <c r="G4380" s="61"/>
      <c r="H4380" s="71"/>
      <c r="I4380" s="62"/>
      <c r="J4380" s="62"/>
      <c r="K4380" s="44"/>
      <c r="L4380" s="63"/>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c r="C4381" s="59"/>
      <c r="D4381" s="60"/>
      <c r="E4381" s="60"/>
      <c r="F4381" s="60"/>
      <c r="G4381" s="61"/>
      <c r="H4381" s="71"/>
      <c r="I4381" s="62"/>
      <c r="J4381" s="62"/>
      <c r="K4381" s="44"/>
      <c r="L4381" s="63"/>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c r="C4382" s="59"/>
      <c r="D4382" s="60"/>
      <c r="E4382" s="60"/>
      <c r="F4382" s="60"/>
      <c r="G4382" s="61"/>
      <c r="H4382" s="71"/>
      <c r="I4382" s="62"/>
      <c r="J4382" s="62"/>
      <c r="K4382" s="44"/>
      <c r="L4382" s="63"/>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c r="C4383" s="59"/>
      <c r="D4383" s="60"/>
      <c r="E4383" s="60"/>
      <c r="F4383" s="60"/>
      <c r="G4383" s="61"/>
      <c r="H4383" s="71"/>
      <c r="I4383" s="62"/>
      <c r="J4383" s="62"/>
      <c r="K4383" s="44"/>
      <c r="L4383" s="63"/>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c r="C4384" s="59"/>
      <c r="D4384" s="60"/>
      <c r="E4384" s="60"/>
      <c r="F4384" s="60"/>
      <c r="G4384" s="61"/>
      <c r="H4384" s="71"/>
      <c r="I4384" s="62"/>
      <c r="J4384" s="62"/>
      <c r="K4384" s="44"/>
      <c r="L4384" s="63"/>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c r="C4385" s="59"/>
      <c r="D4385" s="60"/>
      <c r="E4385" s="60"/>
      <c r="F4385" s="60"/>
      <c r="G4385" s="61"/>
      <c r="H4385" s="71"/>
      <c r="I4385" s="62"/>
      <c r="J4385" s="62"/>
      <c r="K4385" s="44"/>
      <c r="L4385" s="63"/>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c r="C4386" s="59"/>
      <c r="D4386" s="60"/>
      <c r="E4386" s="60"/>
      <c r="F4386" s="60"/>
      <c r="G4386" s="61"/>
      <c r="H4386" s="71"/>
      <c r="I4386" s="62"/>
      <c r="J4386" s="62"/>
      <c r="K4386" s="44"/>
      <c r="L4386" s="63"/>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c r="C4387" s="59"/>
      <c r="D4387" s="60"/>
      <c r="E4387" s="60"/>
      <c r="F4387" s="60"/>
      <c r="G4387" s="61"/>
      <c r="H4387" s="71"/>
      <c r="I4387" s="62"/>
      <c r="J4387" s="62"/>
      <c r="K4387" s="44"/>
      <c r="L4387" s="63"/>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c r="C4388" s="59"/>
      <c r="D4388" s="60"/>
      <c r="E4388" s="60"/>
      <c r="F4388" s="60"/>
      <c r="G4388" s="61"/>
      <c r="H4388" s="71"/>
      <c r="I4388" s="62"/>
      <c r="J4388" s="62"/>
      <c r="K4388" s="44"/>
      <c r="L4388" s="63"/>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c r="C4389" s="59"/>
      <c r="D4389" s="60"/>
      <c r="E4389" s="60"/>
      <c r="F4389" s="60"/>
      <c r="G4389" s="61"/>
      <c r="H4389" s="71"/>
      <c r="I4389" s="62"/>
      <c r="J4389" s="62"/>
      <c r="K4389" s="44"/>
      <c r="L4389" s="63"/>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c r="C4390" s="59"/>
      <c r="D4390" s="60"/>
      <c r="E4390" s="60"/>
      <c r="F4390" s="60"/>
      <c r="G4390" s="61"/>
      <c r="H4390" s="71"/>
      <c r="I4390" s="62"/>
      <c r="J4390" s="62"/>
      <c r="K4390" s="44"/>
      <c r="L4390" s="63"/>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c r="C4391" s="59"/>
      <c r="D4391" s="60"/>
      <c r="E4391" s="60"/>
      <c r="F4391" s="60"/>
      <c r="G4391" s="61"/>
      <c r="H4391" s="71"/>
      <c r="I4391" s="62"/>
      <c r="J4391" s="62"/>
      <c r="K4391" s="44"/>
      <c r="L4391" s="63"/>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c r="C4392" s="59"/>
      <c r="D4392" s="60"/>
      <c r="E4392" s="60"/>
      <c r="F4392" s="60"/>
      <c r="G4392" s="61"/>
      <c r="H4392" s="71"/>
      <c r="I4392" s="62"/>
      <c r="J4392" s="62"/>
      <c r="K4392" s="44"/>
      <c r="L4392" s="63"/>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c r="C4393" s="59"/>
      <c r="D4393" s="60"/>
      <c r="E4393" s="60"/>
      <c r="F4393" s="60"/>
      <c r="G4393" s="61"/>
      <c r="H4393" s="71"/>
      <c r="I4393" s="62"/>
      <c r="J4393" s="62"/>
      <c r="K4393" s="44"/>
      <c r="L4393" s="63"/>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c r="C4394" s="59"/>
      <c r="D4394" s="60"/>
      <c r="E4394" s="60"/>
      <c r="F4394" s="60"/>
      <c r="G4394" s="61"/>
      <c r="H4394" s="71"/>
      <c r="I4394" s="62"/>
      <c r="J4394" s="62"/>
      <c r="K4394" s="44"/>
      <c r="L4394" s="63"/>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c r="C4395" s="59"/>
      <c r="D4395" s="60"/>
      <c r="E4395" s="60"/>
      <c r="F4395" s="60"/>
      <c r="G4395" s="61"/>
      <c r="H4395" s="71"/>
      <c r="I4395" s="62"/>
      <c r="J4395" s="62"/>
      <c r="K4395" s="44"/>
      <c r="L4395" s="63"/>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c r="C4396" s="59"/>
      <c r="D4396" s="60"/>
      <c r="E4396" s="60"/>
      <c r="F4396" s="60"/>
      <c r="G4396" s="61"/>
      <c r="H4396" s="71"/>
      <c r="I4396" s="62"/>
      <c r="J4396" s="62"/>
      <c r="K4396" s="44"/>
      <c r="L4396" s="63"/>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c r="C4397" s="59"/>
      <c r="D4397" s="60"/>
      <c r="E4397" s="60"/>
      <c r="F4397" s="60"/>
      <c r="G4397" s="61"/>
      <c r="H4397" s="71"/>
      <c r="I4397" s="62"/>
      <c r="J4397" s="62"/>
      <c r="K4397" s="44"/>
      <c r="L4397" s="63"/>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c r="C4398" s="59"/>
      <c r="D4398" s="60"/>
      <c r="E4398" s="60"/>
      <c r="F4398" s="60"/>
      <c r="G4398" s="61"/>
      <c r="H4398" s="71"/>
      <c r="I4398" s="62"/>
      <c r="J4398" s="62"/>
      <c r="K4398" s="44"/>
      <c r="L4398" s="63"/>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c r="C4399" s="59"/>
      <c r="D4399" s="60"/>
      <c r="E4399" s="60"/>
      <c r="F4399" s="60"/>
      <c r="G4399" s="61"/>
      <c r="H4399" s="71"/>
      <c r="I4399" s="62"/>
      <c r="J4399" s="62"/>
      <c r="K4399" s="44"/>
      <c r="L4399" s="63"/>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c r="C4400" s="59"/>
      <c r="D4400" s="60"/>
      <c r="E4400" s="60"/>
      <c r="F4400" s="60"/>
      <c r="G4400" s="61"/>
      <c r="H4400" s="71"/>
      <c r="I4400" s="62"/>
      <c r="J4400" s="62"/>
      <c r="K4400" s="44"/>
      <c r="L4400" s="63"/>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c r="C4401" s="59"/>
      <c r="D4401" s="60"/>
      <c r="E4401" s="60"/>
      <c r="F4401" s="60"/>
      <c r="G4401" s="61"/>
      <c r="H4401" s="71"/>
      <c r="I4401" s="62"/>
      <c r="J4401" s="62"/>
      <c r="K4401" s="44"/>
      <c r="L4401" s="63"/>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c r="C4402" s="59"/>
      <c r="D4402" s="60"/>
      <c r="E4402" s="60"/>
      <c r="F4402" s="60"/>
      <c r="G4402" s="61"/>
      <c r="H4402" s="71"/>
      <c r="I4402" s="62"/>
      <c r="J4402" s="62"/>
      <c r="K4402" s="44"/>
      <c r="L4402" s="63"/>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c r="C4403" s="59"/>
      <c r="D4403" s="60"/>
      <c r="E4403" s="60"/>
      <c r="F4403" s="60"/>
      <c r="G4403" s="61"/>
      <c r="H4403" s="71"/>
      <c r="I4403" s="62"/>
      <c r="J4403" s="62"/>
      <c r="K4403" s="44"/>
      <c r="L4403" s="63"/>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c r="C4404" s="59"/>
      <c r="D4404" s="60"/>
      <c r="E4404" s="60"/>
      <c r="F4404" s="60"/>
      <c r="G4404" s="61"/>
      <c r="H4404" s="71"/>
      <c r="I4404" s="62"/>
      <c r="J4404" s="62"/>
      <c r="K4404" s="44"/>
      <c r="L4404" s="63"/>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c r="C4405" s="59"/>
      <c r="D4405" s="60"/>
      <c r="E4405" s="60"/>
      <c r="F4405" s="60"/>
      <c r="G4405" s="61"/>
      <c r="H4405" s="71"/>
      <c r="I4405" s="62"/>
      <c r="J4405" s="62"/>
      <c r="K4405" s="44"/>
      <c r="L4405" s="63"/>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c r="C4406" s="59"/>
      <c r="D4406" s="60"/>
      <c r="E4406" s="60"/>
      <c r="F4406" s="60"/>
      <c r="G4406" s="61"/>
      <c r="H4406" s="71"/>
      <c r="I4406" s="62"/>
      <c r="J4406" s="62"/>
      <c r="K4406" s="44"/>
      <c r="L4406" s="63"/>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c r="C4407" s="59"/>
      <c r="D4407" s="60"/>
      <c r="E4407" s="60"/>
      <c r="F4407" s="60"/>
      <c r="G4407" s="61"/>
      <c r="H4407" s="71"/>
      <c r="I4407" s="62"/>
      <c r="J4407" s="62"/>
      <c r="K4407" s="44"/>
      <c r="L4407" s="63"/>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c r="C4408" s="59"/>
      <c r="D4408" s="60"/>
      <c r="E4408" s="60"/>
      <c r="F4408" s="60"/>
      <c r="G4408" s="61"/>
      <c r="H4408" s="71"/>
      <c r="I4408" s="62"/>
      <c r="J4408" s="62"/>
      <c r="K4408" s="44"/>
      <c r="L4408" s="63"/>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c r="C4409" s="59"/>
      <c r="D4409" s="60"/>
      <c r="E4409" s="60"/>
      <c r="F4409" s="60"/>
      <c r="G4409" s="61"/>
      <c r="H4409" s="71"/>
      <c r="I4409" s="62"/>
      <c r="J4409" s="62"/>
      <c r="K4409" s="44"/>
      <c r="L4409" s="63"/>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c r="C4410" s="59"/>
      <c r="D4410" s="60"/>
      <c r="E4410" s="60"/>
      <c r="F4410" s="60"/>
      <c r="G4410" s="61"/>
      <c r="H4410" s="71"/>
      <c r="I4410" s="62"/>
      <c r="J4410" s="62"/>
      <c r="K4410" s="44"/>
      <c r="L4410" s="63"/>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c r="C4411" s="59"/>
      <c r="D4411" s="60"/>
      <c r="E4411" s="60"/>
      <c r="F4411" s="60"/>
      <c r="G4411" s="61"/>
      <c r="H4411" s="71"/>
      <c r="I4411" s="62"/>
      <c r="J4411" s="62"/>
      <c r="K4411" s="44"/>
      <c r="L4411" s="63"/>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c r="C4412" s="59"/>
      <c r="D4412" s="60"/>
      <c r="E4412" s="60"/>
      <c r="F4412" s="60"/>
      <c r="G4412" s="61"/>
      <c r="H4412" s="71"/>
      <c r="I4412" s="62"/>
      <c r="J4412" s="62"/>
      <c r="K4412" s="44"/>
      <c r="L4412" s="63"/>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c r="C4413" s="59"/>
      <c r="D4413" s="60"/>
      <c r="E4413" s="60"/>
      <c r="F4413" s="60"/>
      <c r="G4413" s="61"/>
      <c r="H4413" s="71"/>
      <c r="I4413" s="62"/>
      <c r="J4413" s="62"/>
      <c r="K4413" s="44"/>
      <c r="L4413" s="63"/>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c r="C4414" s="59"/>
      <c r="D4414" s="60"/>
      <c r="E4414" s="60"/>
      <c r="F4414" s="60"/>
      <c r="G4414" s="61"/>
      <c r="H4414" s="71"/>
      <c r="I4414" s="62"/>
      <c r="J4414" s="62"/>
      <c r="K4414" s="44"/>
      <c r="L4414" s="63"/>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c r="C4415" s="59"/>
      <c r="D4415" s="60"/>
      <c r="E4415" s="60"/>
      <c r="F4415" s="60"/>
      <c r="G4415" s="61"/>
      <c r="H4415" s="71"/>
      <c r="I4415" s="62"/>
      <c r="J4415" s="62"/>
      <c r="K4415" s="44"/>
      <c r="L4415" s="63"/>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c r="C4416" s="59"/>
      <c r="D4416" s="60"/>
      <c r="E4416" s="60"/>
      <c r="F4416" s="60"/>
      <c r="G4416" s="61"/>
      <c r="H4416" s="71"/>
      <c r="I4416" s="62"/>
      <c r="J4416" s="62"/>
      <c r="K4416" s="44"/>
      <c r="L4416" s="63"/>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c r="C4417" s="59"/>
      <c r="D4417" s="60"/>
      <c r="E4417" s="60"/>
      <c r="F4417" s="60"/>
      <c r="G4417" s="61"/>
      <c r="H4417" s="71"/>
      <c r="I4417" s="62"/>
      <c r="J4417" s="62"/>
      <c r="K4417" s="44"/>
      <c r="L4417" s="63"/>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c r="C4418" s="59"/>
      <c r="D4418" s="60"/>
      <c r="E4418" s="60"/>
      <c r="F4418" s="60"/>
      <c r="G4418" s="61"/>
      <c r="H4418" s="71"/>
      <c r="I4418" s="62"/>
      <c r="J4418" s="62"/>
      <c r="K4418" s="44"/>
      <c r="L4418" s="63"/>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c r="C4419" s="59"/>
      <c r="D4419" s="60"/>
      <c r="E4419" s="60"/>
      <c r="F4419" s="60"/>
      <c r="G4419" s="61"/>
      <c r="H4419" s="71"/>
      <c r="I4419" s="62"/>
      <c r="J4419" s="62"/>
      <c r="K4419" s="44"/>
      <c r="L4419" s="63"/>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c r="C4420" s="59"/>
      <c r="D4420" s="60"/>
      <c r="E4420" s="60"/>
      <c r="F4420" s="60"/>
      <c r="G4420" s="61"/>
      <c r="H4420" s="71"/>
      <c r="I4420" s="62"/>
      <c r="J4420" s="62"/>
      <c r="K4420" s="44"/>
      <c r="L4420" s="63"/>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c r="C4421" s="59"/>
      <c r="D4421" s="60"/>
      <c r="E4421" s="60"/>
      <c r="F4421" s="60"/>
      <c r="G4421" s="61"/>
      <c r="H4421" s="71"/>
      <c r="I4421" s="62"/>
      <c r="J4421" s="62"/>
      <c r="K4421" s="44"/>
      <c r="L4421" s="63"/>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c r="C4422" s="59"/>
      <c r="D4422" s="60"/>
      <c r="E4422" s="60"/>
      <c r="F4422" s="60"/>
      <c r="G4422" s="61"/>
      <c r="H4422" s="71"/>
      <c r="I4422" s="62"/>
      <c r="J4422" s="62"/>
      <c r="K4422" s="44"/>
      <c r="L4422" s="63"/>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c r="C4423" s="59"/>
      <c r="D4423" s="60"/>
      <c r="E4423" s="60"/>
      <c r="F4423" s="60"/>
      <c r="G4423" s="61"/>
      <c r="H4423" s="71"/>
      <c r="I4423" s="62"/>
      <c r="J4423" s="62"/>
      <c r="K4423" s="44"/>
      <c r="L4423" s="63"/>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c r="C4424" s="59"/>
      <c r="D4424" s="60"/>
      <c r="E4424" s="60"/>
      <c r="F4424" s="60"/>
      <c r="G4424" s="61"/>
      <c r="H4424" s="71"/>
      <c r="I4424" s="62"/>
      <c r="J4424" s="62"/>
      <c r="K4424" s="44"/>
      <c r="L4424" s="63"/>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c r="C4425" s="59"/>
      <c r="D4425" s="60"/>
      <c r="E4425" s="60"/>
      <c r="F4425" s="60"/>
      <c r="G4425" s="61"/>
      <c r="H4425" s="71"/>
      <c r="I4425" s="62"/>
      <c r="J4425" s="62"/>
      <c r="K4425" s="44"/>
      <c r="L4425" s="63"/>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c r="C4426" s="59"/>
      <c r="D4426" s="60"/>
      <c r="E4426" s="60"/>
      <c r="F4426" s="60"/>
      <c r="G4426" s="61"/>
      <c r="H4426" s="71"/>
      <c r="I4426" s="62"/>
      <c r="J4426" s="62"/>
      <c r="K4426" s="44"/>
      <c r="L4426" s="63"/>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c r="C4427" s="59"/>
      <c r="D4427" s="60"/>
      <c r="E4427" s="60"/>
      <c r="F4427" s="60"/>
      <c r="G4427" s="61"/>
      <c r="H4427" s="71"/>
      <c r="I4427" s="62"/>
      <c r="J4427" s="62"/>
      <c r="K4427" s="44"/>
      <c r="L4427" s="63"/>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c r="C4428" s="59"/>
      <c r="D4428" s="60"/>
      <c r="E4428" s="60"/>
      <c r="F4428" s="60"/>
      <c r="G4428" s="61"/>
      <c r="H4428" s="71"/>
      <c r="I4428" s="62"/>
      <c r="J4428" s="62"/>
      <c r="K4428" s="44"/>
      <c r="L4428" s="63"/>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c r="C4429" s="59"/>
      <c r="D4429" s="60"/>
      <c r="E4429" s="60"/>
      <c r="F4429" s="60"/>
      <c r="G4429" s="61"/>
      <c r="H4429" s="71"/>
      <c r="I4429" s="62"/>
      <c r="J4429" s="62"/>
      <c r="K4429" s="44"/>
      <c r="L4429" s="63"/>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c r="C4430" s="59"/>
      <c r="D4430" s="60"/>
      <c r="E4430" s="60"/>
      <c r="F4430" s="60"/>
      <c r="G4430" s="61"/>
      <c r="H4430" s="71"/>
      <c r="I4430" s="62"/>
      <c r="J4430" s="62"/>
      <c r="K4430" s="44"/>
      <c r="L4430" s="63"/>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c r="C4431" s="59"/>
      <c r="D4431" s="60"/>
      <c r="E4431" s="60"/>
      <c r="F4431" s="60"/>
      <c r="G4431" s="61"/>
      <c r="H4431" s="71"/>
      <c r="I4431" s="62"/>
      <c r="J4431" s="62"/>
      <c r="K4431" s="44"/>
      <c r="L4431" s="63"/>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c r="C4432" s="59"/>
      <c r="D4432" s="60"/>
      <c r="E4432" s="60"/>
      <c r="F4432" s="60"/>
      <c r="G4432" s="61"/>
      <c r="H4432" s="71"/>
      <c r="I4432" s="62"/>
      <c r="J4432" s="62"/>
      <c r="K4432" s="44"/>
      <c r="L4432" s="63"/>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c r="C4433" s="59"/>
      <c r="D4433" s="60"/>
      <c r="E4433" s="60"/>
      <c r="F4433" s="60"/>
      <c r="G4433" s="61"/>
      <c r="H4433" s="71"/>
      <c r="I4433" s="62"/>
      <c r="J4433" s="62"/>
      <c r="K4433" s="44"/>
      <c r="L4433" s="63"/>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x14ac:dyDescent="0.2">
      <c r="A4434" s="15"/>
      <c r="B4434" s="15"/>
      <c r="C4434" s="58"/>
      <c r="D4434" s="58"/>
      <c r="E4434" s="58"/>
      <c r="F4434" s="58"/>
      <c r="G4434" s="58"/>
      <c r="H4434" s="72"/>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x14ac:dyDescent="0.2">
      <c r="A4435" s="11"/>
      <c r="B4435" s="12" t="str">
        <f>"SA Power Networks "&amp;LEFT($H$3,7)&amp;" Public lighting prices"</f>
        <v>SA Power Networks 2026–27 Public lighting prices</v>
      </c>
      <c r="C4435" s="11"/>
      <c r="D4435" s="11"/>
      <c r="E4435" s="11"/>
      <c r="F4435" s="11"/>
      <c r="G4435" s="11"/>
      <c r="H4435" s="19" t="s">
        <v>20</v>
      </c>
      <c r="I4435" s="19" t="s">
        <v>21</v>
      </c>
      <c r="J4435" s="19" t="s">
        <v>22</v>
      </c>
      <c r="K4435" s="19"/>
      <c r="L4435" s="42" t="s">
        <v>25</v>
      </c>
      <c r="M4435" s="66" t="s">
        <v>30</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x14ac:dyDescent="0.2">
      <c r="A4436" s="15"/>
      <c r="B4436" s="15"/>
      <c r="C4436" s="57"/>
      <c r="D4436" s="57"/>
      <c r="E4436" s="57"/>
      <c r="F4436" s="57"/>
      <c r="G4436" s="57"/>
      <c r="H4436" s="70"/>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x14ac:dyDescent="0.2">
      <c r="A4437" s="15"/>
      <c r="B4437" s="15">
        <v>1</v>
      </c>
      <c r="C4437" s="59" t="s">
        <v>2361</v>
      </c>
      <c r="D4437" s="60"/>
      <c r="E4437" s="60"/>
      <c r="F4437" s="60"/>
      <c r="G4437" s="61"/>
      <c r="H4437" s="71">
        <v>0</v>
      </c>
      <c r="I4437" s="62" t="s">
        <v>35</v>
      </c>
      <c r="J4437" s="62">
        <v>0</v>
      </c>
      <c r="K4437" s="44"/>
      <c r="L4437" s="63">
        <v>3.21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x14ac:dyDescent="0.2">
      <c r="A4438" s="15"/>
      <c r="B4438" s="15">
        <v>2</v>
      </c>
      <c r="C4438" s="59">
        <v>0</v>
      </c>
      <c r="D4438" s="60"/>
      <c r="E4438" s="60"/>
      <c r="F4438" s="60"/>
      <c r="G4438" s="61"/>
      <c r="H4438" s="71">
        <v>0</v>
      </c>
      <c r="I4438" s="62">
        <v>0</v>
      </c>
      <c r="J4438" s="62">
        <v>0</v>
      </c>
      <c r="K4438" s="44"/>
      <c r="L4438" s="63"/>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x14ac:dyDescent="0.2">
      <c r="A4439" s="15"/>
      <c r="B4439" s="15">
        <v>3</v>
      </c>
      <c r="C4439" s="59" t="s">
        <v>2362</v>
      </c>
      <c r="D4439" s="60"/>
      <c r="E4439" s="60"/>
      <c r="F4439" s="60"/>
      <c r="G4439" s="61"/>
      <c r="H4439" s="71">
        <v>0</v>
      </c>
      <c r="I4439" s="62">
        <v>0</v>
      </c>
      <c r="J4439" s="62">
        <v>0</v>
      </c>
      <c r="K4439" s="44"/>
      <c r="L4439" s="63"/>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x14ac:dyDescent="0.2">
      <c r="A4440" s="15"/>
      <c r="B4440" s="15">
        <v>4</v>
      </c>
      <c r="C4440" s="59" t="s">
        <v>2363</v>
      </c>
      <c r="D4440" s="60"/>
      <c r="E4440" s="60"/>
      <c r="F4440" s="60"/>
      <c r="G4440" s="61"/>
      <c r="H4440" s="71">
        <v>0</v>
      </c>
      <c r="I4440" s="62">
        <v>0</v>
      </c>
      <c r="J4440" s="62">
        <v>0</v>
      </c>
      <c r="K4440" s="44"/>
      <c r="L4440" s="63"/>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x14ac:dyDescent="0.2">
      <c r="A4441" s="15"/>
      <c r="B4441" s="15">
        <v>5</v>
      </c>
      <c r="C4441" s="59" t="s">
        <v>2364</v>
      </c>
      <c r="D4441" s="60"/>
      <c r="E4441" s="60"/>
      <c r="F4441" s="60"/>
      <c r="G4441" s="61"/>
      <c r="H4441" s="71">
        <v>0</v>
      </c>
      <c r="I4441" s="62" t="s">
        <v>35</v>
      </c>
      <c r="J4441" s="62">
        <v>0</v>
      </c>
      <c r="K4441" s="44"/>
      <c r="L4441" s="63">
        <v>38.51</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x14ac:dyDescent="0.2">
      <c r="A4442" s="15"/>
      <c r="B4442" s="15">
        <v>6</v>
      </c>
      <c r="C4442" s="59" t="s">
        <v>2365</v>
      </c>
      <c r="D4442" s="60"/>
      <c r="E4442" s="60"/>
      <c r="F4442" s="60"/>
      <c r="G4442" s="61"/>
      <c r="H4442" s="71">
        <v>0</v>
      </c>
      <c r="I4442" s="62" t="s">
        <v>35</v>
      </c>
      <c r="J4442" s="62">
        <v>0</v>
      </c>
      <c r="K4442" s="44"/>
      <c r="L4442" s="63">
        <v>38.51</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x14ac:dyDescent="0.2">
      <c r="A4443" s="15"/>
      <c r="B4443" s="15">
        <v>7</v>
      </c>
      <c r="C4443" s="59" t="s">
        <v>2366</v>
      </c>
      <c r="D4443" s="60"/>
      <c r="E4443" s="60"/>
      <c r="F4443" s="60"/>
      <c r="G4443" s="61"/>
      <c r="H4443" s="71">
        <v>0</v>
      </c>
      <c r="I4443" s="62" t="s">
        <v>35</v>
      </c>
      <c r="J4443" s="62">
        <v>0</v>
      </c>
      <c r="K4443" s="44"/>
      <c r="L4443" s="63">
        <v>41.86</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x14ac:dyDescent="0.2">
      <c r="A4444" s="15"/>
      <c r="B4444" s="15">
        <v>8</v>
      </c>
      <c r="C4444" s="59" t="s">
        <v>2367</v>
      </c>
      <c r="D4444" s="60"/>
      <c r="E4444" s="60"/>
      <c r="F4444" s="60"/>
      <c r="G4444" s="61"/>
      <c r="H4444" s="71">
        <v>0</v>
      </c>
      <c r="I4444" s="62" t="s">
        <v>35</v>
      </c>
      <c r="J4444" s="62">
        <v>0</v>
      </c>
      <c r="K4444" s="44"/>
      <c r="L4444" s="63">
        <v>44.75</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x14ac:dyDescent="0.2">
      <c r="A4445" s="15"/>
      <c r="B4445" s="15">
        <v>9</v>
      </c>
      <c r="C4445" s="59" t="s">
        <v>2368</v>
      </c>
      <c r="D4445" s="60"/>
      <c r="E4445" s="60"/>
      <c r="F4445" s="60"/>
      <c r="G4445" s="61"/>
      <c r="H4445" s="71">
        <v>0</v>
      </c>
      <c r="I4445" s="62" t="s">
        <v>35</v>
      </c>
      <c r="J4445" s="62">
        <v>0</v>
      </c>
      <c r="K4445" s="44"/>
      <c r="L4445" s="63">
        <v>38.51</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x14ac:dyDescent="0.2">
      <c r="A4446" s="15"/>
      <c r="B4446" s="15">
        <v>10</v>
      </c>
      <c r="C4446" s="59" t="s">
        <v>2369</v>
      </c>
      <c r="D4446" s="60"/>
      <c r="E4446" s="60"/>
      <c r="F4446" s="60"/>
      <c r="G4446" s="61"/>
      <c r="H4446" s="71">
        <v>0</v>
      </c>
      <c r="I4446" s="62" t="s">
        <v>35</v>
      </c>
      <c r="J4446" s="62">
        <v>0</v>
      </c>
      <c r="K4446" s="44"/>
      <c r="L4446" s="63">
        <v>38.51</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x14ac:dyDescent="0.2">
      <c r="A4447" s="15"/>
      <c r="B4447" s="15">
        <v>11</v>
      </c>
      <c r="C4447" s="59" t="s">
        <v>2370</v>
      </c>
      <c r="D4447" s="60"/>
      <c r="E4447" s="60"/>
      <c r="F4447" s="60"/>
      <c r="G4447" s="61"/>
      <c r="H4447" s="71">
        <v>0</v>
      </c>
      <c r="I4447" s="62" t="s">
        <v>35</v>
      </c>
      <c r="J4447" s="62">
        <v>0</v>
      </c>
      <c r="K4447" s="44"/>
      <c r="L4447" s="63">
        <v>38.51</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x14ac:dyDescent="0.2">
      <c r="A4448" s="15"/>
      <c r="B4448" s="15">
        <v>12</v>
      </c>
      <c r="C4448" s="59" t="s">
        <v>2371</v>
      </c>
      <c r="D4448" s="60"/>
      <c r="E4448" s="60"/>
      <c r="F4448" s="60"/>
      <c r="G4448" s="61"/>
      <c r="H4448" s="71">
        <v>0</v>
      </c>
      <c r="I4448" s="62" t="s">
        <v>35</v>
      </c>
      <c r="J4448" s="62">
        <v>0</v>
      </c>
      <c r="K4448" s="44"/>
      <c r="L4448" s="63">
        <v>38.51</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x14ac:dyDescent="0.2">
      <c r="A4449" s="15"/>
      <c r="B4449" s="15">
        <v>13</v>
      </c>
      <c r="C4449" s="59" t="s">
        <v>2372</v>
      </c>
      <c r="D4449" s="60"/>
      <c r="E4449" s="60"/>
      <c r="F4449" s="60"/>
      <c r="G4449" s="61"/>
      <c r="H4449" s="71">
        <v>0</v>
      </c>
      <c r="I4449" s="62" t="s">
        <v>35</v>
      </c>
      <c r="J4449" s="62">
        <v>0</v>
      </c>
      <c r="K4449" s="44"/>
      <c r="L4449" s="63">
        <v>39.56</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x14ac:dyDescent="0.2">
      <c r="A4450" s="15"/>
      <c r="B4450" s="15">
        <v>14</v>
      </c>
      <c r="C4450" s="59" t="s">
        <v>2373</v>
      </c>
      <c r="D4450" s="60"/>
      <c r="E4450" s="60"/>
      <c r="F4450" s="60"/>
      <c r="G4450" s="61"/>
      <c r="H4450" s="71">
        <v>0</v>
      </c>
      <c r="I4450" s="62" t="s">
        <v>35</v>
      </c>
      <c r="J4450" s="62">
        <v>0</v>
      </c>
      <c r="K4450" s="44"/>
      <c r="L4450" s="63">
        <v>38.51</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x14ac:dyDescent="0.2">
      <c r="A4451" s="15"/>
      <c r="B4451" s="15">
        <v>15</v>
      </c>
      <c r="C4451" s="59" t="s">
        <v>2374</v>
      </c>
      <c r="D4451" s="60"/>
      <c r="E4451" s="60"/>
      <c r="F4451" s="60"/>
      <c r="G4451" s="61"/>
      <c r="H4451" s="71">
        <v>0</v>
      </c>
      <c r="I4451" s="62" t="s">
        <v>35</v>
      </c>
      <c r="J4451" s="62">
        <v>0</v>
      </c>
      <c r="K4451" s="44"/>
      <c r="L4451" s="63">
        <v>38.51</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x14ac:dyDescent="0.2">
      <c r="A4452" s="15"/>
      <c r="B4452" s="15">
        <v>16</v>
      </c>
      <c r="C4452" s="59" t="s">
        <v>2375</v>
      </c>
      <c r="D4452" s="60"/>
      <c r="E4452" s="60"/>
      <c r="F4452" s="60"/>
      <c r="G4452" s="61"/>
      <c r="H4452" s="71">
        <v>0</v>
      </c>
      <c r="I4452" s="62" t="s">
        <v>35</v>
      </c>
      <c r="J4452" s="62">
        <v>0</v>
      </c>
      <c r="K4452" s="44"/>
      <c r="L4452" s="63">
        <v>38.51</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x14ac:dyDescent="0.2">
      <c r="A4453" s="15"/>
      <c r="B4453" s="15">
        <v>17</v>
      </c>
      <c r="C4453" s="59" t="s">
        <v>2376</v>
      </c>
      <c r="D4453" s="60"/>
      <c r="E4453" s="60"/>
      <c r="F4453" s="60"/>
      <c r="G4453" s="61"/>
      <c r="H4453" s="71">
        <v>0</v>
      </c>
      <c r="I4453" s="62" t="s">
        <v>35</v>
      </c>
      <c r="J4453" s="62">
        <v>0</v>
      </c>
      <c r="K4453" s="44"/>
      <c r="L4453" s="63">
        <v>38.51</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x14ac:dyDescent="0.2">
      <c r="A4454" s="15"/>
      <c r="B4454" s="15">
        <v>18</v>
      </c>
      <c r="C4454" s="59" t="s">
        <v>2377</v>
      </c>
      <c r="D4454" s="60"/>
      <c r="E4454" s="60"/>
      <c r="F4454" s="60"/>
      <c r="G4454" s="61"/>
      <c r="H4454" s="71">
        <v>0</v>
      </c>
      <c r="I4454" s="62" t="s">
        <v>35</v>
      </c>
      <c r="J4454" s="62">
        <v>0</v>
      </c>
      <c r="K4454" s="44"/>
      <c r="L4454" s="63">
        <v>38.51</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x14ac:dyDescent="0.2">
      <c r="A4455" s="15"/>
      <c r="B4455" s="15">
        <v>19</v>
      </c>
      <c r="C4455" s="59" t="s">
        <v>2378</v>
      </c>
      <c r="D4455" s="60"/>
      <c r="E4455" s="60"/>
      <c r="F4455" s="60"/>
      <c r="G4455" s="61"/>
      <c r="H4455" s="71">
        <v>0</v>
      </c>
      <c r="I4455" s="62" t="s">
        <v>35</v>
      </c>
      <c r="J4455" s="62">
        <v>0</v>
      </c>
      <c r="K4455" s="44"/>
      <c r="L4455" s="63">
        <v>39.56</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x14ac:dyDescent="0.2">
      <c r="A4456" s="15"/>
      <c r="B4456" s="15">
        <v>20</v>
      </c>
      <c r="C4456" s="59">
        <v>0</v>
      </c>
      <c r="D4456" s="60"/>
      <c r="E4456" s="60"/>
      <c r="F4456" s="60"/>
      <c r="G4456" s="61"/>
      <c r="H4456" s="71">
        <v>0</v>
      </c>
      <c r="I4456" s="62">
        <v>0</v>
      </c>
      <c r="J4456" s="62">
        <v>0</v>
      </c>
      <c r="K4456" s="44"/>
      <c r="L4456" s="63"/>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x14ac:dyDescent="0.2">
      <c r="A4457" s="15"/>
      <c r="B4457" s="15">
        <v>21</v>
      </c>
      <c r="C4457" s="59" t="s">
        <v>2379</v>
      </c>
      <c r="D4457" s="60"/>
      <c r="E4457" s="60"/>
      <c r="F4457" s="60"/>
      <c r="G4457" s="61"/>
      <c r="H4457" s="71">
        <v>0</v>
      </c>
      <c r="I4457" s="62">
        <v>0</v>
      </c>
      <c r="J4457" s="62">
        <v>0</v>
      </c>
      <c r="K4457" s="44"/>
      <c r="L4457" s="63"/>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x14ac:dyDescent="0.2">
      <c r="A4458" s="15"/>
      <c r="B4458" s="15">
        <v>22</v>
      </c>
      <c r="C4458" s="59" t="s">
        <v>2364</v>
      </c>
      <c r="D4458" s="60"/>
      <c r="E4458" s="60"/>
      <c r="F4458" s="60"/>
      <c r="G4458" s="61"/>
      <c r="H4458" s="71">
        <v>0</v>
      </c>
      <c r="I4458" s="62" t="s">
        <v>35</v>
      </c>
      <c r="J4458" s="62">
        <v>0</v>
      </c>
      <c r="K4458" s="44"/>
      <c r="L4458" s="63">
        <v>81.08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x14ac:dyDescent="0.2">
      <c r="A4459" s="15"/>
      <c r="B4459" s="15">
        <v>23</v>
      </c>
      <c r="C4459" s="59" t="s">
        <v>2365</v>
      </c>
      <c r="D4459" s="60"/>
      <c r="E4459" s="60"/>
      <c r="F4459" s="60"/>
      <c r="G4459" s="61"/>
      <c r="H4459" s="71">
        <v>0</v>
      </c>
      <c r="I4459" s="62" t="s">
        <v>35</v>
      </c>
      <c r="J4459" s="62">
        <v>0</v>
      </c>
      <c r="K4459" s="44"/>
      <c r="L4459" s="63">
        <v>81.08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x14ac:dyDescent="0.2">
      <c r="A4460" s="15"/>
      <c r="B4460" s="15">
        <v>24</v>
      </c>
      <c r="C4460" s="59" t="s">
        <v>2366</v>
      </c>
      <c r="D4460" s="60"/>
      <c r="E4460" s="60"/>
      <c r="F4460" s="60"/>
      <c r="G4460" s="61"/>
      <c r="H4460" s="71">
        <v>0</v>
      </c>
      <c r="I4460" s="62" t="s">
        <v>35</v>
      </c>
      <c r="J4460" s="62">
        <v>0</v>
      </c>
      <c r="K4460" s="44"/>
      <c r="L4460" s="63">
        <v>84.93</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x14ac:dyDescent="0.2">
      <c r="A4461" s="15"/>
      <c r="B4461" s="15">
        <v>25</v>
      </c>
      <c r="C4461" s="59" t="s">
        <v>2367</v>
      </c>
      <c r="D4461" s="60"/>
      <c r="E4461" s="60"/>
      <c r="F4461" s="60"/>
      <c r="G4461" s="61"/>
      <c r="H4461" s="71">
        <v>0</v>
      </c>
      <c r="I4461" s="62" t="s">
        <v>35</v>
      </c>
      <c r="J4461" s="62">
        <v>0</v>
      </c>
      <c r="K4461" s="44"/>
      <c r="L4461" s="63">
        <v>87.81</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x14ac:dyDescent="0.2">
      <c r="A4462" s="15"/>
      <c r="B4462" s="15">
        <v>26</v>
      </c>
      <c r="C4462" s="59" t="s">
        <v>2368</v>
      </c>
      <c r="D4462" s="60"/>
      <c r="E4462" s="60"/>
      <c r="F4462" s="60"/>
      <c r="G4462" s="61"/>
      <c r="H4462" s="71">
        <v>0</v>
      </c>
      <c r="I4462" s="62" t="s">
        <v>35</v>
      </c>
      <c r="J4462" s="62">
        <v>0</v>
      </c>
      <c r="K4462" s="44"/>
      <c r="L4462" s="63">
        <v>81.08</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x14ac:dyDescent="0.2">
      <c r="A4463" s="15"/>
      <c r="B4463" s="15">
        <v>27</v>
      </c>
      <c r="C4463" s="59" t="s">
        <v>2369</v>
      </c>
      <c r="D4463" s="60"/>
      <c r="E4463" s="60"/>
      <c r="F4463" s="60"/>
      <c r="G4463" s="61"/>
      <c r="H4463" s="71">
        <v>0</v>
      </c>
      <c r="I4463" s="62" t="s">
        <v>35</v>
      </c>
      <c r="J4463" s="62">
        <v>0</v>
      </c>
      <c r="K4463" s="44"/>
      <c r="L4463" s="63">
        <v>81.08</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x14ac:dyDescent="0.2">
      <c r="A4464" s="15"/>
      <c r="B4464" s="15">
        <v>28</v>
      </c>
      <c r="C4464" s="59" t="s">
        <v>2370</v>
      </c>
      <c r="D4464" s="60"/>
      <c r="E4464" s="60"/>
      <c r="F4464" s="60"/>
      <c r="G4464" s="61"/>
      <c r="H4464" s="71">
        <v>0</v>
      </c>
      <c r="I4464" s="62" t="s">
        <v>35</v>
      </c>
      <c r="J4464" s="62">
        <v>0</v>
      </c>
      <c r="K4464" s="44"/>
      <c r="L4464" s="63">
        <v>81.08</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x14ac:dyDescent="0.2">
      <c r="A4465" s="15"/>
      <c r="B4465" s="15">
        <v>29</v>
      </c>
      <c r="C4465" s="59" t="s">
        <v>2371</v>
      </c>
      <c r="D4465" s="60"/>
      <c r="E4465" s="60"/>
      <c r="F4465" s="60"/>
      <c r="G4465" s="61"/>
      <c r="H4465" s="71">
        <v>0</v>
      </c>
      <c r="I4465" s="62" t="s">
        <v>35</v>
      </c>
      <c r="J4465" s="62">
        <v>0</v>
      </c>
      <c r="K4465" s="44"/>
      <c r="L4465" s="63">
        <v>81.08</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x14ac:dyDescent="0.2">
      <c r="A4466" s="15"/>
      <c r="B4466" s="15">
        <v>30</v>
      </c>
      <c r="C4466" s="59" t="s">
        <v>2372</v>
      </c>
      <c r="D4466" s="60"/>
      <c r="E4466" s="60"/>
      <c r="F4466" s="60"/>
      <c r="G4466" s="61"/>
      <c r="H4466" s="71">
        <v>0</v>
      </c>
      <c r="I4466" s="62" t="s">
        <v>35</v>
      </c>
      <c r="J4466" s="62">
        <v>0</v>
      </c>
      <c r="K4466" s="44"/>
      <c r="L4466" s="63">
        <v>81.08</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x14ac:dyDescent="0.2">
      <c r="A4467" s="15"/>
      <c r="B4467" s="15">
        <v>31</v>
      </c>
      <c r="C4467" s="59" t="s">
        <v>2373</v>
      </c>
      <c r="D4467" s="60"/>
      <c r="E4467" s="60"/>
      <c r="F4467" s="60"/>
      <c r="G4467" s="61"/>
      <c r="H4467" s="71">
        <v>0</v>
      </c>
      <c r="I4467" s="62" t="s">
        <v>35</v>
      </c>
      <c r="J4467" s="62">
        <v>0</v>
      </c>
      <c r="K4467" s="44"/>
      <c r="L4467" s="63">
        <v>81.08</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x14ac:dyDescent="0.2">
      <c r="A4468" s="15"/>
      <c r="B4468" s="15">
        <v>32</v>
      </c>
      <c r="C4468" s="59" t="s">
        <v>2374</v>
      </c>
      <c r="D4468" s="60"/>
      <c r="E4468" s="60"/>
      <c r="F4468" s="60"/>
      <c r="G4468" s="61"/>
      <c r="H4468" s="71">
        <v>0</v>
      </c>
      <c r="I4468" s="62" t="s">
        <v>35</v>
      </c>
      <c r="J4468" s="62">
        <v>0</v>
      </c>
      <c r="K4468" s="44"/>
      <c r="L4468" s="63">
        <v>81.08</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x14ac:dyDescent="0.2">
      <c r="A4469" s="15"/>
      <c r="B4469" s="15">
        <v>33</v>
      </c>
      <c r="C4469" s="59" t="s">
        <v>2375</v>
      </c>
      <c r="D4469" s="60"/>
      <c r="E4469" s="60"/>
      <c r="F4469" s="60"/>
      <c r="G4469" s="61"/>
      <c r="H4469" s="71">
        <v>0</v>
      </c>
      <c r="I4469" s="62" t="s">
        <v>35</v>
      </c>
      <c r="J4469" s="62">
        <v>0</v>
      </c>
      <c r="K4469" s="44"/>
      <c r="L4469" s="63">
        <v>81.08</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x14ac:dyDescent="0.2">
      <c r="A4470" s="15"/>
      <c r="B4470" s="15">
        <v>34</v>
      </c>
      <c r="C4470" s="59" t="s">
        <v>2376</v>
      </c>
      <c r="D4470" s="60"/>
      <c r="E4470" s="60"/>
      <c r="F4470" s="60"/>
      <c r="G4470" s="61"/>
      <c r="H4470" s="71">
        <v>0</v>
      </c>
      <c r="I4470" s="62" t="s">
        <v>35</v>
      </c>
      <c r="J4470" s="62">
        <v>0</v>
      </c>
      <c r="K4470" s="44"/>
      <c r="L4470" s="63">
        <v>81.08</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x14ac:dyDescent="0.2">
      <c r="A4471" s="15"/>
      <c r="B4471" s="15">
        <v>35</v>
      </c>
      <c r="C4471" s="59" t="s">
        <v>2377</v>
      </c>
      <c r="D4471" s="60"/>
      <c r="E4471" s="60"/>
      <c r="F4471" s="60"/>
      <c r="G4471" s="61"/>
      <c r="H4471" s="71">
        <v>0</v>
      </c>
      <c r="I4471" s="62" t="s">
        <v>35</v>
      </c>
      <c r="J4471" s="62">
        <v>0</v>
      </c>
      <c r="K4471" s="44"/>
      <c r="L4471" s="63">
        <v>81.08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x14ac:dyDescent="0.2">
      <c r="A4472" s="15"/>
      <c r="B4472" s="15">
        <v>36</v>
      </c>
      <c r="C4472" s="59" t="s">
        <v>2378</v>
      </c>
      <c r="D4472" s="60"/>
      <c r="E4472" s="60"/>
      <c r="F4472" s="60"/>
      <c r="G4472" s="61"/>
      <c r="H4472" s="71">
        <v>0</v>
      </c>
      <c r="I4472" s="62" t="s">
        <v>35</v>
      </c>
      <c r="J4472" s="62">
        <v>0</v>
      </c>
      <c r="K4472" s="44"/>
      <c r="L4472" s="63">
        <v>81.08</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x14ac:dyDescent="0.2">
      <c r="A4473" s="15"/>
      <c r="B4473" s="15">
        <v>37</v>
      </c>
      <c r="C4473" s="59">
        <v>0</v>
      </c>
      <c r="D4473" s="60"/>
      <c r="E4473" s="60"/>
      <c r="F4473" s="60"/>
      <c r="G4473" s="61"/>
      <c r="H4473" s="71">
        <v>0</v>
      </c>
      <c r="I4473" s="62">
        <v>0</v>
      </c>
      <c r="J4473" s="62">
        <v>0</v>
      </c>
      <c r="K4473" s="44"/>
      <c r="L4473" s="63"/>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x14ac:dyDescent="0.2">
      <c r="A4474" s="15"/>
      <c r="B4474" s="15">
        <v>38</v>
      </c>
      <c r="C4474" s="59" t="s">
        <v>2380</v>
      </c>
      <c r="D4474" s="60"/>
      <c r="E4474" s="60"/>
      <c r="F4474" s="60"/>
      <c r="G4474" s="61"/>
      <c r="H4474" s="71">
        <v>0</v>
      </c>
      <c r="I4474" s="62">
        <v>0</v>
      </c>
      <c r="J4474" s="62">
        <v>0</v>
      </c>
      <c r="K4474" s="44"/>
      <c r="L4474" s="63"/>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x14ac:dyDescent="0.2">
      <c r="A4475" s="15"/>
      <c r="B4475" s="15">
        <v>39</v>
      </c>
      <c r="C4475" s="59" t="s">
        <v>2363</v>
      </c>
      <c r="D4475" s="60"/>
      <c r="E4475" s="60"/>
      <c r="F4475" s="60"/>
      <c r="G4475" s="61"/>
      <c r="H4475" s="71">
        <v>0</v>
      </c>
      <c r="I4475" s="62">
        <v>0</v>
      </c>
      <c r="J4475" s="62">
        <v>0</v>
      </c>
      <c r="K4475" s="44"/>
      <c r="L4475" s="63"/>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x14ac:dyDescent="0.2">
      <c r="A4476" s="15"/>
      <c r="B4476" s="15">
        <v>40</v>
      </c>
      <c r="C4476" s="59" t="s">
        <v>2381</v>
      </c>
      <c r="D4476" s="60"/>
      <c r="E4476" s="60"/>
      <c r="F4476" s="60"/>
      <c r="G4476" s="61"/>
      <c r="H4476" s="71">
        <v>0</v>
      </c>
      <c r="I4476" s="62" t="s">
        <v>35</v>
      </c>
      <c r="J4476" s="62">
        <v>0</v>
      </c>
      <c r="K4476" s="44"/>
      <c r="L4476" s="63">
        <v>16.5</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x14ac:dyDescent="0.2">
      <c r="A4477" s="15"/>
      <c r="B4477" s="15">
        <v>41</v>
      </c>
      <c r="C4477" s="59" t="s">
        <v>2382</v>
      </c>
      <c r="D4477" s="60"/>
      <c r="E4477" s="60"/>
      <c r="F4477" s="60"/>
      <c r="G4477" s="61"/>
      <c r="H4477" s="71">
        <v>0</v>
      </c>
      <c r="I4477" s="62" t="s">
        <v>35</v>
      </c>
      <c r="J4477" s="62">
        <v>0</v>
      </c>
      <c r="K4477" s="44"/>
      <c r="L4477" s="63">
        <v>16.87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x14ac:dyDescent="0.2">
      <c r="A4478" s="15"/>
      <c r="B4478" s="15">
        <v>42</v>
      </c>
      <c r="C4478" s="59" t="s">
        <v>2383</v>
      </c>
      <c r="D4478" s="60"/>
      <c r="E4478" s="60"/>
      <c r="F4478" s="60"/>
      <c r="G4478" s="61"/>
      <c r="H4478" s="71">
        <v>0</v>
      </c>
      <c r="I4478" s="62" t="s">
        <v>35</v>
      </c>
      <c r="J4478" s="62">
        <v>0</v>
      </c>
      <c r="K4478" s="44"/>
      <c r="L4478" s="63">
        <v>17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x14ac:dyDescent="0.2">
      <c r="A4479" s="15"/>
      <c r="B4479" s="15">
        <v>43</v>
      </c>
      <c r="C4479" s="59" t="s">
        <v>2384</v>
      </c>
      <c r="D4479" s="60"/>
      <c r="E4479" s="60"/>
      <c r="F4479" s="60"/>
      <c r="G4479" s="61"/>
      <c r="H4479" s="71">
        <v>0</v>
      </c>
      <c r="I4479" s="62" t="s">
        <v>35</v>
      </c>
      <c r="J4479" s="62">
        <v>0</v>
      </c>
      <c r="K4479" s="44"/>
      <c r="L4479" s="63">
        <v>17.39</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x14ac:dyDescent="0.2">
      <c r="A4480" s="15"/>
      <c r="B4480" s="15">
        <v>44</v>
      </c>
      <c r="C4480" s="59" t="s">
        <v>2385</v>
      </c>
      <c r="D4480" s="60"/>
      <c r="E4480" s="60"/>
      <c r="F4480" s="60"/>
      <c r="G4480" s="61"/>
      <c r="H4480" s="71">
        <v>0</v>
      </c>
      <c r="I4480" s="62" t="s">
        <v>35</v>
      </c>
      <c r="J4480" s="62">
        <v>0</v>
      </c>
      <c r="K4480" s="44"/>
      <c r="L4480" s="63">
        <v>16.899999999999999</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x14ac:dyDescent="0.2">
      <c r="A4481" s="15"/>
      <c r="B4481" s="15">
        <v>45</v>
      </c>
      <c r="C4481" s="59" t="s">
        <v>2386</v>
      </c>
      <c r="D4481" s="60"/>
      <c r="E4481" s="60"/>
      <c r="F4481" s="60"/>
      <c r="G4481" s="61"/>
      <c r="H4481" s="71">
        <v>0</v>
      </c>
      <c r="I4481" s="62" t="s">
        <v>35</v>
      </c>
      <c r="J4481" s="62">
        <v>0</v>
      </c>
      <c r="K4481" s="44"/>
      <c r="L4481" s="63">
        <v>16.899999999999999</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x14ac:dyDescent="0.2">
      <c r="A4482" s="15"/>
      <c r="B4482" s="15">
        <v>46</v>
      </c>
      <c r="C4482" s="59" t="s">
        <v>2387</v>
      </c>
      <c r="D4482" s="60"/>
      <c r="E4482" s="60"/>
      <c r="F4482" s="60"/>
      <c r="G4482" s="61"/>
      <c r="H4482" s="71">
        <v>0</v>
      </c>
      <c r="I4482" s="62" t="s">
        <v>35</v>
      </c>
      <c r="J4482" s="62">
        <v>0</v>
      </c>
      <c r="K4482" s="44"/>
      <c r="L4482" s="63">
        <v>21.8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x14ac:dyDescent="0.2">
      <c r="A4483" s="15"/>
      <c r="B4483" s="15">
        <v>47</v>
      </c>
      <c r="C4483" s="59" t="s">
        <v>2388</v>
      </c>
      <c r="D4483" s="60"/>
      <c r="E4483" s="60"/>
      <c r="F4483" s="60"/>
      <c r="G4483" s="61"/>
      <c r="H4483" s="71">
        <v>0</v>
      </c>
      <c r="I4483" s="62" t="s">
        <v>35</v>
      </c>
      <c r="J4483" s="62">
        <v>0</v>
      </c>
      <c r="K4483" s="44"/>
      <c r="L4483" s="63">
        <v>20.23</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x14ac:dyDescent="0.2">
      <c r="A4484" s="15"/>
      <c r="B4484" s="15">
        <v>48</v>
      </c>
      <c r="C4484" s="59" t="s">
        <v>2389</v>
      </c>
      <c r="D4484" s="60"/>
      <c r="E4484" s="60"/>
      <c r="F4484" s="60"/>
      <c r="G4484" s="61"/>
      <c r="H4484" s="71">
        <v>0</v>
      </c>
      <c r="I4484" s="62" t="s">
        <v>35</v>
      </c>
      <c r="J4484" s="62">
        <v>0</v>
      </c>
      <c r="K4484" s="44"/>
      <c r="L4484" s="63">
        <v>16.899999999999999</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x14ac:dyDescent="0.2">
      <c r="A4485" s="15"/>
      <c r="B4485" s="15">
        <v>49</v>
      </c>
      <c r="C4485" s="59" t="s">
        <v>2390</v>
      </c>
      <c r="D4485" s="60"/>
      <c r="E4485" s="60"/>
      <c r="F4485" s="60"/>
      <c r="G4485" s="61"/>
      <c r="H4485" s="71">
        <v>0</v>
      </c>
      <c r="I4485" s="62" t="s">
        <v>35</v>
      </c>
      <c r="J4485" s="62">
        <v>0</v>
      </c>
      <c r="K4485" s="44"/>
      <c r="L4485" s="63">
        <v>16.899999999999999</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x14ac:dyDescent="0.2">
      <c r="A4486" s="15"/>
      <c r="B4486" s="15">
        <v>50</v>
      </c>
      <c r="C4486" s="59" t="s">
        <v>2391</v>
      </c>
      <c r="D4486" s="60"/>
      <c r="E4486" s="60"/>
      <c r="F4486" s="60"/>
      <c r="G4486" s="61"/>
      <c r="H4486" s="71">
        <v>0</v>
      </c>
      <c r="I4486" s="62" t="s">
        <v>35</v>
      </c>
      <c r="J4486" s="62">
        <v>0</v>
      </c>
      <c r="K4486" s="44"/>
      <c r="L4486" s="63">
        <v>20.23</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x14ac:dyDescent="0.2">
      <c r="A4487" s="15"/>
      <c r="B4487" s="15">
        <v>51</v>
      </c>
      <c r="C4487" s="59" t="s">
        <v>2392</v>
      </c>
      <c r="D4487" s="60"/>
      <c r="E4487" s="60"/>
      <c r="F4487" s="60"/>
      <c r="G4487" s="61"/>
      <c r="H4487" s="71">
        <v>0</v>
      </c>
      <c r="I4487" s="62" t="s">
        <v>35</v>
      </c>
      <c r="J4487" s="62">
        <v>0</v>
      </c>
      <c r="K4487" s="44"/>
      <c r="L4487" s="63">
        <v>20.23</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x14ac:dyDescent="0.2">
      <c r="A4488" s="15"/>
      <c r="B4488" s="15">
        <v>52</v>
      </c>
      <c r="C4488" s="59" t="s">
        <v>2393</v>
      </c>
      <c r="D4488" s="60"/>
      <c r="E4488" s="60"/>
      <c r="F4488" s="60"/>
      <c r="G4488" s="61"/>
      <c r="H4488" s="71">
        <v>0</v>
      </c>
      <c r="I4488" s="62" t="s">
        <v>35</v>
      </c>
      <c r="J4488" s="62">
        <v>0</v>
      </c>
      <c r="K4488" s="44"/>
      <c r="L4488" s="63">
        <v>19.89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x14ac:dyDescent="0.2">
      <c r="A4489" s="15"/>
      <c r="B4489" s="15">
        <v>53</v>
      </c>
      <c r="C4489" s="59" t="s">
        <v>2394</v>
      </c>
      <c r="D4489" s="60"/>
      <c r="E4489" s="60"/>
      <c r="F4489" s="60"/>
      <c r="G4489" s="61"/>
      <c r="H4489" s="71">
        <v>0</v>
      </c>
      <c r="I4489" s="62" t="s">
        <v>35</v>
      </c>
      <c r="J4489" s="62">
        <v>0</v>
      </c>
      <c r="K4489" s="44"/>
      <c r="L4489" s="63">
        <v>16.86</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x14ac:dyDescent="0.2">
      <c r="A4490" s="15"/>
      <c r="B4490" s="15">
        <v>54</v>
      </c>
      <c r="C4490" s="59" t="s">
        <v>2395</v>
      </c>
      <c r="D4490" s="60"/>
      <c r="E4490" s="60"/>
      <c r="F4490" s="60"/>
      <c r="G4490" s="61"/>
      <c r="H4490" s="71">
        <v>0</v>
      </c>
      <c r="I4490" s="62" t="s">
        <v>35</v>
      </c>
      <c r="J4490" s="62">
        <v>0</v>
      </c>
      <c r="K4490" s="44"/>
      <c r="L4490" s="63">
        <v>19.23</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x14ac:dyDescent="0.2">
      <c r="A4491" s="15"/>
      <c r="B4491" s="15">
        <v>55</v>
      </c>
      <c r="C4491" s="59" t="s">
        <v>2396</v>
      </c>
      <c r="D4491" s="60"/>
      <c r="E4491" s="60"/>
      <c r="F4491" s="60"/>
      <c r="G4491" s="61"/>
      <c r="H4491" s="71">
        <v>0</v>
      </c>
      <c r="I4491" s="62" t="s">
        <v>35</v>
      </c>
      <c r="J4491" s="62">
        <v>0</v>
      </c>
      <c r="K4491" s="44"/>
      <c r="L4491" s="63">
        <v>19.600000000000001</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x14ac:dyDescent="0.2">
      <c r="A4492" s="15"/>
      <c r="B4492" s="15">
        <v>56</v>
      </c>
      <c r="C4492" s="59" t="s">
        <v>2397</v>
      </c>
      <c r="D4492" s="60"/>
      <c r="E4492" s="60"/>
      <c r="F4492" s="60"/>
      <c r="G4492" s="61"/>
      <c r="H4492" s="71">
        <v>0</v>
      </c>
      <c r="I4492" s="62" t="s">
        <v>35</v>
      </c>
      <c r="J4492" s="62">
        <v>0</v>
      </c>
      <c r="K4492" s="44"/>
      <c r="L4492" s="63">
        <v>19.64</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x14ac:dyDescent="0.2">
      <c r="A4493" s="15"/>
      <c r="B4493" s="15">
        <v>57</v>
      </c>
      <c r="C4493" s="59" t="s">
        <v>2398</v>
      </c>
      <c r="D4493" s="60"/>
      <c r="E4493" s="60"/>
      <c r="F4493" s="60"/>
      <c r="G4493" s="61"/>
      <c r="H4493" s="71">
        <v>0</v>
      </c>
      <c r="I4493" s="62" t="s">
        <v>35</v>
      </c>
      <c r="J4493" s="62">
        <v>0</v>
      </c>
      <c r="K4493" s="44"/>
      <c r="L4493" s="63">
        <v>20.61</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x14ac:dyDescent="0.2">
      <c r="A4494" s="15"/>
      <c r="B4494" s="15">
        <v>58</v>
      </c>
      <c r="C4494" s="59">
        <v>0</v>
      </c>
      <c r="D4494" s="60"/>
      <c r="E4494" s="60"/>
      <c r="F4494" s="60"/>
      <c r="G4494" s="61"/>
      <c r="H4494" s="71">
        <v>0</v>
      </c>
      <c r="I4494" s="62">
        <v>0</v>
      </c>
      <c r="J4494" s="62">
        <v>0</v>
      </c>
      <c r="K4494" s="44"/>
      <c r="L4494" s="63"/>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x14ac:dyDescent="0.2">
      <c r="A4495" s="15"/>
      <c r="B4495" s="15">
        <v>59</v>
      </c>
      <c r="C4495" s="59" t="s">
        <v>2399</v>
      </c>
      <c r="D4495" s="60"/>
      <c r="E4495" s="60"/>
      <c r="F4495" s="60"/>
      <c r="G4495" s="61"/>
      <c r="H4495" s="71">
        <v>0</v>
      </c>
      <c r="I4495" s="62">
        <v>0</v>
      </c>
      <c r="J4495" s="62">
        <v>0</v>
      </c>
      <c r="K4495" s="44"/>
      <c r="L4495" s="63"/>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x14ac:dyDescent="0.2">
      <c r="A4496" s="15"/>
      <c r="B4496" s="15">
        <v>60</v>
      </c>
      <c r="C4496" s="59" t="s">
        <v>2381</v>
      </c>
      <c r="D4496" s="60"/>
      <c r="E4496" s="60"/>
      <c r="F4496" s="60"/>
      <c r="G4496" s="61"/>
      <c r="H4496" s="71">
        <v>0</v>
      </c>
      <c r="I4496" s="62" t="s">
        <v>35</v>
      </c>
      <c r="J4496" s="62">
        <v>0</v>
      </c>
      <c r="K4496" s="44"/>
      <c r="L4496" s="63">
        <v>65.86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x14ac:dyDescent="0.2">
      <c r="A4497" s="15"/>
      <c r="B4497" s="15">
        <v>61</v>
      </c>
      <c r="C4497" s="59" t="s">
        <v>2382</v>
      </c>
      <c r="D4497" s="60"/>
      <c r="E4497" s="60"/>
      <c r="F4497" s="60"/>
      <c r="G4497" s="61"/>
      <c r="H4497" s="71">
        <v>0</v>
      </c>
      <c r="I4497" s="62" t="s">
        <v>35</v>
      </c>
      <c r="J4497" s="62">
        <v>0</v>
      </c>
      <c r="K4497" s="44"/>
      <c r="L4497" s="63">
        <v>66.22</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x14ac:dyDescent="0.2">
      <c r="A4498" s="15"/>
      <c r="B4498" s="15">
        <v>62</v>
      </c>
      <c r="C4498" s="59" t="s">
        <v>2383</v>
      </c>
      <c r="D4498" s="60"/>
      <c r="E4498" s="60"/>
      <c r="F4498" s="60"/>
      <c r="G4498" s="61"/>
      <c r="H4498" s="71">
        <v>0</v>
      </c>
      <c r="I4498" s="62" t="s">
        <v>35</v>
      </c>
      <c r="J4498" s="62">
        <v>0</v>
      </c>
      <c r="K4498" s="44"/>
      <c r="L4498" s="63">
        <v>66.34</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x14ac:dyDescent="0.2">
      <c r="A4499" s="15"/>
      <c r="B4499" s="15">
        <v>63</v>
      </c>
      <c r="C4499" s="59" t="s">
        <v>2384</v>
      </c>
      <c r="D4499" s="60"/>
      <c r="E4499" s="60"/>
      <c r="F4499" s="60"/>
      <c r="G4499" s="61"/>
      <c r="H4499" s="71">
        <v>0</v>
      </c>
      <c r="I4499" s="62" t="s">
        <v>35</v>
      </c>
      <c r="J4499" s="62">
        <v>0</v>
      </c>
      <c r="K4499" s="44"/>
      <c r="L4499" s="63">
        <v>66.7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x14ac:dyDescent="0.2">
      <c r="A4500" s="15"/>
      <c r="B4500" s="15">
        <v>64</v>
      </c>
      <c r="C4500" s="59" t="s">
        <v>2385</v>
      </c>
      <c r="D4500" s="60"/>
      <c r="E4500" s="60"/>
      <c r="F4500" s="60"/>
      <c r="G4500" s="61"/>
      <c r="H4500" s="71">
        <v>0</v>
      </c>
      <c r="I4500" s="62" t="s">
        <v>35</v>
      </c>
      <c r="J4500" s="62">
        <v>0</v>
      </c>
      <c r="K4500" s="44"/>
      <c r="L4500" s="63">
        <v>66.239999999999995</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x14ac:dyDescent="0.2">
      <c r="A4501" s="15"/>
      <c r="B4501" s="15">
        <v>65</v>
      </c>
      <c r="C4501" s="59" t="s">
        <v>2386</v>
      </c>
      <c r="D4501" s="60"/>
      <c r="E4501" s="60"/>
      <c r="F4501" s="60"/>
      <c r="G4501" s="61"/>
      <c r="H4501" s="71">
        <v>0</v>
      </c>
      <c r="I4501" s="62" t="s">
        <v>35</v>
      </c>
      <c r="J4501" s="62">
        <v>0</v>
      </c>
      <c r="K4501" s="44"/>
      <c r="L4501" s="63">
        <v>66.239999999999995</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x14ac:dyDescent="0.2">
      <c r="A4502" s="15"/>
      <c r="B4502" s="15">
        <v>66</v>
      </c>
      <c r="C4502" s="59" t="s">
        <v>2387</v>
      </c>
      <c r="D4502" s="60"/>
      <c r="E4502" s="60"/>
      <c r="F4502" s="60"/>
      <c r="G4502" s="61"/>
      <c r="H4502" s="71">
        <v>0</v>
      </c>
      <c r="I4502" s="62" t="s">
        <v>35</v>
      </c>
      <c r="J4502" s="62">
        <v>0</v>
      </c>
      <c r="K4502" s="44"/>
      <c r="L4502" s="63">
        <v>70.87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x14ac:dyDescent="0.2">
      <c r="A4503" s="15"/>
      <c r="B4503" s="15">
        <v>67</v>
      </c>
      <c r="C4503" s="59" t="s">
        <v>2388</v>
      </c>
      <c r="D4503" s="60"/>
      <c r="E4503" s="60"/>
      <c r="F4503" s="60"/>
      <c r="G4503" s="61"/>
      <c r="H4503" s="71">
        <v>0</v>
      </c>
      <c r="I4503" s="62" t="s">
        <v>35</v>
      </c>
      <c r="J4503" s="62">
        <v>0</v>
      </c>
      <c r="K4503" s="44"/>
      <c r="L4503" s="63">
        <v>69.38</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x14ac:dyDescent="0.2">
      <c r="A4504" s="15"/>
      <c r="B4504" s="15">
        <v>68</v>
      </c>
      <c r="C4504" s="59" t="s">
        <v>2389</v>
      </c>
      <c r="D4504" s="60"/>
      <c r="E4504" s="60"/>
      <c r="F4504" s="60"/>
      <c r="G4504" s="61"/>
      <c r="H4504" s="71">
        <v>0</v>
      </c>
      <c r="I4504" s="62" t="s">
        <v>35</v>
      </c>
      <c r="J4504" s="62">
        <v>0</v>
      </c>
      <c r="K4504" s="44"/>
      <c r="L4504" s="63">
        <v>66.239999999999995</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x14ac:dyDescent="0.2">
      <c r="A4505" s="15"/>
      <c r="B4505" s="15">
        <v>69</v>
      </c>
      <c r="C4505" s="59" t="s">
        <v>2390</v>
      </c>
      <c r="D4505" s="60"/>
      <c r="E4505" s="60"/>
      <c r="F4505" s="60"/>
      <c r="G4505" s="61"/>
      <c r="H4505" s="71">
        <v>0</v>
      </c>
      <c r="I4505" s="62" t="s">
        <v>35</v>
      </c>
      <c r="J4505" s="62">
        <v>0</v>
      </c>
      <c r="K4505" s="44"/>
      <c r="L4505" s="63">
        <v>66.239999999999995</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x14ac:dyDescent="0.2">
      <c r="A4506" s="15"/>
      <c r="B4506" s="15">
        <v>70</v>
      </c>
      <c r="C4506" s="59" t="s">
        <v>2391</v>
      </c>
      <c r="D4506" s="60"/>
      <c r="E4506" s="60"/>
      <c r="F4506" s="60"/>
      <c r="G4506" s="61"/>
      <c r="H4506" s="71">
        <v>0</v>
      </c>
      <c r="I4506" s="62" t="s">
        <v>35</v>
      </c>
      <c r="J4506" s="62">
        <v>0</v>
      </c>
      <c r="K4506" s="44"/>
      <c r="L4506" s="63">
        <v>69.38</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x14ac:dyDescent="0.2">
      <c r="A4507" s="15"/>
      <c r="B4507" s="15">
        <v>71</v>
      </c>
      <c r="C4507" s="59" t="s">
        <v>2392</v>
      </c>
      <c r="D4507" s="60"/>
      <c r="E4507" s="60"/>
      <c r="F4507" s="60"/>
      <c r="G4507" s="61"/>
      <c r="H4507" s="71">
        <v>0</v>
      </c>
      <c r="I4507" s="62" t="s">
        <v>35</v>
      </c>
      <c r="J4507" s="62">
        <v>0</v>
      </c>
      <c r="K4507" s="44"/>
      <c r="L4507" s="63">
        <v>69.38</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x14ac:dyDescent="0.2">
      <c r="A4508" s="15"/>
      <c r="B4508" s="15">
        <v>72</v>
      </c>
      <c r="C4508" s="59" t="s">
        <v>2393</v>
      </c>
      <c r="D4508" s="60"/>
      <c r="E4508" s="60"/>
      <c r="F4508" s="60"/>
      <c r="G4508" s="61"/>
      <c r="H4508" s="71">
        <v>0</v>
      </c>
      <c r="I4508" s="62" t="s">
        <v>35</v>
      </c>
      <c r="J4508" s="62">
        <v>0</v>
      </c>
      <c r="K4508" s="44"/>
      <c r="L4508" s="63">
        <v>69.06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x14ac:dyDescent="0.2">
      <c r="A4509" s="15"/>
      <c r="B4509" s="15">
        <v>73</v>
      </c>
      <c r="C4509" s="59" t="s">
        <v>2394</v>
      </c>
      <c r="D4509" s="60"/>
      <c r="E4509" s="60"/>
      <c r="F4509" s="60"/>
      <c r="G4509" s="61"/>
      <c r="H4509" s="71">
        <v>0</v>
      </c>
      <c r="I4509" s="62" t="s">
        <v>35</v>
      </c>
      <c r="J4509" s="62">
        <v>0</v>
      </c>
      <c r="K4509" s="44"/>
      <c r="L4509" s="63">
        <v>66.2</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x14ac:dyDescent="0.2">
      <c r="A4510" s="15"/>
      <c r="B4510" s="15">
        <v>74</v>
      </c>
      <c r="C4510" s="59" t="s">
        <v>2395</v>
      </c>
      <c r="D4510" s="60"/>
      <c r="E4510" s="60"/>
      <c r="F4510" s="60"/>
      <c r="G4510" s="61"/>
      <c r="H4510" s="71">
        <v>0</v>
      </c>
      <c r="I4510" s="62" t="s">
        <v>35</v>
      </c>
      <c r="J4510" s="62">
        <v>0</v>
      </c>
      <c r="K4510" s="44"/>
      <c r="L4510" s="63">
        <v>68.44</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x14ac:dyDescent="0.2">
      <c r="A4511" s="15"/>
      <c r="B4511" s="15">
        <v>75</v>
      </c>
      <c r="C4511" s="59" t="s">
        <v>2396</v>
      </c>
      <c r="D4511" s="60"/>
      <c r="E4511" s="60"/>
      <c r="F4511" s="60"/>
      <c r="G4511" s="61"/>
      <c r="H4511" s="71">
        <v>0</v>
      </c>
      <c r="I4511" s="62" t="s">
        <v>35</v>
      </c>
      <c r="J4511" s="62">
        <v>0</v>
      </c>
      <c r="K4511" s="44"/>
      <c r="L4511" s="63">
        <v>68.78</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x14ac:dyDescent="0.2">
      <c r="A4512" s="15"/>
      <c r="B4512" s="15">
        <v>76</v>
      </c>
      <c r="C4512" s="59" t="s">
        <v>2397</v>
      </c>
      <c r="D4512" s="60"/>
      <c r="E4512" s="60"/>
      <c r="F4512" s="60"/>
      <c r="G4512" s="61"/>
      <c r="H4512" s="71">
        <v>0</v>
      </c>
      <c r="I4512" s="62" t="s">
        <v>35</v>
      </c>
      <c r="J4512" s="62">
        <v>0</v>
      </c>
      <c r="K4512" s="44"/>
      <c r="L4512" s="63">
        <v>68.819999999999993</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x14ac:dyDescent="0.2">
      <c r="A4513" s="15"/>
      <c r="B4513" s="15">
        <v>77</v>
      </c>
      <c r="C4513" s="59" t="s">
        <v>2398</v>
      </c>
      <c r="D4513" s="60"/>
      <c r="E4513" s="60"/>
      <c r="F4513" s="60"/>
      <c r="G4513" s="61"/>
      <c r="H4513" s="71">
        <v>0</v>
      </c>
      <c r="I4513" s="62" t="s">
        <v>35</v>
      </c>
      <c r="J4513" s="62">
        <v>0</v>
      </c>
      <c r="K4513" s="44"/>
      <c r="L4513" s="63">
        <v>69.739999999999995</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x14ac:dyDescent="0.2">
      <c r="A4514" s="15"/>
      <c r="B4514" s="15">
        <v>78</v>
      </c>
      <c r="C4514" s="59">
        <v>0</v>
      </c>
      <c r="D4514" s="60"/>
      <c r="E4514" s="60"/>
      <c r="F4514" s="60"/>
      <c r="G4514" s="61"/>
      <c r="H4514" s="71">
        <v>0</v>
      </c>
      <c r="I4514" s="62">
        <v>0</v>
      </c>
      <c r="J4514" s="62">
        <v>0</v>
      </c>
      <c r="K4514" s="44"/>
      <c r="L4514" s="63"/>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x14ac:dyDescent="0.2">
      <c r="A4515" s="15"/>
      <c r="B4515" s="15">
        <v>79</v>
      </c>
      <c r="C4515" s="59" t="s">
        <v>2400</v>
      </c>
      <c r="D4515" s="60"/>
      <c r="E4515" s="60"/>
      <c r="F4515" s="60"/>
      <c r="G4515" s="61"/>
      <c r="H4515" s="71">
        <v>0</v>
      </c>
      <c r="I4515" s="62">
        <v>0</v>
      </c>
      <c r="J4515" s="62">
        <v>0</v>
      </c>
      <c r="K4515" s="44"/>
      <c r="L4515" s="63"/>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x14ac:dyDescent="0.2">
      <c r="A4516" s="15"/>
      <c r="B4516" s="15">
        <v>80</v>
      </c>
      <c r="C4516" s="59" t="s">
        <v>2381</v>
      </c>
      <c r="D4516" s="60"/>
      <c r="E4516" s="60"/>
      <c r="F4516" s="60"/>
      <c r="G4516" s="61"/>
      <c r="H4516" s="71">
        <v>0</v>
      </c>
      <c r="I4516" s="62" t="s">
        <v>35</v>
      </c>
      <c r="J4516" s="62">
        <v>0</v>
      </c>
      <c r="K4516" s="44"/>
      <c r="L4516" s="63">
        <v>89.17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x14ac:dyDescent="0.2">
      <c r="A4517" s="15"/>
      <c r="B4517" s="15">
        <v>81</v>
      </c>
      <c r="C4517" s="59" t="s">
        <v>2382</v>
      </c>
      <c r="D4517" s="60"/>
      <c r="E4517" s="60"/>
      <c r="F4517" s="60"/>
      <c r="G4517" s="61"/>
      <c r="H4517" s="71">
        <v>0</v>
      </c>
      <c r="I4517" s="62" t="s">
        <v>35</v>
      </c>
      <c r="J4517" s="62">
        <v>0</v>
      </c>
      <c r="K4517" s="44"/>
      <c r="L4517" s="63">
        <v>93.52</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x14ac:dyDescent="0.2">
      <c r="A4518" s="15"/>
      <c r="B4518" s="15">
        <v>82</v>
      </c>
      <c r="C4518" s="59" t="s">
        <v>2383</v>
      </c>
      <c r="D4518" s="60"/>
      <c r="E4518" s="60"/>
      <c r="F4518" s="60"/>
      <c r="G4518" s="61"/>
      <c r="H4518" s="71">
        <v>0</v>
      </c>
      <c r="I4518" s="62" t="s">
        <v>35</v>
      </c>
      <c r="J4518" s="62">
        <v>0</v>
      </c>
      <c r="K4518" s="44"/>
      <c r="L4518" s="63">
        <v>95.08</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x14ac:dyDescent="0.2">
      <c r="A4519" s="15"/>
      <c r="B4519" s="15">
        <v>83</v>
      </c>
      <c r="C4519" s="59" t="s">
        <v>2384</v>
      </c>
      <c r="D4519" s="60"/>
      <c r="E4519" s="60"/>
      <c r="F4519" s="60"/>
      <c r="G4519" s="61"/>
      <c r="H4519" s="71">
        <v>0</v>
      </c>
      <c r="I4519" s="62" t="s">
        <v>35</v>
      </c>
      <c r="J4519" s="62">
        <v>0</v>
      </c>
      <c r="K4519" s="44"/>
      <c r="L4519" s="63">
        <v>99.58</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x14ac:dyDescent="0.2">
      <c r="A4520" s="15"/>
      <c r="B4520" s="15">
        <v>84</v>
      </c>
      <c r="C4520" s="59" t="s">
        <v>2385</v>
      </c>
      <c r="D4520" s="60"/>
      <c r="E4520" s="60"/>
      <c r="F4520" s="60"/>
      <c r="G4520" s="61"/>
      <c r="H4520" s="71">
        <v>0</v>
      </c>
      <c r="I4520" s="62" t="s">
        <v>35</v>
      </c>
      <c r="J4520" s="62">
        <v>0</v>
      </c>
      <c r="K4520" s="44"/>
      <c r="L4520" s="63">
        <v>93.85</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x14ac:dyDescent="0.2">
      <c r="A4521" s="15"/>
      <c r="B4521" s="15">
        <v>85</v>
      </c>
      <c r="C4521" s="59" t="s">
        <v>2386</v>
      </c>
      <c r="D4521" s="60"/>
      <c r="E4521" s="60"/>
      <c r="F4521" s="60"/>
      <c r="G4521" s="61"/>
      <c r="H4521" s="71">
        <v>0</v>
      </c>
      <c r="I4521" s="62" t="s">
        <v>35</v>
      </c>
      <c r="J4521" s="62">
        <v>0</v>
      </c>
      <c r="K4521" s="44"/>
      <c r="L4521" s="63">
        <v>93.85</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x14ac:dyDescent="0.2">
      <c r="A4522" s="15"/>
      <c r="B4522" s="15">
        <v>86</v>
      </c>
      <c r="C4522" s="59" t="s">
        <v>2387</v>
      </c>
      <c r="D4522" s="60"/>
      <c r="E4522" s="60"/>
      <c r="F4522" s="60"/>
      <c r="G4522" s="61"/>
      <c r="H4522" s="71">
        <v>0</v>
      </c>
      <c r="I4522" s="62" t="s">
        <v>35</v>
      </c>
      <c r="J4522" s="62">
        <v>0</v>
      </c>
      <c r="K4522" s="44"/>
      <c r="L4522" s="63">
        <v>151.35</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x14ac:dyDescent="0.2">
      <c r="A4523" s="15"/>
      <c r="B4523" s="15">
        <v>87</v>
      </c>
      <c r="C4523" s="59" t="s">
        <v>2388</v>
      </c>
      <c r="D4523" s="60"/>
      <c r="E4523" s="60"/>
      <c r="F4523" s="60"/>
      <c r="G4523" s="61"/>
      <c r="H4523" s="71">
        <v>0</v>
      </c>
      <c r="I4523" s="62" t="s">
        <v>35</v>
      </c>
      <c r="J4523" s="62">
        <v>0</v>
      </c>
      <c r="K4523" s="44"/>
      <c r="L4523" s="63">
        <v>132.88</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x14ac:dyDescent="0.2">
      <c r="A4524" s="15"/>
      <c r="B4524" s="15">
        <v>88</v>
      </c>
      <c r="C4524" s="59" t="s">
        <v>2389</v>
      </c>
      <c r="D4524" s="60"/>
      <c r="E4524" s="60"/>
      <c r="F4524" s="60"/>
      <c r="G4524" s="61"/>
      <c r="H4524" s="71">
        <v>0</v>
      </c>
      <c r="I4524" s="62" t="s">
        <v>35</v>
      </c>
      <c r="J4524" s="62">
        <v>0</v>
      </c>
      <c r="K4524" s="44"/>
      <c r="L4524" s="63">
        <v>93.85</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x14ac:dyDescent="0.2">
      <c r="A4525" s="15"/>
      <c r="B4525" s="15">
        <v>89</v>
      </c>
      <c r="C4525" s="59" t="s">
        <v>2390</v>
      </c>
      <c r="D4525" s="60"/>
      <c r="E4525" s="60"/>
      <c r="F4525" s="60"/>
      <c r="G4525" s="61"/>
      <c r="H4525" s="71">
        <v>0</v>
      </c>
      <c r="I4525" s="62" t="s">
        <v>35</v>
      </c>
      <c r="J4525" s="62">
        <v>0</v>
      </c>
      <c r="K4525" s="44"/>
      <c r="L4525" s="63">
        <v>93.85</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x14ac:dyDescent="0.2">
      <c r="A4526" s="15"/>
      <c r="B4526" s="15">
        <v>90</v>
      </c>
      <c r="C4526" s="59" t="s">
        <v>2391</v>
      </c>
      <c r="D4526" s="60"/>
      <c r="E4526" s="60"/>
      <c r="F4526" s="60"/>
      <c r="G4526" s="61"/>
      <c r="H4526" s="71">
        <v>0</v>
      </c>
      <c r="I4526" s="62" t="s">
        <v>35</v>
      </c>
      <c r="J4526" s="62">
        <v>0</v>
      </c>
      <c r="K4526" s="44"/>
      <c r="L4526" s="63">
        <v>132.88</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x14ac:dyDescent="0.2">
      <c r="A4527" s="15"/>
      <c r="B4527" s="15">
        <v>91</v>
      </c>
      <c r="C4527" s="59" t="s">
        <v>2392</v>
      </c>
      <c r="D4527" s="60"/>
      <c r="E4527" s="60"/>
      <c r="F4527" s="60"/>
      <c r="G4527" s="61"/>
      <c r="H4527" s="71">
        <v>0</v>
      </c>
      <c r="I4527" s="62" t="s">
        <v>35</v>
      </c>
      <c r="J4527" s="62">
        <v>0</v>
      </c>
      <c r="K4527" s="44"/>
      <c r="L4527" s="63">
        <v>132.88</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x14ac:dyDescent="0.2">
      <c r="A4528" s="15"/>
      <c r="B4528" s="15">
        <v>92</v>
      </c>
      <c r="C4528" s="59" t="s">
        <v>2393</v>
      </c>
      <c r="D4528" s="60"/>
      <c r="E4528" s="60"/>
      <c r="F4528" s="60"/>
      <c r="G4528" s="61"/>
      <c r="H4528" s="71">
        <v>0</v>
      </c>
      <c r="I4528" s="62" t="s">
        <v>35</v>
      </c>
      <c r="J4528" s="62">
        <v>0</v>
      </c>
      <c r="K4528" s="44"/>
      <c r="L4528" s="63">
        <v>128.83000000000001</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x14ac:dyDescent="0.2">
      <c r="A4529" s="15"/>
      <c r="B4529" s="15">
        <v>93</v>
      </c>
      <c r="C4529" s="59" t="s">
        <v>2394</v>
      </c>
      <c r="D4529" s="60"/>
      <c r="E4529" s="60"/>
      <c r="F4529" s="60"/>
      <c r="G4529" s="61"/>
      <c r="H4529" s="71">
        <v>0</v>
      </c>
      <c r="I4529" s="62" t="s">
        <v>35</v>
      </c>
      <c r="J4529" s="62">
        <v>0</v>
      </c>
      <c r="K4529" s="44"/>
      <c r="L4529" s="63">
        <v>93.37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x14ac:dyDescent="0.2">
      <c r="A4530" s="15"/>
      <c r="B4530" s="15">
        <v>94</v>
      </c>
      <c r="C4530" s="59" t="s">
        <v>2395</v>
      </c>
      <c r="D4530" s="60"/>
      <c r="E4530" s="60"/>
      <c r="F4530" s="60"/>
      <c r="G4530" s="61"/>
      <c r="H4530" s="71">
        <v>0</v>
      </c>
      <c r="I4530" s="62" t="s">
        <v>35</v>
      </c>
      <c r="J4530" s="62">
        <v>0</v>
      </c>
      <c r="K4530" s="44"/>
      <c r="L4530" s="63">
        <v>121.19</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x14ac:dyDescent="0.2">
      <c r="A4531" s="15"/>
      <c r="B4531" s="15">
        <v>95</v>
      </c>
      <c r="C4531" s="59" t="s">
        <v>2396</v>
      </c>
      <c r="D4531" s="60"/>
      <c r="E4531" s="60"/>
      <c r="F4531" s="60"/>
      <c r="G4531" s="61"/>
      <c r="H4531" s="71">
        <v>0</v>
      </c>
      <c r="I4531" s="62" t="s">
        <v>35</v>
      </c>
      <c r="J4531" s="62">
        <v>0</v>
      </c>
      <c r="K4531" s="44"/>
      <c r="L4531" s="63">
        <v>125.39</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x14ac:dyDescent="0.2">
      <c r="A4532" s="15"/>
      <c r="B4532" s="15">
        <v>96</v>
      </c>
      <c r="C4532" s="59" t="s">
        <v>2397</v>
      </c>
      <c r="D4532" s="60"/>
      <c r="E4532" s="60"/>
      <c r="F4532" s="60"/>
      <c r="G4532" s="61"/>
      <c r="H4532" s="71">
        <v>0</v>
      </c>
      <c r="I4532" s="62" t="s">
        <v>35</v>
      </c>
      <c r="J4532" s="62">
        <v>0</v>
      </c>
      <c r="K4532" s="44"/>
      <c r="L4532" s="63">
        <v>125.93</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x14ac:dyDescent="0.2">
      <c r="A4533" s="15"/>
      <c r="B4533" s="15">
        <v>97</v>
      </c>
      <c r="C4533" s="59" t="s">
        <v>2398</v>
      </c>
      <c r="D4533" s="60"/>
      <c r="E4533" s="60"/>
      <c r="F4533" s="60"/>
      <c r="G4533" s="61"/>
      <c r="H4533" s="71">
        <v>0</v>
      </c>
      <c r="I4533" s="62" t="s">
        <v>35</v>
      </c>
      <c r="J4533" s="62">
        <v>0</v>
      </c>
      <c r="K4533" s="44"/>
      <c r="L4533" s="63">
        <v>137.28</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x14ac:dyDescent="0.2">
      <c r="A4534" s="15"/>
      <c r="B4534" s="15">
        <v>98</v>
      </c>
      <c r="C4534" s="59">
        <v>0</v>
      </c>
      <c r="D4534" s="60"/>
      <c r="E4534" s="60"/>
      <c r="F4534" s="60"/>
      <c r="G4534" s="61"/>
      <c r="H4534" s="71">
        <v>0</v>
      </c>
      <c r="I4534" s="62">
        <v>0</v>
      </c>
      <c r="J4534" s="62">
        <v>0</v>
      </c>
      <c r="K4534" s="44"/>
      <c r="L4534" s="63"/>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x14ac:dyDescent="0.2">
      <c r="A4535" s="15"/>
      <c r="B4535" s="15">
        <v>99</v>
      </c>
      <c r="C4535" s="59" t="s">
        <v>2401</v>
      </c>
      <c r="D4535" s="60"/>
      <c r="E4535" s="60"/>
      <c r="F4535" s="60"/>
      <c r="G4535" s="61"/>
      <c r="H4535" s="71">
        <v>0</v>
      </c>
      <c r="I4535" s="62">
        <v>0</v>
      </c>
      <c r="J4535" s="62">
        <v>0</v>
      </c>
      <c r="K4535" s="44"/>
      <c r="L4535" s="63"/>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x14ac:dyDescent="0.2">
      <c r="A4536" s="15"/>
      <c r="B4536" s="15">
        <v>100</v>
      </c>
      <c r="C4536" s="59" t="s">
        <v>2381</v>
      </c>
      <c r="D4536" s="60"/>
      <c r="E4536" s="60"/>
      <c r="F4536" s="60"/>
      <c r="G4536" s="61"/>
      <c r="H4536" s="71">
        <v>0</v>
      </c>
      <c r="I4536" s="62" t="s">
        <v>35</v>
      </c>
      <c r="J4536" s="62">
        <v>0</v>
      </c>
      <c r="K4536" s="44"/>
      <c r="L4536" s="63">
        <v>105.1</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x14ac:dyDescent="0.2">
      <c r="A4537" s="15"/>
      <c r="B4537" s="15">
        <v>101</v>
      </c>
      <c r="C4537" s="59" t="s">
        <v>2382</v>
      </c>
      <c r="D4537" s="60"/>
      <c r="E4537" s="60"/>
      <c r="F4537" s="60"/>
      <c r="G4537" s="61"/>
      <c r="H4537" s="71">
        <v>0</v>
      </c>
      <c r="I4537" s="62" t="s">
        <v>35</v>
      </c>
      <c r="J4537" s="62">
        <v>0</v>
      </c>
      <c r="K4537" s="44"/>
      <c r="L4537" s="63">
        <v>112.21</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x14ac:dyDescent="0.2">
      <c r="A4538" s="15"/>
      <c r="B4538" s="15">
        <v>102</v>
      </c>
      <c r="C4538" s="59" t="s">
        <v>2383</v>
      </c>
      <c r="D4538" s="60"/>
      <c r="E4538" s="60"/>
      <c r="F4538" s="60"/>
      <c r="G4538" s="61"/>
      <c r="H4538" s="71">
        <v>0</v>
      </c>
      <c r="I4538" s="62" t="s">
        <v>35</v>
      </c>
      <c r="J4538" s="62">
        <v>0</v>
      </c>
      <c r="K4538" s="44"/>
      <c r="L4538" s="63">
        <v>114.73</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x14ac:dyDescent="0.2">
      <c r="A4539" s="15"/>
      <c r="B4539" s="15">
        <v>103</v>
      </c>
      <c r="C4539" s="59" t="s">
        <v>2384</v>
      </c>
      <c r="D4539" s="60"/>
      <c r="E4539" s="60"/>
      <c r="F4539" s="60"/>
      <c r="G4539" s="61"/>
      <c r="H4539" s="71">
        <v>0</v>
      </c>
      <c r="I4539" s="62" t="s">
        <v>35</v>
      </c>
      <c r="J4539" s="62">
        <v>0</v>
      </c>
      <c r="K4539" s="44"/>
      <c r="L4539" s="63">
        <v>122.06</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x14ac:dyDescent="0.2">
      <c r="A4540" s="15"/>
      <c r="B4540" s="15">
        <v>104</v>
      </c>
      <c r="C4540" s="59" t="s">
        <v>2385</v>
      </c>
      <c r="D4540" s="60"/>
      <c r="E4540" s="60"/>
      <c r="F4540" s="60"/>
      <c r="G4540" s="61"/>
      <c r="H4540" s="71">
        <v>0</v>
      </c>
      <c r="I4540" s="62" t="s">
        <v>35</v>
      </c>
      <c r="J4540" s="62">
        <v>0</v>
      </c>
      <c r="K4540" s="44"/>
      <c r="L4540" s="63">
        <v>112.73</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x14ac:dyDescent="0.2">
      <c r="A4541" s="15"/>
      <c r="B4541" s="15">
        <v>105</v>
      </c>
      <c r="C4541" s="59" t="s">
        <v>2386</v>
      </c>
      <c r="D4541" s="60"/>
      <c r="E4541" s="60"/>
      <c r="F4541" s="60"/>
      <c r="G4541" s="61"/>
      <c r="H4541" s="71">
        <v>0</v>
      </c>
      <c r="I4541" s="62" t="s">
        <v>35</v>
      </c>
      <c r="J4541" s="62">
        <v>0</v>
      </c>
      <c r="K4541" s="44"/>
      <c r="L4541" s="63">
        <v>112.73</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x14ac:dyDescent="0.2">
      <c r="A4542" s="15"/>
      <c r="B4542" s="15">
        <v>106</v>
      </c>
      <c r="C4542" s="59" t="s">
        <v>2387</v>
      </c>
      <c r="D4542" s="60"/>
      <c r="E4542" s="60"/>
      <c r="F4542" s="60"/>
      <c r="G4542" s="61"/>
      <c r="H4542" s="71">
        <v>0</v>
      </c>
      <c r="I4542" s="62" t="s">
        <v>35</v>
      </c>
      <c r="J4542" s="62">
        <v>0</v>
      </c>
      <c r="K4542" s="44"/>
      <c r="L4542" s="63">
        <v>206.37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x14ac:dyDescent="0.2">
      <c r="A4543" s="15"/>
      <c r="B4543" s="15">
        <v>107</v>
      </c>
      <c r="C4543" s="59" t="s">
        <v>2388</v>
      </c>
      <c r="D4543" s="60"/>
      <c r="E4543" s="60"/>
      <c r="F4543" s="60"/>
      <c r="G4543" s="61"/>
      <c r="H4543" s="71">
        <v>0</v>
      </c>
      <c r="I4543" s="62" t="s">
        <v>35</v>
      </c>
      <c r="J4543" s="62">
        <v>0</v>
      </c>
      <c r="K4543" s="44"/>
      <c r="L4543" s="63">
        <v>176.3</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x14ac:dyDescent="0.2">
      <c r="A4544" s="15"/>
      <c r="B4544" s="15">
        <v>108</v>
      </c>
      <c r="C4544" s="59" t="s">
        <v>2389</v>
      </c>
      <c r="D4544" s="60"/>
      <c r="E4544" s="60"/>
      <c r="F4544" s="60"/>
      <c r="G4544" s="61"/>
      <c r="H4544" s="71">
        <v>0</v>
      </c>
      <c r="I4544" s="62" t="s">
        <v>35</v>
      </c>
      <c r="J4544" s="62">
        <v>0</v>
      </c>
      <c r="K4544" s="44"/>
      <c r="L4544" s="63">
        <v>112.73</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x14ac:dyDescent="0.2">
      <c r="A4545" s="15"/>
      <c r="B4545" s="15">
        <v>109</v>
      </c>
      <c r="C4545" s="59" t="s">
        <v>2390</v>
      </c>
      <c r="D4545" s="60"/>
      <c r="E4545" s="60"/>
      <c r="F4545" s="60"/>
      <c r="G4545" s="61"/>
      <c r="H4545" s="71">
        <v>0</v>
      </c>
      <c r="I4545" s="62" t="s">
        <v>35</v>
      </c>
      <c r="J4545" s="62">
        <v>0</v>
      </c>
      <c r="K4545" s="44"/>
      <c r="L4545" s="63">
        <v>112.73</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x14ac:dyDescent="0.2">
      <c r="A4546" s="15"/>
      <c r="B4546" s="15">
        <v>110</v>
      </c>
      <c r="C4546" s="59" t="s">
        <v>2391</v>
      </c>
      <c r="D4546" s="60"/>
      <c r="E4546" s="60"/>
      <c r="F4546" s="60"/>
      <c r="G4546" s="61"/>
      <c r="H4546" s="71">
        <v>0</v>
      </c>
      <c r="I4546" s="62" t="s">
        <v>35</v>
      </c>
      <c r="J4546" s="62">
        <v>0</v>
      </c>
      <c r="K4546" s="44"/>
      <c r="L4546" s="63">
        <v>176.3</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x14ac:dyDescent="0.2">
      <c r="A4547" s="15"/>
      <c r="B4547" s="15">
        <v>111</v>
      </c>
      <c r="C4547" s="59" t="s">
        <v>2392</v>
      </c>
      <c r="D4547" s="60"/>
      <c r="E4547" s="60"/>
      <c r="F4547" s="60"/>
      <c r="G4547" s="61"/>
      <c r="H4547" s="71">
        <v>0</v>
      </c>
      <c r="I4547" s="62" t="s">
        <v>35</v>
      </c>
      <c r="J4547" s="62">
        <v>0</v>
      </c>
      <c r="K4547" s="44"/>
      <c r="L4547" s="63">
        <v>176.3</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x14ac:dyDescent="0.2">
      <c r="A4548" s="15"/>
      <c r="B4548" s="15">
        <v>112</v>
      </c>
      <c r="C4548" s="59" t="s">
        <v>2393</v>
      </c>
      <c r="D4548" s="60"/>
      <c r="E4548" s="60"/>
      <c r="F4548" s="60"/>
      <c r="G4548" s="61"/>
      <c r="H4548" s="71">
        <v>0</v>
      </c>
      <c r="I4548" s="62" t="s">
        <v>35</v>
      </c>
      <c r="J4548" s="62">
        <v>0</v>
      </c>
      <c r="K4548" s="44"/>
      <c r="L4548" s="63">
        <v>169.7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x14ac:dyDescent="0.2">
      <c r="A4549" s="15"/>
      <c r="B4549" s="15">
        <v>113</v>
      </c>
      <c r="C4549" s="59" t="s">
        <v>2394</v>
      </c>
      <c r="D4549" s="60"/>
      <c r="E4549" s="60"/>
      <c r="F4549" s="60"/>
      <c r="G4549" s="61"/>
      <c r="H4549" s="71">
        <v>0</v>
      </c>
      <c r="I4549" s="62" t="s">
        <v>35</v>
      </c>
      <c r="J4549" s="62">
        <v>0</v>
      </c>
      <c r="K4549" s="44"/>
      <c r="L4549" s="63">
        <v>111.94</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x14ac:dyDescent="0.2">
      <c r="A4550" s="15"/>
      <c r="B4550" s="15">
        <v>114</v>
      </c>
      <c r="C4550" s="59" t="s">
        <v>2395</v>
      </c>
      <c r="D4550" s="60"/>
      <c r="E4550" s="60"/>
      <c r="F4550" s="60"/>
      <c r="G4550" s="61"/>
      <c r="H4550" s="71">
        <v>0</v>
      </c>
      <c r="I4550" s="62" t="s">
        <v>35</v>
      </c>
      <c r="J4550" s="62">
        <v>0</v>
      </c>
      <c r="K4550" s="44"/>
      <c r="L4550" s="63">
        <v>157.26</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x14ac:dyDescent="0.2">
      <c r="A4551" s="15"/>
      <c r="B4551" s="15">
        <v>115</v>
      </c>
      <c r="C4551" s="59" t="s">
        <v>2396</v>
      </c>
      <c r="D4551" s="60"/>
      <c r="E4551" s="60"/>
      <c r="F4551" s="60"/>
      <c r="G4551" s="61"/>
      <c r="H4551" s="71">
        <v>0</v>
      </c>
      <c r="I4551" s="62" t="s">
        <v>35</v>
      </c>
      <c r="J4551" s="62">
        <v>0</v>
      </c>
      <c r="K4551" s="44"/>
      <c r="L4551" s="63">
        <v>164.1</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x14ac:dyDescent="0.2">
      <c r="A4552" s="15"/>
      <c r="B4552" s="15">
        <v>116</v>
      </c>
      <c r="C4552" s="59" t="s">
        <v>2397</v>
      </c>
      <c r="D4552" s="60"/>
      <c r="E4552" s="60"/>
      <c r="F4552" s="60"/>
      <c r="G4552" s="61"/>
      <c r="H4552" s="71">
        <v>0</v>
      </c>
      <c r="I4552" s="62" t="s">
        <v>35</v>
      </c>
      <c r="J4552" s="62">
        <v>0</v>
      </c>
      <c r="K4552" s="44"/>
      <c r="L4552" s="63">
        <v>164.97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x14ac:dyDescent="0.2">
      <c r="A4553" s="15"/>
      <c r="B4553" s="15">
        <v>117</v>
      </c>
      <c r="C4553" s="59" t="s">
        <v>2398</v>
      </c>
      <c r="D4553" s="60"/>
      <c r="E4553" s="60"/>
      <c r="F4553" s="60"/>
      <c r="G4553" s="61"/>
      <c r="H4553" s="71">
        <v>0</v>
      </c>
      <c r="I4553" s="62" t="s">
        <v>35</v>
      </c>
      <c r="J4553" s="62">
        <v>0</v>
      </c>
      <c r="K4553" s="44"/>
      <c r="L4553" s="63">
        <v>183.47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x14ac:dyDescent="0.2">
      <c r="A4554" s="15"/>
      <c r="B4554" s="15">
        <v>118</v>
      </c>
      <c r="C4554" s="59">
        <v>0</v>
      </c>
      <c r="D4554" s="60"/>
      <c r="E4554" s="60"/>
      <c r="F4554" s="60"/>
      <c r="G4554" s="61"/>
      <c r="H4554" s="71">
        <v>0</v>
      </c>
      <c r="I4554" s="62">
        <v>0</v>
      </c>
      <c r="J4554" s="62">
        <v>0</v>
      </c>
      <c r="K4554" s="44"/>
      <c r="L4554" s="63"/>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x14ac:dyDescent="0.2">
      <c r="A4555" s="15"/>
      <c r="B4555" s="15">
        <v>119</v>
      </c>
      <c r="C4555" s="59" t="s">
        <v>2402</v>
      </c>
      <c r="D4555" s="60"/>
      <c r="E4555" s="60"/>
      <c r="F4555" s="60"/>
      <c r="G4555" s="61"/>
      <c r="H4555" s="71">
        <v>0</v>
      </c>
      <c r="I4555" s="62">
        <v>0</v>
      </c>
      <c r="J4555" s="62">
        <v>0</v>
      </c>
      <c r="K4555" s="44"/>
      <c r="L4555" s="63"/>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x14ac:dyDescent="0.2">
      <c r="A4556" s="15"/>
      <c r="B4556" s="15">
        <v>120</v>
      </c>
      <c r="C4556" s="59" t="s">
        <v>2363</v>
      </c>
      <c r="D4556" s="60"/>
      <c r="E4556" s="60"/>
      <c r="F4556" s="60"/>
      <c r="G4556" s="61"/>
      <c r="H4556" s="71">
        <v>0</v>
      </c>
      <c r="I4556" s="62">
        <v>0</v>
      </c>
      <c r="J4556" s="62">
        <v>0</v>
      </c>
      <c r="K4556" s="44"/>
      <c r="L4556" s="63"/>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x14ac:dyDescent="0.2">
      <c r="A4557" s="15"/>
      <c r="B4557" s="15">
        <v>121</v>
      </c>
      <c r="C4557" s="59" t="s">
        <v>2403</v>
      </c>
      <c r="D4557" s="60"/>
      <c r="E4557" s="60"/>
      <c r="F4557" s="60"/>
      <c r="G4557" s="61"/>
      <c r="H4557" s="71">
        <v>0</v>
      </c>
      <c r="I4557" s="62" t="s">
        <v>35</v>
      </c>
      <c r="J4557" s="62">
        <v>0</v>
      </c>
      <c r="K4557" s="44"/>
      <c r="L4557" s="63">
        <v>22.71</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x14ac:dyDescent="0.2">
      <c r="A4558" s="15"/>
      <c r="B4558" s="15">
        <v>122</v>
      </c>
      <c r="C4558" s="59" t="s">
        <v>2404</v>
      </c>
      <c r="D4558" s="60"/>
      <c r="E4558" s="60"/>
      <c r="F4558" s="60"/>
      <c r="G4558" s="61"/>
      <c r="H4558" s="71">
        <v>0</v>
      </c>
      <c r="I4558" s="62" t="s">
        <v>35</v>
      </c>
      <c r="J4558" s="62">
        <v>0</v>
      </c>
      <c r="K4558" s="44"/>
      <c r="L4558" s="63">
        <v>27.25</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x14ac:dyDescent="0.2">
      <c r="A4559" s="15"/>
      <c r="B4559" s="15">
        <v>123</v>
      </c>
      <c r="C4559" s="59" t="s">
        <v>2405</v>
      </c>
      <c r="D4559" s="60"/>
      <c r="E4559" s="60"/>
      <c r="F4559" s="60"/>
      <c r="G4559" s="61"/>
      <c r="H4559" s="71">
        <v>0</v>
      </c>
      <c r="I4559" s="62" t="s">
        <v>35</v>
      </c>
      <c r="J4559" s="62">
        <v>0</v>
      </c>
      <c r="K4559" s="44"/>
      <c r="L4559" s="63">
        <v>27.25</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x14ac:dyDescent="0.2">
      <c r="A4560" s="15"/>
      <c r="B4560" s="15">
        <v>124</v>
      </c>
      <c r="C4560" s="59" t="s">
        <v>2406</v>
      </c>
      <c r="D4560" s="60"/>
      <c r="E4560" s="60"/>
      <c r="F4560" s="60"/>
      <c r="G4560" s="61"/>
      <c r="H4560" s="71">
        <v>0</v>
      </c>
      <c r="I4560" s="62" t="s">
        <v>35</v>
      </c>
      <c r="J4560" s="62">
        <v>0</v>
      </c>
      <c r="K4560" s="44"/>
      <c r="L4560" s="63">
        <v>22.71</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x14ac:dyDescent="0.2">
      <c r="A4561" s="15"/>
      <c r="B4561" s="15">
        <v>125</v>
      </c>
      <c r="C4561" s="59" t="s">
        <v>2407</v>
      </c>
      <c r="D4561" s="60"/>
      <c r="E4561" s="60"/>
      <c r="F4561" s="60"/>
      <c r="G4561" s="61"/>
      <c r="H4561" s="71">
        <v>0</v>
      </c>
      <c r="I4561" s="62" t="s">
        <v>35</v>
      </c>
      <c r="J4561" s="62">
        <v>0</v>
      </c>
      <c r="K4561" s="44"/>
      <c r="L4561" s="63">
        <v>22.71</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x14ac:dyDescent="0.2">
      <c r="A4562" s="15"/>
      <c r="B4562" s="15">
        <v>126</v>
      </c>
      <c r="C4562" s="59" t="s">
        <v>2408</v>
      </c>
      <c r="D4562" s="60"/>
      <c r="E4562" s="60"/>
      <c r="F4562" s="60"/>
      <c r="G4562" s="61"/>
      <c r="H4562" s="71">
        <v>0</v>
      </c>
      <c r="I4562" s="62" t="s">
        <v>35</v>
      </c>
      <c r="J4562" s="62">
        <v>0</v>
      </c>
      <c r="K4562" s="44"/>
      <c r="L4562" s="63">
        <v>21.85</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x14ac:dyDescent="0.2">
      <c r="A4563" s="15"/>
      <c r="B4563" s="15">
        <v>127</v>
      </c>
      <c r="C4563" s="59" t="s">
        <v>1977</v>
      </c>
      <c r="D4563" s="60"/>
      <c r="E4563" s="60"/>
      <c r="F4563" s="60"/>
      <c r="G4563" s="61"/>
      <c r="H4563" s="71">
        <v>0</v>
      </c>
      <c r="I4563" s="62" t="s">
        <v>35</v>
      </c>
      <c r="J4563" s="62">
        <v>0</v>
      </c>
      <c r="K4563" s="44"/>
      <c r="L4563" s="63">
        <v>22.71</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x14ac:dyDescent="0.2">
      <c r="A4564" s="15"/>
      <c r="B4564" s="15">
        <v>128</v>
      </c>
      <c r="C4564" s="59" t="s">
        <v>2409</v>
      </c>
      <c r="D4564" s="60"/>
      <c r="E4564" s="60"/>
      <c r="F4564" s="60"/>
      <c r="G4564" s="61"/>
      <c r="H4564" s="71">
        <v>0</v>
      </c>
      <c r="I4564" s="62" t="s">
        <v>35</v>
      </c>
      <c r="J4564" s="62">
        <v>0</v>
      </c>
      <c r="K4564" s="44"/>
      <c r="L4564" s="63">
        <v>22.71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x14ac:dyDescent="0.2">
      <c r="A4565" s="15"/>
      <c r="B4565" s="15">
        <v>129</v>
      </c>
      <c r="C4565" s="59" t="s">
        <v>2410</v>
      </c>
      <c r="D4565" s="60"/>
      <c r="E4565" s="60"/>
      <c r="F4565" s="60"/>
      <c r="G4565" s="61"/>
      <c r="H4565" s="71">
        <v>0</v>
      </c>
      <c r="I4565" s="62" t="s">
        <v>35</v>
      </c>
      <c r="J4565" s="62">
        <v>0</v>
      </c>
      <c r="K4565" s="44"/>
      <c r="L4565" s="63">
        <v>24.63</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x14ac:dyDescent="0.2">
      <c r="A4566" s="15"/>
      <c r="B4566" s="15">
        <v>130</v>
      </c>
      <c r="C4566" s="59" t="s">
        <v>2411</v>
      </c>
      <c r="D4566" s="60"/>
      <c r="E4566" s="60"/>
      <c r="F4566" s="60"/>
      <c r="G4566" s="61"/>
      <c r="H4566" s="71">
        <v>0</v>
      </c>
      <c r="I4566" s="62" t="s">
        <v>35</v>
      </c>
      <c r="J4566" s="62">
        <v>0</v>
      </c>
      <c r="K4566" s="44"/>
      <c r="L4566" s="63">
        <v>24.63</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x14ac:dyDescent="0.2">
      <c r="A4567" s="15"/>
      <c r="B4567" s="15">
        <v>131</v>
      </c>
      <c r="C4567" s="59" t="s">
        <v>2412</v>
      </c>
      <c r="D4567" s="60"/>
      <c r="E4567" s="60"/>
      <c r="F4567" s="60"/>
      <c r="G4567" s="61"/>
      <c r="H4567" s="71">
        <v>0</v>
      </c>
      <c r="I4567" s="62" t="s">
        <v>35</v>
      </c>
      <c r="J4567" s="62">
        <v>0</v>
      </c>
      <c r="K4567" s="44"/>
      <c r="L4567" s="63">
        <v>27.25</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x14ac:dyDescent="0.2">
      <c r="A4568" s="15"/>
      <c r="B4568" s="15">
        <v>132</v>
      </c>
      <c r="C4568" s="59" t="s">
        <v>2413</v>
      </c>
      <c r="D4568" s="60"/>
      <c r="E4568" s="60"/>
      <c r="F4568" s="60"/>
      <c r="G4568" s="61"/>
      <c r="H4568" s="71">
        <v>0</v>
      </c>
      <c r="I4568" s="62" t="s">
        <v>35</v>
      </c>
      <c r="J4568" s="62">
        <v>0</v>
      </c>
      <c r="K4568" s="44"/>
      <c r="L4568" s="63">
        <v>22.71</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x14ac:dyDescent="0.2">
      <c r="A4569" s="15"/>
      <c r="B4569" s="15">
        <v>133</v>
      </c>
      <c r="C4569" s="59" t="s">
        <v>2414</v>
      </c>
      <c r="D4569" s="60"/>
      <c r="E4569" s="60"/>
      <c r="F4569" s="60"/>
      <c r="G4569" s="61"/>
      <c r="H4569" s="71">
        <v>0</v>
      </c>
      <c r="I4569" s="62" t="s">
        <v>35</v>
      </c>
      <c r="J4569" s="62">
        <v>0</v>
      </c>
      <c r="K4569" s="44"/>
      <c r="L4569" s="63">
        <v>23.19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x14ac:dyDescent="0.2">
      <c r="A4570" s="15"/>
      <c r="B4570" s="15">
        <v>134</v>
      </c>
      <c r="C4570" s="59" t="s">
        <v>2415</v>
      </c>
      <c r="D4570" s="60"/>
      <c r="E4570" s="60"/>
      <c r="F4570" s="60"/>
      <c r="G4570" s="61"/>
      <c r="H4570" s="71">
        <v>0</v>
      </c>
      <c r="I4570" s="62" t="s">
        <v>35</v>
      </c>
      <c r="J4570" s="62">
        <v>0</v>
      </c>
      <c r="K4570" s="44"/>
      <c r="L4570" s="63">
        <v>24.63</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x14ac:dyDescent="0.2">
      <c r="A4571" s="15"/>
      <c r="B4571" s="15">
        <v>135</v>
      </c>
      <c r="C4571" s="59" t="s">
        <v>2416</v>
      </c>
      <c r="D4571" s="60"/>
      <c r="E4571" s="60"/>
      <c r="F4571" s="60"/>
      <c r="G4571" s="61"/>
      <c r="H4571" s="71">
        <v>0</v>
      </c>
      <c r="I4571" s="62" t="s">
        <v>35</v>
      </c>
      <c r="J4571" s="62">
        <v>0</v>
      </c>
      <c r="K4571" s="44"/>
      <c r="L4571" s="63">
        <v>21.85</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x14ac:dyDescent="0.2">
      <c r="A4572" s="15"/>
      <c r="B4572" s="15">
        <v>136</v>
      </c>
      <c r="C4572" s="59" t="s">
        <v>2417</v>
      </c>
      <c r="D4572" s="60"/>
      <c r="E4572" s="60"/>
      <c r="F4572" s="60"/>
      <c r="G4572" s="61"/>
      <c r="H4572" s="71">
        <v>0</v>
      </c>
      <c r="I4572" s="62" t="s">
        <v>35</v>
      </c>
      <c r="J4572" s="62">
        <v>0</v>
      </c>
      <c r="K4572" s="44"/>
      <c r="L4572" s="63">
        <v>21.61</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x14ac:dyDescent="0.2">
      <c r="A4573" s="15"/>
      <c r="B4573" s="15">
        <v>137</v>
      </c>
      <c r="C4573" s="59" t="s">
        <v>2418</v>
      </c>
      <c r="D4573" s="60"/>
      <c r="E4573" s="60"/>
      <c r="F4573" s="60"/>
      <c r="G4573" s="61"/>
      <c r="H4573" s="71">
        <v>0</v>
      </c>
      <c r="I4573" s="62" t="s">
        <v>35</v>
      </c>
      <c r="J4573" s="62">
        <v>0</v>
      </c>
      <c r="K4573" s="44"/>
      <c r="L4573" s="63">
        <v>25.9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x14ac:dyDescent="0.2">
      <c r="A4574" s="15"/>
      <c r="B4574" s="15">
        <v>138</v>
      </c>
      <c r="C4574" s="59" t="s">
        <v>2419</v>
      </c>
      <c r="D4574" s="60"/>
      <c r="E4574" s="60"/>
      <c r="F4574" s="60"/>
      <c r="G4574" s="61"/>
      <c r="H4574" s="71">
        <v>0</v>
      </c>
      <c r="I4574" s="62" t="s">
        <v>35</v>
      </c>
      <c r="J4574" s="62">
        <v>0</v>
      </c>
      <c r="K4574" s="44"/>
      <c r="L4574" s="63">
        <v>25.53</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x14ac:dyDescent="0.2">
      <c r="A4575" s="15"/>
      <c r="B4575" s="15">
        <v>139</v>
      </c>
      <c r="C4575" s="59" t="s">
        <v>2420</v>
      </c>
      <c r="D4575" s="60"/>
      <c r="E4575" s="60"/>
      <c r="F4575" s="60"/>
      <c r="G4575" s="61"/>
      <c r="H4575" s="71">
        <v>0</v>
      </c>
      <c r="I4575" s="62" t="s">
        <v>35</v>
      </c>
      <c r="J4575" s="62">
        <v>0</v>
      </c>
      <c r="K4575" s="44"/>
      <c r="L4575" s="63">
        <v>25.72</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x14ac:dyDescent="0.2">
      <c r="A4576" s="15"/>
      <c r="B4576" s="15">
        <v>140</v>
      </c>
      <c r="C4576" s="59" t="s">
        <v>2421</v>
      </c>
      <c r="D4576" s="60"/>
      <c r="E4576" s="60"/>
      <c r="F4576" s="60"/>
      <c r="G4576" s="61"/>
      <c r="H4576" s="71">
        <v>0</v>
      </c>
      <c r="I4576" s="62" t="s">
        <v>35</v>
      </c>
      <c r="J4576" s="62">
        <v>0</v>
      </c>
      <c r="K4576" s="44"/>
      <c r="L4576" s="63">
        <v>21.61</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x14ac:dyDescent="0.2">
      <c r="A4577" s="15"/>
      <c r="B4577" s="15">
        <v>141</v>
      </c>
      <c r="C4577" s="59" t="s">
        <v>2422</v>
      </c>
      <c r="D4577" s="60"/>
      <c r="E4577" s="60"/>
      <c r="F4577" s="60"/>
      <c r="G4577" s="61"/>
      <c r="H4577" s="71">
        <v>0</v>
      </c>
      <c r="I4577" s="62" t="s">
        <v>35</v>
      </c>
      <c r="J4577" s="62">
        <v>0</v>
      </c>
      <c r="K4577" s="44"/>
      <c r="L4577" s="63">
        <v>21.83</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x14ac:dyDescent="0.2">
      <c r="A4578" s="15"/>
      <c r="B4578" s="15">
        <v>142</v>
      </c>
      <c r="C4578" s="59" t="s">
        <v>2423</v>
      </c>
      <c r="D4578" s="60"/>
      <c r="E4578" s="60"/>
      <c r="F4578" s="60"/>
      <c r="G4578" s="61"/>
      <c r="H4578" s="71">
        <v>0</v>
      </c>
      <c r="I4578" s="62" t="s">
        <v>35</v>
      </c>
      <c r="J4578" s="62">
        <v>0</v>
      </c>
      <c r="K4578" s="44"/>
      <c r="L4578" s="63">
        <v>21.87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x14ac:dyDescent="0.2">
      <c r="A4579" s="15"/>
      <c r="B4579" s="15">
        <v>143</v>
      </c>
      <c r="C4579" s="59" t="s">
        <v>2424</v>
      </c>
      <c r="D4579" s="60"/>
      <c r="E4579" s="60"/>
      <c r="F4579" s="60"/>
      <c r="G4579" s="61"/>
      <c r="H4579" s="71">
        <v>0</v>
      </c>
      <c r="I4579" s="62" t="s">
        <v>35</v>
      </c>
      <c r="J4579" s="62">
        <v>0</v>
      </c>
      <c r="K4579" s="44"/>
      <c r="L4579" s="63">
        <v>26.79</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x14ac:dyDescent="0.2">
      <c r="A4580" s="15"/>
      <c r="B4580" s="15">
        <v>144</v>
      </c>
      <c r="C4580" s="59" t="s">
        <v>2425</v>
      </c>
      <c r="D4580" s="60"/>
      <c r="E4580" s="60"/>
      <c r="F4580" s="60"/>
      <c r="G4580" s="61"/>
      <c r="H4580" s="71">
        <v>0</v>
      </c>
      <c r="I4580" s="62" t="s">
        <v>35</v>
      </c>
      <c r="J4580" s="62">
        <v>0</v>
      </c>
      <c r="K4580" s="44"/>
      <c r="L4580" s="63">
        <v>33.24</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x14ac:dyDescent="0.2">
      <c r="A4581" s="15"/>
      <c r="B4581" s="15">
        <v>145</v>
      </c>
      <c r="C4581" s="59" t="s">
        <v>2426</v>
      </c>
      <c r="D4581" s="60"/>
      <c r="E4581" s="60"/>
      <c r="F4581" s="60"/>
      <c r="G4581" s="61"/>
      <c r="H4581" s="71">
        <v>0</v>
      </c>
      <c r="I4581" s="62" t="s">
        <v>35</v>
      </c>
      <c r="J4581" s="62">
        <v>0</v>
      </c>
      <c r="K4581" s="44"/>
      <c r="L4581" s="63">
        <v>21.81</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x14ac:dyDescent="0.2">
      <c r="A4582" s="15"/>
      <c r="B4582" s="15">
        <v>146</v>
      </c>
      <c r="C4582" s="59" t="s">
        <v>2427</v>
      </c>
      <c r="D4582" s="60"/>
      <c r="E4582" s="60"/>
      <c r="F4582" s="60"/>
      <c r="G4582" s="61"/>
      <c r="H4582" s="71">
        <v>0</v>
      </c>
      <c r="I4582" s="62" t="s">
        <v>35</v>
      </c>
      <c r="J4582" s="62">
        <v>0</v>
      </c>
      <c r="K4582" s="44"/>
      <c r="L4582" s="63">
        <v>21.81</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x14ac:dyDescent="0.2">
      <c r="A4583" s="15"/>
      <c r="B4583" s="15">
        <v>147</v>
      </c>
      <c r="C4583" s="59">
        <v>0</v>
      </c>
      <c r="D4583" s="60"/>
      <c r="E4583" s="60"/>
      <c r="F4583" s="60"/>
      <c r="G4583" s="61"/>
      <c r="H4583" s="71">
        <v>0</v>
      </c>
      <c r="I4583" s="62">
        <v>0</v>
      </c>
      <c r="J4583" s="62">
        <v>0</v>
      </c>
      <c r="K4583" s="44"/>
      <c r="L4583" s="63"/>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x14ac:dyDescent="0.2">
      <c r="A4584" s="15"/>
      <c r="B4584" s="15">
        <v>148</v>
      </c>
      <c r="C4584" s="59" t="s">
        <v>2399</v>
      </c>
      <c r="D4584" s="60"/>
      <c r="E4584" s="60"/>
      <c r="F4584" s="60"/>
      <c r="G4584" s="61"/>
      <c r="H4584" s="71">
        <v>0</v>
      </c>
      <c r="I4584" s="62">
        <v>0</v>
      </c>
      <c r="J4584" s="62">
        <v>0</v>
      </c>
      <c r="K4584" s="44"/>
      <c r="L4584" s="63"/>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x14ac:dyDescent="0.2">
      <c r="A4585" s="15"/>
      <c r="B4585" s="15">
        <v>149</v>
      </c>
      <c r="C4585" s="59" t="s">
        <v>2403</v>
      </c>
      <c r="D4585" s="60"/>
      <c r="E4585" s="60"/>
      <c r="F4585" s="60"/>
      <c r="G4585" s="61"/>
      <c r="H4585" s="71">
        <v>0</v>
      </c>
      <c r="I4585" s="62" t="s">
        <v>35</v>
      </c>
      <c r="J4585" s="62">
        <v>0</v>
      </c>
      <c r="K4585" s="44"/>
      <c r="L4585" s="63">
        <v>71.72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x14ac:dyDescent="0.2">
      <c r="A4586" s="15"/>
      <c r="B4586" s="15">
        <v>150</v>
      </c>
      <c r="C4586" s="59" t="s">
        <v>2404</v>
      </c>
      <c r="D4586" s="60"/>
      <c r="E4586" s="60"/>
      <c r="F4586" s="60"/>
      <c r="G4586" s="61"/>
      <c r="H4586" s="71">
        <v>0</v>
      </c>
      <c r="I4586" s="62" t="s">
        <v>35</v>
      </c>
      <c r="J4586" s="62">
        <v>0</v>
      </c>
      <c r="K4586" s="44"/>
      <c r="L4586" s="63">
        <v>76</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x14ac:dyDescent="0.2">
      <c r="A4587" s="15"/>
      <c r="B4587" s="15">
        <v>151</v>
      </c>
      <c r="C4587" s="59" t="s">
        <v>2405</v>
      </c>
      <c r="D4587" s="60"/>
      <c r="E4587" s="60"/>
      <c r="F4587" s="60"/>
      <c r="G4587" s="61"/>
      <c r="H4587" s="71">
        <v>0</v>
      </c>
      <c r="I4587" s="62" t="s">
        <v>35</v>
      </c>
      <c r="J4587" s="62">
        <v>0</v>
      </c>
      <c r="K4587" s="44"/>
      <c r="L4587" s="63">
        <v>76</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x14ac:dyDescent="0.2">
      <c r="A4588" s="15"/>
      <c r="B4588" s="15">
        <v>152</v>
      </c>
      <c r="C4588" s="59" t="s">
        <v>2406</v>
      </c>
      <c r="D4588" s="60"/>
      <c r="E4588" s="60"/>
      <c r="F4588" s="60"/>
      <c r="G4588" s="61"/>
      <c r="H4588" s="71">
        <v>0</v>
      </c>
      <c r="I4588" s="62" t="s">
        <v>35</v>
      </c>
      <c r="J4588" s="62">
        <v>0</v>
      </c>
      <c r="K4588" s="44"/>
      <c r="L4588" s="63">
        <v>71.72</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x14ac:dyDescent="0.2">
      <c r="A4589" s="15"/>
      <c r="B4589" s="15">
        <v>153</v>
      </c>
      <c r="C4589" s="59" t="s">
        <v>2407</v>
      </c>
      <c r="D4589" s="60"/>
      <c r="E4589" s="60"/>
      <c r="F4589" s="60"/>
      <c r="G4589" s="61"/>
      <c r="H4589" s="71">
        <v>0</v>
      </c>
      <c r="I4589" s="62" t="s">
        <v>35</v>
      </c>
      <c r="J4589" s="62">
        <v>0</v>
      </c>
      <c r="K4589" s="44"/>
      <c r="L4589" s="63">
        <v>71.72</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x14ac:dyDescent="0.2">
      <c r="A4590" s="15"/>
      <c r="B4590" s="15">
        <v>154</v>
      </c>
      <c r="C4590" s="59" t="s">
        <v>2408</v>
      </c>
      <c r="D4590" s="60"/>
      <c r="E4590" s="60"/>
      <c r="F4590" s="60"/>
      <c r="G4590" s="61"/>
      <c r="H4590" s="71">
        <v>0</v>
      </c>
      <c r="I4590" s="62" t="s">
        <v>35</v>
      </c>
      <c r="J4590" s="62">
        <v>0</v>
      </c>
      <c r="K4590" s="44"/>
      <c r="L4590" s="63">
        <v>70.91</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x14ac:dyDescent="0.2">
      <c r="A4591" s="15"/>
      <c r="B4591" s="15">
        <v>155</v>
      </c>
      <c r="C4591" s="59" t="s">
        <v>1977</v>
      </c>
      <c r="D4591" s="60"/>
      <c r="E4591" s="60"/>
      <c r="F4591" s="60"/>
      <c r="G4591" s="61"/>
      <c r="H4591" s="71">
        <v>0</v>
      </c>
      <c r="I4591" s="62" t="s">
        <v>35</v>
      </c>
      <c r="J4591" s="62">
        <v>0</v>
      </c>
      <c r="K4591" s="44"/>
      <c r="L4591" s="63">
        <v>71.72</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x14ac:dyDescent="0.2">
      <c r="A4592" s="15"/>
      <c r="B4592" s="15">
        <v>156</v>
      </c>
      <c r="C4592" s="59" t="s">
        <v>2409</v>
      </c>
      <c r="D4592" s="60"/>
      <c r="E4592" s="60"/>
      <c r="F4592" s="60"/>
      <c r="G4592" s="61"/>
      <c r="H4592" s="71">
        <v>0</v>
      </c>
      <c r="I4592" s="62" t="s">
        <v>35</v>
      </c>
      <c r="J4592" s="62">
        <v>0</v>
      </c>
      <c r="K4592" s="44"/>
      <c r="L4592" s="63">
        <v>71.72</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x14ac:dyDescent="0.2">
      <c r="A4593" s="15"/>
      <c r="B4593" s="15">
        <v>157</v>
      </c>
      <c r="C4593" s="59" t="s">
        <v>2410</v>
      </c>
      <c r="D4593" s="60"/>
      <c r="E4593" s="60"/>
      <c r="F4593" s="60"/>
      <c r="G4593" s="61"/>
      <c r="H4593" s="71">
        <v>0</v>
      </c>
      <c r="I4593" s="62" t="s">
        <v>35</v>
      </c>
      <c r="J4593" s="62">
        <v>0</v>
      </c>
      <c r="K4593" s="44"/>
      <c r="L4593" s="63">
        <v>73.53</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x14ac:dyDescent="0.2">
      <c r="A4594" s="15"/>
      <c r="B4594" s="15">
        <v>158</v>
      </c>
      <c r="C4594" s="59" t="s">
        <v>2411</v>
      </c>
      <c r="D4594" s="60"/>
      <c r="E4594" s="60"/>
      <c r="F4594" s="60"/>
      <c r="G4594" s="61"/>
      <c r="H4594" s="71">
        <v>0</v>
      </c>
      <c r="I4594" s="62" t="s">
        <v>35</v>
      </c>
      <c r="J4594" s="62">
        <v>0</v>
      </c>
      <c r="K4594" s="44"/>
      <c r="L4594" s="63">
        <v>73.53</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x14ac:dyDescent="0.2">
      <c r="A4595" s="15"/>
      <c r="B4595" s="15">
        <v>159</v>
      </c>
      <c r="C4595" s="59" t="s">
        <v>2412</v>
      </c>
      <c r="D4595" s="60"/>
      <c r="E4595" s="60"/>
      <c r="F4595" s="60"/>
      <c r="G4595" s="61"/>
      <c r="H4595" s="71">
        <v>0</v>
      </c>
      <c r="I4595" s="62" t="s">
        <v>35</v>
      </c>
      <c r="J4595" s="62">
        <v>0</v>
      </c>
      <c r="K4595" s="44"/>
      <c r="L4595" s="63">
        <v>76</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x14ac:dyDescent="0.2">
      <c r="A4596" s="15"/>
      <c r="B4596" s="15">
        <v>160</v>
      </c>
      <c r="C4596" s="59" t="s">
        <v>2413</v>
      </c>
      <c r="D4596" s="60"/>
      <c r="E4596" s="60"/>
      <c r="F4596" s="60"/>
      <c r="G4596" s="61"/>
      <c r="H4596" s="71">
        <v>0</v>
      </c>
      <c r="I4596" s="62" t="s">
        <v>35</v>
      </c>
      <c r="J4596" s="62">
        <v>0</v>
      </c>
      <c r="K4596" s="44"/>
      <c r="L4596" s="63">
        <v>71.72</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x14ac:dyDescent="0.2">
      <c r="A4597" s="15"/>
      <c r="B4597" s="15">
        <v>161</v>
      </c>
      <c r="C4597" s="59" t="s">
        <v>2414</v>
      </c>
      <c r="D4597" s="60"/>
      <c r="E4597" s="60"/>
      <c r="F4597" s="60"/>
      <c r="G4597" s="61"/>
      <c r="H4597" s="71">
        <v>0</v>
      </c>
      <c r="I4597" s="62" t="s">
        <v>35</v>
      </c>
      <c r="J4597" s="62">
        <v>0</v>
      </c>
      <c r="K4597" s="44"/>
      <c r="L4597" s="63">
        <v>72.180000000000007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x14ac:dyDescent="0.2">
      <c r="A4598" s="15"/>
      <c r="B4598" s="15">
        <v>162</v>
      </c>
      <c r="C4598" s="59" t="s">
        <v>2415</v>
      </c>
      <c r="D4598" s="60"/>
      <c r="E4598" s="60"/>
      <c r="F4598" s="60"/>
      <c r="G4598" s="61"/>
      <c r="H4598" s="71">
        <v>0</v>
      </c>
      <c r="I4598" s="62" t="s">
        <v>35</v>
      </c>
      <c r="J4598" s="62">
        <v>0</v>
      </c>
      <c r="K4598" s="44"/>
      <c r="L4598" s="63">
        <v>73.53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x14ac:dyDescent="0.2">
      <c r="A4599" s="15"/>
      <c r="B4599" s="15">
        <v>163</v>
      </c>
      <c r="C4599" s="59" t="s">
        <v>2416</v>
      </c>
      <c r="D4599" s="60"/>
      <c r="E4599" s="60"/>
      <c r="F4599" s="60"/>
      <c r="G4599" s="61"/>
      <c r="H4599" s="71">
        <v>0</v>
      </c>
      <c r="I4599" s="62" t="s">
        <v>35</v>
      </c>
      <c r="J4599" s="62">
        <v>0</v>
      </c>
      <c r="K4599" s="44"/>
      <c r="L4599" s="63">
        <v>70.91</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x14ac:dyDescent="0.2">
      <c r="A4600" s="15"/>
      <c r="B4600" s="15">
        <v>164</v>
      </c>
      <c r="C4600" s="59" t="s">
        <v>2417</v>
      </c>
      <c r="D4600" s="60"/>
      <c r="E4600" s="60"/>
      <c r="F4600" s="60"/>
      <c r="G4600" s="61"/>
      <c r="H4600" s="71">
        <v>0</v>
      </c>
      <c r="I4600" s="62" t="s">
        <v>35</v>
      </c>
      <c r="J4600" s="62">
        <v>0</v>
      </c>
      <c r="K4600" s="44"/>
      <c r="L4600" s="63">
        <v>70.680000000000007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x14ac:dyDescent="0.2">
      <c r="A4601" s="15"/>
      <c r="B4601" s="15">
        <v>165</v>
      </c>
      <c r="C4601" s="59" t="s">
        <v>2418</v>
      </c>
      <c r="D4601" s="60"/>
      <c r="E4601" s="60"/>
      <c r="F4601" s="60"/>
      <c r="G4601" s="61"/>
      <c r="H4601" s="71">
        <v>0</v>
      </c>
      <c r="I4601" s="62" t="s">
        <v>35</v>
      </c>
      <c r="J4601" s="62">
        <v>0</v>
      </c>
      <c r="K4601" s="44"/>
      <c r="L4601" s="63">
        <v>74.72</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x14ac:dyDescent="0.2">
      <c r="A4602" s="15"/>
      <c r="B4602" s="15">
        <v>166</v>
      </c>
      <c r="C4602" s="59" t="s">
        <v>2419</v>
      </c>
      <c r="D4602" s="60"/>
      <c r="E4602" s="60"/>
      <c r="F4602" s="60"/>
      <c r="G4602" s="61"/>
      <c r="H4602" s="71">
        <v>0</v>
      </c>
      <c r="I4602" s="62" t="s">
        <v>35</v>
      </c>
      <c r="J4602" s="62">
        <v>0</v>
      </c>
      <c r="K4602" s="44"/>
      <c r="L4602" s="63">
        <v>74.39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x14ac:dyDescent="0.2">
      <c r="A4603" s="15"/>
      <c r="B4603" s="15">
        <v>167</v>
      </c>
      <c r="C4603" s="59" t="s">
        <v>2420</v>
      </c>
      <c r="D4603" s="60"/>
      <c r="E4603" s="60"/>
      <c r="F4603" s="60"/>
      <c r="G4603" s="61"/>
      <c r="H4603" s="71">
        <v>0</v>
      </c>
      <c r="I4603" s="62" t="s">
        <v>35</v>
      </c>
      <c r="J4603" s="62">
        <v>0</v>
      </c>
      <c r="K4603" s="44"/>
      <c r="L4603" s="63">
        <v>74.56</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x14ac:dyDescent="0.2">
      <c r="A4604" s="15"/>
      <c r="B4604" s="15">
        <v>168</v>
      </c>
      <c r="C4604" s="59" t="s">
        <v>2421</v>
      </c>
      <c r="D4604" s="60"/>
      <c r="E4604" s="60"/>
      <c r="F4604" s="60"/>
      <c r="G4604" s="61"/>
      <c r="H4604" s="71">
        <v>0</v>
      </c>
      <c r="I4604" s="62" t="s">
        <v>35</v>
      </c>
      <c r="J4604" s="62">
        <v>0</v>
      </c>
      <c r="K4604" s="44"/>
      <c r="L4604" s="63">
        <v>70.680000000000007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x14ac:dyDescent="0.2">
      <c r="A4605" s="15"/>
      <c r="B4605" s="15">
        <v>169</v>
      </c>
      <c r="C4605" s="59" t="s">
        <v>2422</v>
      </c>
      <c r="D4605" s="60"/>
      <c r="E4605" s="60"/>
      <c r="F4605" s="60"/>
      <c r="G4605" s="61"/>
      <c r="H4605" s="71">
        <v>0</v>
      </c>
      <c r="I4605" s="62" t="s">
        <v>35</v>
      </c>
      <c r="J4605" s="62">
        <v>0</v>
      </c>
      <c r="K4605" s="44"/>
      <c r="L4605" s="63">
        <v>70.900000000000006</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x14ac:dyDescent="0.2">
      <c r="A4606" s="15"/>
      <c r="B4606" s="15">
        <v>170</v>
      </c>
      <c r="C4606" s="59" t="s">
        <v>2423</v>
      </c>
      <c r="D4606" s="60"/>
      <c r="E4606" s="60"/>
      <c r="F4606" s="60"/>
      <c r="G4606" s="61"/>
      <c r="H4606" s="71">
        <v>0</v>
      </c>
      <c r="I4606" s="62" t="s">
        <v>35</v>
      </c>
      <c r="J4606" s="62">
        <v>0</v>
      </c>
      <c r="K4606" s="44"/>
      <c r="L4606" s="63">
        <v>70.92</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x14ac:dyDescent="0.2">
      <c r="A4607" s="15"/>
      <c r="B4607" s="15">
        <v>171</v>
      </c>
      <c r="C4607" s="59" t="s">
        <v>2424</v>
      </c>
      <c r="D4607" s="60"/>
      <c r="E4607" s="60"/>
      <c r="F4607" s="60"/>
      <c r="G4607" s="61"/>
      <c r="H4607" s="71">
        <v>0</v>
      </c>
      <c r="I4607" s="62" t="s">
        <v>35</v>
      </c>
      <c r="J4607" s="62">
        <v>0</v>
      </c>
      <c r="K4607" s="44"/>
      <c r="L4607" s="63">
        <v>75.56</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x14ac:dyDescent="0.2">
      <c r="A4608" s="15"/>
      <c r="B4608" s="15">
        <v>172</v>
      </c>
      <c r="C4608" s="59" t="s">
        <v>2425</v>
      </c>
      <c r="D4608" s="60"/>
      <c r="E4608" s="60"/>
      <c r="F4608" s="60"/>
      <c r="G4608" s="61"/>
      <c r="H4608" s="71">
        <v>0</v>
      </c>
      <c r="I4608" s="62" t="s">
        <v>35</v>
      </c>
      <c r="J4608" s="62">
        <v>0</v>
      </c>
      <c r="K4608" s="44"/>
      <c r="L4608" s="63">
        <v>81.66</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x14ac:dyDescent="0.2">
      <c r="A4609" s="15"/>
      <c r="B4609" s="15">
        <v>173</v>
      </c>
      <c r="C4609" s="59" t="s">
        <v>2426</v>
      </c>
      <c r="D4609" s="60"/>
      <c r="E4609" s="60"/>
      <c r="F4609" s="60"/>
      <c r="G4609" s="61"/>
      <c r="H4609" s="71">
        <v>0</v>
      </c>
      <c r="I4609" s="62" t="s">
        <v>35</v>
      </c>
      <c r="J4609" s="62">
        <v>0</v>
      </c>
      <c r="K4609" s="44"/>
      <c r="L4609" s="63">
        <v>70.88</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x14ac:dyDescent="0.2">
      <c r="A4610" s="15"/>
      <c r="B4610" s="15">
        <v>174</v>
      </c>
      <c r="C4610" s="59" t="s">
        <v>2427</v>
      </c>
      <c r="D4610" s="60"/>
      <c r="E4610" s="60"/>
      <c r="F4610" s="60"/>
      <c r="G4610" s="61"/>
      <c r="H4610" s="71">
        <v>0</v>
      </c>
      <c r="I4610" s="62" t="s">
        <v>35</v>
      </c>
      <c r="J4610" s="62">
        <v>0</v>
      </c>
      <c r="K4610" s="44"/>
      <c r="L4610" s="63">
        <v>70.88</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x14ac:dyDescent="0.2">
      <c r="A4611" s="15"/>
      <c r="B4611" s="15">
        <v>175</v>
      </c>
      <c r="C4611" s="59">
        <v>0</v>
      </c>
      <c r="D4611" s="60"/>
      <c r="E4611" s="60"/>
      <c r="F4611" s="60"/>
      <c r="G4611" s="61"/>
      <c r="H4611" s="71">
        <v>0</v>
      </c>
      <c r="I4611" s="62">
        <v>0</v>
      </c>
      <c r="J4611" s="62">
        <v>0</v>
      </c>
      <c r="K4611" s="44"/>
      <c r="L4611" s="63"/>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x14ac:dyDescent="0.2">
      <c r="A4612" s="15"/>
      <c r="B4612" s="15">
        <v>176</v>
      </c>
      <c r="C4612" s="59" t="s">
        <v>2400</v>
      </c>
      <c r="D4612" s="60"/>
      <c r="E4612" s="60"/>
      <c r="F4612" s="60"/>
      <c r="G4612" s="61"/>
      <c r="H4612" s="71">
        <v>0</v>
      </c>
      <c r="I4612" s="62">
        <v>0</v>
      </c>
      <c r="J4612" s="62">
        <v>0</v>
      </c>
      <c r="K4612" s="44"/>
      <c r="L4612" s="63"/>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x14ac:dyDescent="0.2">
      <c r="A4613" s="15"/>
      <c r="B4613" s="15">
        <v>177</v>
      </c>
      <c r="C4613" s="59" t="s">
        <v>2403</v>
      </c>
      <c r="D4613" s="60"/>
      <c r="E4613" s="60"/>
      <c r="F4613" s="60"/>
      <c r="G4613" s="61"/>
      <c r="H4613" s="71">
        <v>0</v>
      </c>
      <c r="I4613" s="62" t="s">
        <v>35</v>
      </c>
      <c r="J4613" s="62">
        <v>0</v>
      </c>
      <c r="K4613" s="44"/>
      <c r="L4613" s="63">
        <v>120.17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x14ac:dyDescent="0.2">
      <c r="A4614" s="15"/>
      <c r="B4614" s="15">
        <v>178</v>
      </c>
      <c r="C4614" s="59" t="s">
        <v>2404</v>
      </c>
      <c r="D4614" s="60"/>
      <c r="E4614" s="60"/>
      <c r="F4614" s="60"/>
      <c r="G4614" s="61"/>
      <c r="H4614" s="71">
        <v>0</v>
      </c>
      <c r="I4614" s="62" t="s">
        <v>35</v>
      </c>
      <c r="J4614" s="62">
        <v>0</v>
      </c>
      <c r="K4614" s="44"/>
      <c r="L4614" s="63">
        <v>160.11000000000001</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x14ac:dyDescent="0.2">
      <c r="A4615" s="15"/>
      <c r="B4615" s="15">
        <v>179</v>
      </c>
      <c r="C4615" s="59" t="s">
        <v>2405</v>
      </c>
      <c r="D4615" s="60"/>
      <c r="E4615" s="60"/>
      <c r="F4615" s="60"/>
      <c r="G4615" s="61"/>
      <c r="H4615" s="71">
        <v>0</v>
      </c>
      <c r="I4615" s="62" t="s">
        <v>35</v>
      </c>
      <c r="J4615" s="62">
        <v>0</v>
      </c>
      <c r="K4615" s="44"/>
      <c r="L4615" s="63">
        <v>160.11000000000001</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x14ac:dyDescent="0.2">
      <c r="A4616" s="15"/>
      <c r="B4616" s="15">
        <v>180</v>
      </c>
      <c r="C4616" s="59" t="s">
        <v>2406</v>
      </c>
      <c r="D4616" s="60"/>
      <c r="E4616" s="60"/>
      <c r="F4616" s="60"/>
      <c r="G4616" s="61"/>
      <c r="H4616" s="71">
        <v>0</v>
      </c>
      <c r="I4616" s="62" t="s">
        <v>35</v>
      </c>
      <c r="J4616" s="62">
        <v>0</v>
      </c>
      <c r="K4616" s="44"/>
      <c r="L4616" s="63">
        <v>120.17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x14ac:dyDescent="0.2">
      <c r="A4617" s="15"/>
      <c r="B4617" s="15">
        <v>181</v>
      </c>
      <c r="C4617" s="59" t="s">
        <v>2407</v>
      </c>
      <c r="D4617" s="60"/>
      <c r="E4617" s="60"/>
      <c r="F4617" s="60"/>
      <c r="G4617" s="61"/>
      <c r="H4617" s="71">
        <v>0</v>
      </c>
      <c r="I4617" s="62" t="s">
        <v>35</v>
      </c>
      <c r="J4617" s="62">
        <v>0</v>
      </c>
      <c r="K4617" s="44"/>
      <c r="L4617" s="63">
        <v>120.17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x14ac:dyDescent="0.2">
      <c r="A4618" s="15"/>
      <c r="B4618" s="15">
        <v>182</v>
      </c>
      <c r="C4618" s="59" t="s">
        <v>2408</v>
      </c>
      <c r="D4618" s="60"/>
      <c r="E4618" s="60"/>
      <c r="F4618" s="60"/>
      <c r="G4618" s="61"/>
      <c r="H4618" s="71">
        <v>0</v>
      </c>
      <c r="I4618" s="62" t="s">
        <v>35</v>
      </c>
      <c r="J4618" s="62">
        <v>0</v>
      </c>
      <c r="K4618" s="44"/>
      <c r="L4618" s="63">
        <v>112.59</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x14ac:dyDescent="0.2">
      <c r="A4619" s="15"/>
      <c r="B4619" s="15">
        <v>183</v>
      </c>
      <c r="C4619" s="59" t="s">
        <v>1977</v>
      </c>
      <c r="D4619" s="60"/>
      <c r="E4619" s="60"/>
      <c r="F4619" s="60"/>
      <c r="G4619" s="61"/>
      <c r="H4619" s="71">
        <v>0</v>
      </c>
      <c r="I4619" s="62" t="s">
        <v>35</v>
      </c>
      <c r="J4619" s="62">
        <v>0</v>
      </c>
      <c r="K4619" s="44"/>
      <c r="L4619" s="63">
        <v>120.17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x14ac:dyDescent="0.2">
      <c r="A4620" s="15"/>
      <c r="B4620" s="15">
        <v>184</v>
      </c>
      <c r="C4620" s="59" t="s">
        <v>2409</v>
      </c>
      <c r="D4620" s="60"/>
      <c r="E4620" s="60"/>
      <c r="F4620" s="60"/>
      <c r="G4620" s="61"/>
      <c r="H4620" s="71">
        <v>0</v>
      </c>
      <c r="I4620" s="62" t="s">
        <v>35</v>
      </c>
      <c r="J4620" s="62">
        <v>0</v>
      </c>
      <c r="K4620" s="44"/>
      <c r="L4620" s="63">
        <v>120.17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x14ac:dyDescent="0.2">
      <c r="A4621" s="15"/>
      <c r="B4621" s="15">
        <v>185</v>
      </c>
      <c r="C4621" s="59" t="s">
        <v>2410</v>
      </c>
      <c r="D4621" s="60"/>
      <c r="E4621" s="60"/>
      <c r="F4621" s="60"/>
      <c r="G4621" s="61"/>
      <c r="H4621" s="71">
        <v>0</v>
      </c>
      <c r="I4621" s="62" t="s">
        <v>35</v>
      </c>
      <c r="J4621" s="62">
        <v>0</v>
      </c>
      <c r="K4621" s="44"/>
      <c r="L4621" s="63">
        <v>137.02000000000001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x14ac:dyDescent="0.2">
      <c r="A4622" s="15"/>
      <c r="B4622" s="15">
        <v>186</v>
      </c>
      <c r="C4622" s="59" t="s">
        <v>2411</v>
      </c>
      <c r="D4622" s="60"/>
      <c r="E4622" s="60"/>
      <c r="F4622" s="60"/>
      <c r="G4622" s="61"/>
      <c r="H4622" s="71">
        <v>0</v>
      </c>
      <c r="I4622" s="62" t="s">
        <v>35</v>
      </c>
      <c r="J4622" s="62">
        <v>0</v>
      </c>
      <c r="K4622" s="44"/>
      <c r="L4622" s="63">
        <v>137.02000000000001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x14ac:dyDescent="0.2">
      <c r="A4623" s="15"/>
      <c r="B4623" s="15">
        <v>187</v>
      </c>
      <c r="C4623" s="59" t="s">
        <v>2412</v>
      </c>
      <c r="D4623" s="60"/>
      <c r="E4623" s="60"/>
      <c r="F4623" s="60"/>
      <c r="G4623" s="61"/>
      <c r="H4623" s="71">
        <v>0</v>
      </c>
      <c r="I4623" s="62" t="s">
        <v>35</v>
      </c>
      <c r="J4623" s="62">
        <v>0</v>
      </c>
      <c r="K4623" s="44"/>
      <c r="L4623" s="63">
        <v>160.11000000000001</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x14ac:dyDescent="0.2">
      <c r="A4624" s="15"/>
      <c r="B4624" s="15">
        <v>188</v>
      </c>
      <c r="C4624" s="59" t="s">
        <v>2413</v>
      </c>
      <c r="D4624" s="60"/>
      <c r="E4624" s="60"/>
      <c r="F4624" s="60"/>
      <c r="G4624" s="61"/>
      <c r="H4624" s="71">
        <v>0</v>
      </c>
      <c r="I4624" s="62" t="s">
        <v>35</v>
      </c>
      <c r="J4624" s="62">
        <v>0</v>
      </c>
      <c r="K4624" s="44"/>
      <c r="L4624" s="63">
        <v>120.17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x14ac:dyDescent="0.2">
      <c r="A4625" s="15"/>
      <c r="B4625" s="15">
        <v>189</v>
      </c>
      <c r="C4625" s="59" t="s">
        <v>2414</v>
      </c>
      <c r="D4625" s="60"/>
      <c r="E4625" s="60"/>
      <c r="F4625" s="60"/>
      <c r="G4625" s="61"/>
      <c r="H4625" s="71">
        <v>0</v>
      </c>
      <c r="I4625" s="62" t="s">
        <v>35</v>
      </c>
      <c r="J4625" s="62">
        <v>0</v>
      </c>
      <c r="K4625" s="44"/>
      <c r="L4625" s="63">
        <v>124.39</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x14ac:dyDescent="0.2">
      <c r="A4626" s="15"/>
      <c r="B4626" s="15">
        <v>190</v>
      </c>
      <c r="C4626" s="59" t="s">
        <v>2415</v>
      </c>
      <c r="D4626" s="60"/>
      <c r="E4626" s="60"/>
      <c r="F4626" s="60"/>
      <c r="G4626" s="61"/>
      <c r="H4626" s="71">
        <v>0</v>
      </c>
      <c r="I4626" s="62" t="s">
        <v>35</v>
      </c>
      <c r="J4626" s="62">
        <v>0</v>
      </c>
      <c r="K4626" s="44"/>
      <c r="L4626" s="63">
        <v>137.02000000000001</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x14ac:dyDescent="0.2">
      <c r="A4627" s="15"/>
      <c r="B4627" s="15">
        <v>191</v>
      </c>
      <c r="C4627" s="59" t="s">
        <v>2416</v>
      </c>
      <c r="D4627" s="60"/>
      <c r="E4627" s="60"/>
      <c r="F4627" s="60"/>
      <c r="G4627" s="61"/>
      <c r="H4627" s="71">
        <v>0</v>
      </c>
      <c r="I4627" s="62" t="s">
        <v>35</v>
      </c>
      <c r="J4627" s="62">
        <v>0</v>
      </c>
      <c r="K4627" s="44"/>
      <c r="L4627" s="63">
        <v>112.59</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x14ac:dyDescent="0.2">
      <c r="A4628" s="15"/>
      <c r="B4628" s="15">
        <v>192</v>
      </c>
      <c r="C4628" s="59" t="s">
        <v>2417</v>
      </c>
      <c r="D4628" s="60"/>
      <c r="E4628" s="60"/>
      <c r="F4628" s="60"/>
      <c r="G4628" s="61"/>
      <c r="H4628" s="71">
        <v>0</v>
      </c>
      <c r="I4628" s="62" t="s">
        <v>35</v>
      </c>
      <c r="J4628" s="62">
        <v>0</v>
      </c>
      <c r="K4628" s="44"/>
      <c r="L4628" s="63">
        <v>110.49</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x14ac:dyDescent="0.2">
      <c r="A4629" s="15"/>
      <c r="B4629" s="15">
        <v>193</v>
      </c>
      <c r="C4629" s="59" t="s">
        <v>2418</v>
      </c>
      <c r="D4629" s="60"/>
      <c r="E4629" s="60"/>
      <c r="F4629" s="60"/>
      <c r="G4629" s="61"/>
      <c r="H4629" s="71">
        <v>0</v>
      </c>
      <c r="I4629" s="62" t="s">
        <v>35</v>
      </c>
      <c r="J4629" s="62">
        <v>0</v>
      </c>
      <c r="K4629" s="44"/>
      <c r="L4629" s="63">
        <v>148.18</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x14ac:dyDescent="0.2">
      <c r="A4630" s="15"/>
      <c r="B4630" s="15">
        <v>194</v>
      </c>
      <c r="C4630" s="59" t="s">
        <v>2419</v>
      </c>
      <c r="D4630" s="60"/>
      <c r="E4630" s="60"/>
      <c r="F4630" s="60"/>
      <c r="G4630" s="61"/>
      <c r="H4630" s="71">
        <v>0</v>
      </c>
      <c r="I4630" s="62" t="s">
        <v>35</v>
      </c>
      <c r="J4630" s="62">
        <v>0</v>
      </c>
      <c r="K4630" s="44"/>
      <c r="L4630" s="63">
        <v>145.03</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x14ac:dyDescent="0.2">
      <c r="A4631" s="15"/>
      <c r="B4631" s="15">
        <v>195</v>
      </c>
      <c r="C4631" s="59" t="s">
        <v>2420</v>
      </c>
      <c r="D4631" s="60"/>
      <c r="E4631" s="60"/>
      <c r="F4631" s="60"/>
      <c r="G4631" s="61"/>
      <c r="H4631" s="71">
        <v>0</v>
      </c>
      <c r="I4631" s="62" t="s">
        <v>35</v>
      </c>
      <c r="J4631" s="62">
        <v>0</v>
      </c>
      <c r="K4631" s="44"/>
      <c r="L4631" s="63">
        <v>146.61000000000001</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x14ac:dyDescent="0.2">
      <c r="A4632" s="15"/>
      <c r="B4632" s="15">
        <v>196</v>
      </c>
      <c r="C4632" s="59" t="s">
        <v>2421</v>
      </c>
      <c r="D4632" s="60"/>
      <c r="E4632" s="60"/>
      <c r="F4632" s="60"/>
      <c r="G4632" s="61"/>
      <c r="H4632" s="71">
        <v>0</v>
      </c>
      <c r="I4632" s="62" t="s">
        <v>35</v>
      </c>
      <c r="J4632" s="62">
        <v>0</v>
      </c>
      <c r="K4632" s="44"/>
      <c r="L4632" s="63">
        <v>110.43</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x14ac:dyDescent="0.2">
      <c r="A4633" s="15"/>
      <c r="B4633" s="15">
        <v>197</v>
      </c>
      <c r="C4633" s="59" t="s">
        <v>2422</v>
      </c>
      <c r="D4633" s="60"/>
      <c r="E4633" s="60"/>
      <c r="F4633" s="60"/>
      <c r="G4633" s="61"/>
      <c r="H4633" s="71">
        <v>0</v>
      </c>
      <c r="I4633" s="62" t="s">
        <v>35</v>
      </c>
      <c r="J4633" s="62">
        <v>0</v>
      </c>
      <c r="K4633" s="44"/>
      <c r="L4633" s="63">
        <v>112.48</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x14ac:dyDescent="0.2">
      <c r="A4634" s="15"/>
      <c r="B4634" s="15">
        <v>198</v>
      </c>
      <c r="C4634" s="59" t="s">
        <v>2423</v>
      </c>
      <c r="D4634" s="60"/>
      <c r="E4634" s="60"/>
      <c r="F4634" s="60"/>
      <c r="G4634" s="61"/>
      <c r="H4634" s="71">
        <v>0</v>
      </c>
      <c r="I4634" s="62" t="s">
        <v>35</v>
      </c>
      <c r="J4634" s="62">
        <v>0</v>
      </c>
      <c r="K4634" s="44"/>
      <c r="L4634" s="63">
        <v>112.7</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x14ac:dyDescent="0.2">
      <c r="A4635" s="15"/>
      <c r="B4635" s="15">
        <v>199</v>
      </c>
      <c r="C4635" s="59" t="s">
        <v>2424</v>
      </c>
      <c r="D4635" s="60"/>
      <c r="E4635" s="60"/>
      <c r="F4635" s="60"/>
      <c r="G4635" s="61"/>
      <c r="H4635" s="71">
        <v>0</v>
      </c>
      <c r="I4635" s="62" t="s">
        <v>35</v>
      </c>
      <c r="J4635" s="62">
        <v>0</v>
      </c>
      <c r="K4635" s="44"/>
      <c r="L4635" s="63">
        <v>152.26</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200</v>
      </c>
      <c r="C4636" s="59" t="s">
        <v>2425</v>
      </c>
      <c r="D4636" s="60"/>
      <c r="E4636" s="60"/>
      <c r="F4636" s="60"/>
      <c r="G4636" s="61"/>
      <c r="H4636" s="71">
        <v>0</v>
      </c>
      <c r="I4636" s="62" t="s">
        <v>35</v>
      </c>
      <c r="J4636" s="62">
        <v>0</v>
      </c>
      <c r="K4636" s="44"/>
      <c r="L4636" s="63">
        <v>211.62</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201</v>
      </c>
      <c r="C4637" s="59" t="s">
        <v>2426</v>
      </c>
      <c r="D4637" s="60"/>
      <c r="E4637" s="60"/>
      <c r="F4637" s="60"/>
      <c r="G4637" s="61"/>
      <c r="H4637" s="71">
        <v>0</v>
      </c>
      <c r="I4637" s="62" t="s">
        <v>35</v>
      </c>
      <c r="J4637" s="62">
        <v>0</v>
      </c>
      <c r="K4637" s="44"/>
      <c r="L4637" s="63">
        <v>112.28</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202</v>
      </c>
      <c r="C4638" s="59" t="s">
        <v>2427</v>
      </c>
      <c r="D4638" s="60"/>
      <c r="E4638" s="60"/>
      <c r="F4638" s="60"/>
      <c r="G4638" s="61"/>
      <c r="H4638" s="71">
        <v>0</v>
      </c>
      <c r="I4638" s="62" t="s">
        <v>35</v>
      </c>
      <c r="J4638" s="62">
        <v>0</v>
      </c>
      <c r="K4638" s="44"/>
      <c r="L4638" s="63">
        <v>112.28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203</v>
      </c>
      <c r="C4639" s="59">
        <v>0</v>
      </c>
      <c r="D4639" s="60"/>
      <c r="E4639" s="60"/>
      <c r="F4639" s="60"/>
      <c r="G4639" s="61"/>
      <c r="H4639" s="71">
        <v>0</v>
      </c>
      <c r="I4639" s="62">
        <v>0</v>
      </c>
      <c r="J4639" s="62">
        <v>0</v>
      </c>
      <c r="K4639" s="44"/>
      <c r="L4639" s="63"/>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204</v>
      </c>
      <c r="C4640" s="59" t="s">
        <v>2401</v>
      </c>
      <c r="D4640" s="60"/>
      <c r="E4640" s="60"/>
      <c r="F4640" s="60"/>
      <c r="G4640" s="61"/>
      <c r="H4640" s="71">
        <v>0</v>
      </c>
      <c r="I4640" s="62">
        <v>0</v>
      </c>
      <c r="J4640" s="62">
        <v>0</v>
      </c>
      <c r="K4640" s="44"/>
      <c r="L4640" s="63"/>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205</v>
      </c>
      <c r="C4641" s="59" t="s">
        <v>2403</v>
      </c>
      <c r="D4641" s="60"/>
      <c r="E4641" s="60"/>
      <c r="F4641" s="60"/>
      <c r="G4641" s="61"/>
      <c r="H4641" s="71">
        <v>0</v>
      </c>
      <c r="I4641" s="62" t="s">
        <v>35</v>
      </c>
      <c r="J4641" s="62">
        <v>0</v>
      </c>
      <c r="K4641" s="44"/>
      <c r="L4641" s="63">
        <v>153.30000000000001</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206</v>
      </c>
      <c r="C4642" s="59" t="s">
        <v>2404</v>
      </c>
      <c r="D4642" s="60"/>
      <c r="E4642" s="60"/>
      <c r="F4642" s="60"/>
      <c r="G4642" s="61"/>
      <c r="H4642" s="71">
        <v>0</v>
      </c>
      <c r="I4642" s="62" t="s">
        <v>35</v>
      </c>
      <c r="J4642" s="62">
        <v>0</v>
      </c>
      <c r="K4642" s="44"/>
      <c r="L4642" s="63">
        <v>217.62</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207</v>
      </c>
      <c r="C4643" s="59" t="s">
        <v>2405</v>
      </c>
      <c r="D4643" s="60"/>
      <c r="E4643" s="60"/>
      <c r="F4643" s="60"/>
      <c r="G4643" s="61"/>
      <c r="H4643" s="71">
        <v>0</v>
      </c>
      <c r="I4643" s="62" t="s">
        <v>35</v>
      </c>
      <c r="J4643" s="62">
        <v>0</v>
      </c>
      <c r="K4643" s="44"/>
      <c r="L4643" s="63">
        <v>217.62</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208</v>
      </c>
      <c r="C4644" s="59" t="s">
        <v>2406</v>
      </c>
      <c r="D4644" s="60"/>
      <c r="E4644" s="60"/>
      <c r="F4644" s="60"/>
      <c r="G4644" s="61"/>
      <c r="H4644" s="71">
        <v>0</v>
      </c>
      <c r="I4644" s="62" t="s">
        <v>35</v>
      </c>
      <c r="J4644" s="62">
        <v>0</v>
      </c>
      <c r="K4644" s="44"/>
      <c r="L4644" s="63">
        <v>153.30000000000001</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209</v>
      </c>
      <c r="C4645" s="59" t="s">
        <v>2407</v>
      </c>
      <c r="D4645" s="60"/>
      <c r="E4645" s="60"/>
      <c r="F4645" s="60"/>
      <c r="G4645" s="61"/>
      <c r="H4645" s="71">
        <v>0</v>
      </c>
      <c r="I4645" s="62" t="s">
        <v>35</v>
      </c>
      <c r="J4645" s="62">
        <v>0</v>
      </c>
      <c r="K4645" s="44"/>
      <c r="L4645" s="63">
        <v>153.30000000000001</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210</v>
      </c>
      <c r="C4646" s="59" t="s">
        <v>2408</v>
      </c>
      <c r="D4646" s="60"/>
      <c r="E4646" s="60"/>
      <c r="F4646" s="60"/>
      <c r="G4646" s="61"/>
      <c r="H4646" s="71">
        <v>0</v>
      </c>
      <c r="I4646" s="62" t="s">
        <v>35</v>
      </c>
      <c r="J4646" s="62">
        <v>0</v>
      </c>
      <c r="K4646" s="44"/>
      <c r="L4646" s="63">
        <v>141.1</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211</v>
      </c>
      <c r="C4647" s="59" t="s">
        <v>1977</v>
      </c>
      <c r="D4647" s="60"/>
      <c r="E4647" s="60"/>
      <c r="F4647" s="60"/>
      <c r="G4647" s="61"/>
      <c r="H4647" s="71">
        <v>0</v>
      </c>
      <c r="I4647" s="62" t="s">
        <v>35</v>
      </c>
      <c r="J4647" s="62">
        <v>0</v>
      </c>
      <c r="K4647" s="44"/>
      <c r="L4647" s="63">
        <v>153.30000000000001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212</v>
      </c>
      <c r="C4648" s="59" t="s">
        <v>2409</v>
      </c>
      <c r="D4648" s="60"/>
      <c r="E4648" s="60"/>
      <c r="F4648" s="60"/>
      <c r="G4648" s="61"/>
      <c r="H4648" s="71">
        <v>0</v>
      </c>
      <c r="I4648" s="62" t="s">
        <v>35</v>
      </c>
      <c r="J4648" s="62">
        <v>0</v>
      </c>
      <c r="K4648" s="44"/>
      <c r="L4648" s="63">
        <v>153.30000000000001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213</v>
      </c>
      <c r="C4649" s="59" t="s">
        <v>2410</v>
      </c>
      <c r="D4649" s="60"/>
      <c r="E4649" s="60"/>
      <c r="F4649" s="60"/>
      <c r="G4649" s="61"/>
      <c r="H4649" s="71">
        <v>0</v>
      </c>
      <c r="I4649" s="62" t="s">
        <v>35</v>
      </c>
      <c r="J4649" s="62">
        <v>0</v>
      </c>
      <c r="K4649" s="44"/>
      <c r="L4649" s="63">
        <v>180.44</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214</v>
      </c>
      <c r="C4650" s="59" t="s">
        <v>2411</v>
      </c>
      <c r="D4650" s="60"/>
      <c r="E4650" s="60"/>
      <c r="F4650" s="60"/>
      <c r="G4650" s="61"/>
      <c r="H4650" s="71">
        <v>0</v>
      </c>
      <c r="I4650" s="62" t="s">
        <v>35</v>
      </c>
      <c r="J4650" s="62">
        <v>0</v>
      </c>
      <c r="K4650" s="44"/>
      <c r="L4650" s="63">
        <v>180.44</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215</v>
      </c>
      <c r="C4651" s="59" t="s">
        <v>2412</v>
      </c>
      <c r="D4651" s="60"/>
      <c r="E4651" s="60"/>
      <c r="F4651" s="60"/>
      <c r="G4651" s="61"/>
      <c r="H4651" s="71">
        <v>0</v>
      </c>
      <c r="I4651" s="62" t="s">
        <v>35</v>
      </c>
      <c r="J4651" s="62">
        <v>0</v>
      </c>
      <c r="K4651" s="44"/>
      <c r="L4651" s="63">
        <v>217.62</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216</v>
      </c>
      <c r="C4652" s="59" t="s">
        <v>2413</v>
      </c>
      <c r="D4652" s="60"/>
      <c r="E4652" s="60"/>
      <c r="F4652" s="60"/>
      <c r="G4652" s="61"/>
      <c r="H4652" s="71">
        <v>0</v>
      </c>
      <c r="I4652" s="62" t="s">
        <v>35</v>
      </c>
      <c r="J4652" s="62">
        <v>0</v>
      </c>
      <c r="K4652" s="44"/>
      <c r="L4652" s="63">
        <v>153.30000000000001</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217</v>
      </c>
      <c r="C4653" s="59" t="s">
        <v>2414</v>
      </c>
      <c r="D4653" s="60"/>
      <c r="E4653" s="60"/>
      <c r="F4653" s="60"/>
      <c r="G4653" s="61"/>
      <c r="H4653" s="71">
        <v>0</v>
      </c>
      <c r="I4653" s="62" t="s">
        <v>35</v>
      </c>
      <c r="J4653" s="62">
        <v>0</v>
      </c>
      <c r="K4653" s="44"/>
      <c r="L4653" s="63">
        <v>160.09</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218</v>
      </c>
      <c r="C4654" s="59" t="s">
        <v>2415</v>
      </c>
      <c r="D4654" s="60"/>
      <c r="E4654" s="60"/>
      <c r="F4654" s="60"/>
      <c r="G4654" s="61"/>
      <c r="H4654" s="71">
        <v>0</v>
      </c>
      <c r="I4654" s="62" t="s">
        <v>35</v>
      </c>
      <c r="J4654" s="62">
        <v>0</v>
      </c>
      <c r="K4654" s="44"/>
      <c r="L4654" s="63">
        <v>180.44</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219</v>
      </c>
      <c r="C4655" s="59" t="s">
        <v>2416</v>
      </c>
      <c r="D4655" s="60"/>
      <c r="E4655" s="60"/>
      <c r="F4655" s="60"/>
      <c r="G4655" s="61"/>
      <c r="H4655" s="71">
        <v>0</v>
      </c>
      <c r="I4655" s="62" t="s">
        <v>35</v>
      </c>
      <c r="J4655" s="62">
        <v>0</v>
      </c>
      <c r="K4655" s="44"/>
      <c r="L4655" s="63">
        <v>141.1</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220</v>
      </c>
      <c r="C4656" s="59" t="s">
        <v>2417</v>
      </c>
      <c r="D4656" s="60"/>
      <c r="E4656" s="60"/>
      <c r="F4656" s="60"/>
      <c r="G4656" s="61"/>
      <c r="H4656" s="71">
        <v>0</v>
      </c>
      <c r="I4656" s="62" t="s">
        <v>35</v>
      </c>
      <c r="J4656" s="62">
        <v>0</v>
      </c>
      <c r="K4656" s="44"/>
      <c r="L4656" s="63">
        <v>137.69999999999999</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221</v>
      </c>
      <c r="C4657" s="59" t="s">
        <v>2418</v>
      </c>
      <c r="D4657" s="60"/>
      <c r="E4657" s="60"/>
      <c r="F4657" s="60"/>
      <c r="G4657" s="61"/>
      <c r="H4657" s="71">
        <v>0</v>
      </c>
      <c r="I4657" s="62" t="s">
        <v>35</v>
      </c>
      <c r="J4657" s="62">
        <v>0</v>
      </c>
      <c r="K4657" s="44"/>
      <c r="L4657" s="63">
        <v>198.41</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222</v>
      </c>
      <c r="C4658" s="59" t="s">
        <v>2419</v>
      </c>
      <c r="D4658" s="60"/>
      <c r="E4658" s="60"/>
      <c r="F4658" s="60"/>
      <c r="G4658" s="61"/>
      <c r="H4658" s="71">
        <v>0</v>
      </c>
      <c r="I4658" s="62" t="s">
        <v>35</v>
      </c>
      <c r="J4658" s="62">
        <v>0</v>
      </c>
      <c r="K4658" s="44"/>
      <c r="L4658" s="63">
        <v>193.34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223</v>
      </c>
      <c r="C4659" s="59" t="s">
        <v>2420</v>
      </c>
      <c r="D4659" s="60"/>
      <c r="E4659" s="60"/>
      <c r="F4659" s="60"/>
      <c r="G4659" s="61"/>
      <c r="H4659" s="71">
        <v>0</v>
      </c>
      <c r="I4659" s="62" t="s">
        <v>35</v>
      </c>
      <c r="J4659" s="62">
        <v>0</v>
      </c>
      <c r="K4659" s="44"/>
      <c r="L4659" s="63">
        <v>195.87</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224</v>
      </c>
      <c r="C4660" s="59" t="s">
        <v>2421</v>
      </c>
      <c r="D4660" s="60"/>
      <c r="E4660" s="60"/>
      <c r="F4660" s="60"/>
      <c r="G4660" s="61"/>
      <c r="H4660" s="71">
        <v>0</v>
      </c>
      <c r="I4660" s="62" t="s">
        <v>35</v>
      </c>
      <c r="J4660" s="62">
        <v>0</v>
      </c>
      <c r="K4660" s="44"/>
      <c r="L4660" s="63">
        <v>137.63</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225</v>
      </c>
      <c r="C4661" s="59" t="s">
        <v>2422</v>
      </c>
      <c r="D4661" s="60"/>
      <c r="E4661" s="60"/>
      <c r="F4661" s="60"/>
      <c r="G4661" s="61"/>
      <c r="H4661" s="71">
        <v>0</v>
      </c>
      <c r="I4661" s="62" t="s">
        <v>35</v>
      </c>
      <c r="J4661" s="62">
        <v>0</v>
      </c>
      <c r="K4661" s="44"/>
      <c r="L4661" s="63">
        <v>140.91</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226</v>
      </c>
      <c r="C4662" s="59" t="s">
        <v>2423</v>
      </c>
      <c r="D4662" s="60"/>
      <c r="E4662" s="60"/>
      <c r="F4662" s="60"/>
      <c r="G4662" s="61"/>
      <c r="H4662" s="71">
        <v>0</v>
      </c>
      <c r="I4662" s="62" t="s">
        <v>35</v>
      </c>
      <c r="J4662" s="62">
        <v>0</v>
      </c>
      <c r="K4662" s="44"/>
      <c r="L4662" s="63">
        <v>141.27000000000001</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227</v>
      </c>
      <c r="C4663" s="59" t="s">
        <v>2424</v>
      </c>
      <c r="D4663" s="60"/>
      <c r="E4663" s="60"/>
      <c r="F4663" s="60"/>
      <c r="G4663" s="61"/>
      <c r="H4663" s="71">
        <v>0</v>
      </c>
      <c r="I4663" s="62" t="s">
        <v>35</v>
      </c>
      <c r="J4663" s="62">
        <v>0</v>
      </c>
      <c r="K4663" s="44"/>
      <c r="L4663" s="63">
        <v>204.69</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228</v>
      </c>
      <c r="C4664" s="59" t="s">
        <v>2425</v>
      </c>
      <c r="D4664" s="60"/>
      <c r="E4664" s="60"/>
      <c r="F4664" s="60"/>
      <c r="G4664" s="61"/>
      <c r="H4664" s="71">
        <v>0</v>
      </c>
      <c r="I4664" s="62" t="s">
        <v>35</v>
      </c>
      <c r="J4664" s="62">
        <v>0</v>
      </c>
      <c r="K4664" s="44"/>
      <c r="L4664" s="63">
        <v>300.48</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229</v>
      </c>
      <c r="C4665" s="59" t="s">
        <v>2426</v>
      </c>
      <c r="D4665" s="60"/>
      <c r="E4665" s="60"/>
      <c r="F4665" s="60"/>
      <c r="G4665" s="61"/>
      <c r="H4665" s="71">
        <v>0</v>
      </c>
      <c r="I4665" s="62" t="s">
        <v>35</v>
      </c>
      <c r="J4665" s="62">
        <v>0</v>
      </c>
      <c r="K4665" s="44"/>
      <c r="L4665" s="63">
        <v>140.58000000000001</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230</v>
      </c>
      <c r="C4666" s="59" t="s">
        <v>2427</v>
      </c>
      <c r="D4666" s="60"/>
      <c r="E4666" s="60"/>
      <c r="F4666" s="60"/>
      <c r="G4666" s="61"/>
      <c r="H4666" s="71">
        <v>0</v>
      </c>
      <c r="I4666" s="62" t="s">
        <v>35</v>
      </c>
      <c r="J4666" s="62">
        <v>0</v>
      </c>
      <c r="K4666" s="44"/>
      <c r="L4666" s="63">
        <v>140.58000000000001</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231</v>
      </c>
      <c r="C4667" s="59">
        <v>0</v>
      </c>
      <c r="D4667" s="60"/>
      <c r="E4667" s="60"/>
      <c r="F4667" s="60"/>
      <c r="G4667" s="61"/>
      <c r="H4667" s="71">
        <v>0</v>
      </c>
      <c r="I4667" s="62">
        <v>0</v>
      </c>
      <c r="J4667" s="62">
        <v>0</v>
      </c>
      <c r="K4667" s="44"/>
      <c r="L4667" s="63"/>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hidden="1" outlineLevel="1" x14ac:dyDescent="0.2">
      <c r="A4668" s="15"/>
      <c r="B4668" s="15">
        <v>232</v>
      </c>
      <c r="C4668" s="59">
        <v>0</v>
      </c>
      <c r="D4668" s="60"/>
      <c r="E4668" s="60"/>
      <c r="F4668" s="60"/>
      <c r="G4668" s="61"/>
      <c r="H4668" s="71">
        <v>0</v>
      </c>
      <c r="I4668" s="62" t="s">
        <v>35</v>
      </c>
      <c r="J4668" s="62">
        <v>0</v>
      </c>
      <c r="K4668" s="44"/>
      <c r="L4668" s="63">
        <v>0</v>
      </c>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hidden="1" outlineLevel="1" x14ac:dyDescent="0.2">
      <c r="A4669" s="15"/>
      <c r="B4669" s="15">
        <v>233</v>
      </c>
      <c r="C4669" s="59">
        <v>0</v>
      </c>
      <c r="D4669" s="60"/>
      <c r="E4669" s="60"/>
      <c r="F4669" s="60"/>
      <c r="G4669" s="61"/>
      <c r="H4669" s="71">
        <v>0</v>
      </c>
      <c r="I4669" s="62" t="s">
        <v>35</v>
      </c>
      <c r="J4669" s="62">
        <v>0</v>
      </c>
      <c r="K4669" s="44"/>
      <c r="L4669" s="63">
        <v>0</v>
      </c>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hidden="1" outlineLevel="1" x14ac:dyDescent="0.2">
      <c r="A4670" s="15"/>
      <c r="B4670" s="15">
        <v>234</v>
      </c>
      <c r="C4670" s="59">
        <v>0</v>
      </c>
      <c r="D4670" s="60"/>
      <c r="E4670" s="60"/>
      <c r="F4670" s="60"/>
      <c r="G4670" s="61"/>
      <c r="H4670" s="71">
        <v>0</v>
      </c>
      <c r="I4670" s="62" t="s">
        <v>35</v>
      </c>
      <c r="J4670" s="62">
        <v>0</v>
      </c>
      <c r="K4670" s="44"/>
      <c r="L4670" s="63">
        <v>0</v>
      </c>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hidden="1" outlineLevel="1" x14ac:dyDescent="0.2">
      <c r="A4671" s="15"/>
      <c r="B4671" s="15">
        <v>235</v>
      </c>
      <c r="C4671" s="59">
        <v>0</v>
      </c>
      <c r="D4671" s="60"/>
      <c r="E4671" s="60"/>
      <c r="F4671" s="60"/>
      <c r="G4671" s="61"/>
      <c r="H4671" s="71">
        <v>0</v>
      </c>
      <c r="I4671" s="62" t="s">
        <v>35</v>
      </c>
      <c r="J4671" s="62">
        <v>0</v>
      </c>
      <c r="K4671" s="44"/>
      <c r="L4671" s="63">
        <v>0</v>
      </c>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hidden="1" outlineLevel="1" x14ac:dyDescent="0.2">
      <c r="A4672" s="15"/>
      <c r="B4672" s="15">
        <v>236</v>
      </c>
      <c r="C4672" s="59">
        <v>0</v>
      </c>
      <c r="D4672" s="60"/>
      <c r="E4672" s="60"/>
      <c r="F4672" s="60"/>
      <c r="G4672" s="61"/>
      <c r="H4672" s="71">
        <v>0</v>
      </c>
      <c r="I4672" s="62" t="s">
        <v>35</v>
      </c>
      <c r="J4672" s="62">
        <v>0</v>
      </c>
      <c r="K4672" s="44"/>
      <c r="L4672" s="63">
        <v>0</v>
      </c>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hidden="1" outlineLevel="1" x14ac:dyDescent="0.2">
      <c r="A4673" s="15"/>
      <c r="B4673" s="15">
        <v>237</v>
      </c>
      <c r="C4673" s="59">
        <v>0</v>
      </c>
      <c r="D4673" s="60"/>
      <c r="E4673" s="60"/>
      <c r="F4673" s="60"/>
      <c r="G4673" s="61"/>
      <c r="H4673" s="71">
        <v>0</v>
      </c>
      <c r="I4673" s="62" t="s">
        <v>35</v>
      </c>
      <c r="J4673" s="62">
        <v>0</v>
      </c>
      <c r="K4673" s="44"/>
      <c r="L4673" s="63">
        <v>0</v>
      </c>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hidden="1" outlineLevel="1" x14ac:dyDescent="0.2">
      <c r="A4674" s="15"/>
      <c r="B4674" s="15">
        <v>238</v>
      </c>
      <c r="C4674" s="59">
        <v>0</v>
      </c>
      <c r="D4674" s="60"/>
      <c r="E4674" s="60"/>
      <c r="F4674" s="60"/>
      <c r="G4674" s="61"/>
      <c r="H4674" s="71">
        <v>0</v>
      </c>
      <c r="I4674" s="62" t="s">
        <v>35</v>
      </c>
      <c r="J4674" s="62">
        <v>0</v>
      </c>
      <c r="K4674" s="44"/>
      <c r="L4674" s="63">
        <v>0</v>
      </c>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hidden="1" outlineLevel="1" x14ac:dyDescent="0.2">
      <c r="A4675" s="15"/>
      <c r="B4675" s="15">
        <v>239</v>
      </c>
      <c r="C4675" s="59">
        <v>0</v>
      </c>
      <c r="D4675" s="60"/>
      <c r="E4675" s="60"/>
      <c r="F4675" s="60"/>
      <c r="G4675" s="61"/>
      <c r="H4675" s="71">
        <v>0</v>
      </c>
      <c r="I4675" s="62" t="s">
        <v>35</v>
      </c>
      <c r="J4675" s="62">
        <v>0</v>
      </c>
      <c r="K4675" s="44"/>
      <c r="L4675" s="63">
        <v>0</v>
      </c>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hidden="1" outlineLevel="1" x14ac:dyDescent="0.2">
      <c r="A4676" s="15"/>
      <c r="B4676" s="15">
        <v>240</v>
      </c>
      <c r="C4676" s="59">
        <v>0</v>
      </c>
      <c r="D4676" s="60"/>
      <c r="E4676" s="60"/>
      <c r="F4676" s="60"/>
      <c r="G4676" s="61"/>
      <c r="H4676" s="71">
        <v>0</v>
      </c>
      <c r="I4676" s="62" t="s">
        <v>35</v>
      </c>
      <c r="J4676" s="62">
        <v>0</v>
      </c>
      <c r="K4676" s="44"/>
      <c r="L4676" s="63">
        <v>0</v>
      </c>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hidden="1" outlineLevel="1" x14ac:dyDescent="0.2">
      <c r="A4677" s="15"/>
      <c r="B4677" s="15">
        <v>241</v>
      </c>
      <c r="C4677" s="59">
        <v>0</v>
      </c>
      <c r="D4677" s="60"/>
      <c r="E4677" s="60"/>
      <c r="F4677" s="60"/>
      <c r="G4677" s="61"/>
      <c r="H4677" s="71">
        <v>0</v>
      </c>
      <c r="I4677" s="62" t="s">
        <v>35</v>
      </c>
      <c r="J4677" s="62">
        <v>0</v>
      </c>
      <c r="K4677" s="44"/>
      <c r="L4677" s="63">
        <v>0</v>
      </c>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hidden="1" outlineLevel="1" x14ac:dyDescent="0.2">
      <c r="A4678" s="15"/>
      <c r="B4678" s="15">
        <v>242</v>
      </c>
      <c r="C4678" s="59">
        <v>0</v>
      </c>
      <c r="D4678" s="60"/>
      <c r="E4678" s="60"/>
      <c r="F4678" s="60"/>
      <c r="G4678" s="61"/>
      <c r="H4678" s="71">
        <v>0</v>
      </c>
      <c r="I4678" s="62" t="s">
        <v>35</v>
      </c>
      <c r="J4678" s="62">
        <v>0</v>
      </c>
      <c r="K4678" s="44"/>
      <c r="L4678" s="63">
        <v>0</v>
      </c>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hidden="1" outlineLevel="1" x14ac:dyDescent="0.2">
      <c r="A4679" s="15"/>
      <c r="B4679" s="15">
        <v>243</v>
      </c>
      <c r="C4679" s="59">
        <v>0</v>
      </c>
      <c r="D4679" s="60"/>
      <c r="E4679" s="60"/>
      <c r="F4679" s="60"/>
      <c r="G4679" s="61"/>
      <c r="H4679" s="71">
        <v>0</v>
      </c>
      <c r="I4679" s="62" t="s">
        <v>35</v>
      </c>
      <c r="J4679" s="62">
        <v>0</v>
      </c>
      <c r="K4679" s="44"/>
      <c r="L4679" s="63">
        <v>0</v>
      </c>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x14ac:dyDescent="0.2">
      <c r="A4680" s="15"/>
      <c r="B4680" s="15">
        <v>244</v>
      </c>
      <c r="C4680" s="59">
        <v>0</v>
      </c>
      <c r="D4680" s="60"/>
      <c r="E4680" s="60"/>
      <c r="F4680" s="60"/>
      <c r="G4680" s="61"/>
      <c r="H4680" s="71">
        <v>0</v>
      </c>
      <c r="I4680" s="62" t="s">
        <v>35</v>
      </c>
      <c r="J4680" s="62">
        <v>0</v>
      </c>
      <c r="K4680" s="44"/>
      <c r="L4680" s="63">
        <v>0</v>
      </c>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x14ac:dyDescent="0.2">
      <c r="A4681" s="15"/>
      <c r="B4681" s="15">
        <v>245</v>
      </c>
      <c r="C4681" s="59">
        <v>0</v>
      </c>
      <c r="D4681" s="60"/>
      <c r="E4681" s="60"/>
      <c r="F4681" s="60"/>
      <c r="G4681" s="61"/>
      <c r="H4681" s="71">
        <v>0</v>
      </c>
      <c r="I4681" s="62" t="s">
        <v>35</v>
      </c>
      <c r="J4681" s="62">
        <v>0</v>
      </c>
      <c r="K4681" s="44"/>
      <c r="L4681" s="63">
        <v>0</v>
      </c>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x14ac:dyDescent="0.2">
      <c r="A4682" s="15"/>
      <c r="B4682" s="15">
        <v>246</v>
      </c>
      <c r="C4682" s="59">
        <v>0</v>
      </c>
      <c r="D4682" s="60"/>
      <c r="E4682" s="60"/>
      <c r="F4682" s="60"/>
      <c r="G4682" s="61"/>
      <c r="H4682" s="71">
        <v>0</v>
      </c>
      <c r="I4682" s="62" t="s">
        <v>35</v>
      </c>
      <c r="J4682" s="62">
        <v>0</v>
      </c>
      <c r="K4682" s="44"/>
      <c r="L4682" s="63">
        <v>0</v>
      </c>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x14ac:dyDescent="0.2">
      <c r="A4683" s="15"/>
      <c r="B4683" s="15">
        <v>247</v>
      </c>
      <c r="C4683" s="59">
        <v>0</v>
      </c>
      <c r="D4683" s="60"/>
      <c r="E4683" s="60"/>
      <c r="F4683" s="60"/>
      <c r="G4683" s="61"/>
      <c r="H4683" s="71">
        <v>0</v>
      </c>
      <c r="I4683" s="62" t="s">
        <v>35</v>
      </c>
      <c r="J4683" s="62">
        <v>0</v>
      </c>
      <c r="K4683" s="44"/>
      <c r="L4683" s="63">
        <v>0</v>
      </c>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x14ac:dyDescent="0.2">
      <c r="A4684" s="15"/>
      <c r="B4684" s="15">
        <v>248</v>
      </c>
      <c r="C4684" s="59">
        <v>0</v>
      </c>
      <c r="D4684" s="60"/>
      <c r="E4684" s="60"/>
      <c r="F4684" s="60"/>
      <c r="G4684" s="61"/>
      <c r="H4684" s="71">
        <v>0</v>
      </c>
      <c r="I4684" s="62" t="s">
        <v>35</v>
      </c>
      <c r="J4684" s="62">
        <v>0</v>
      </c>
      <c r="K4684" s="44"/>
      <c r="L4684" s="63">
        <v>0</v>
      </c>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x14ac:dyDescent="0.2">
      <c r="A4685" s="15"/>
      <c r="B4685" s="15">
        <v>249</v>
      </c>
      <c r="C4685" s="59">
        <v>0</v>
      </c>
      <c r="D4685" s="60"/>
      <c r="E4685" s="60"/>
      <c r="F4685" s="60"/>
      <c r="G4685" s="61"/>
      <c r="H4685" s="71">
        <v>0</v>
      </c>
      <c r="I4685" s="62" t="s">
        <v>35</v>
      </c>
      <c r="J4685" s="62">
        <v>0</v>
      </c>
      <c r="K4685" s="44"/>
      <c r="L4685" s="63">
        <v>0</v>
      </c>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x14ac:dyDescent="0.2">
      <c r="A4686" s="15"/>
      <c r="B4686" s="15">
        <v>250</v>
      </c>
      <c r="C4686" s="59">
        <v>0</v>
      </c>
      <c r="D4686" s="60"/>
      <c r="E4686" s="60"/>
      <c r="F4686" s="60"/>
      <c r="G4686" s="61"/>
      <c r="H4686" s="71">
        <v>0</v>
      </c>
      <c r="I4686" s="62" t="s">
        <v>35</v>
      </c>
      <c r="J4686" s="62">
        <v>0</v>
      </c>
      <c r="K4686" s="44"/>
      <c r="L4686" s="63">
        <v>0</v>
      </c>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x14ac:dyDescent="0.2">
      <c r="A4687" s="15"/>
      <c r="B4687" s="15">
        <v>251</v>
      </c>
      <c r="C4687" s="59">
        <v>0</v>
      </c>
      <c r="D4687" s="60"/>
      <c r="E4687" s="60"/>
      <c r="F4687" s="60"/>
      <c r="G4687" s="61"/>
      <c r="H4687" s="71">
        <v>0</v>
      </c>
      <c r="I4687" s="62" t="s">
        <v>35</v>
      </c>
      <c r="J4687" s="62">
        <v>0</v>
      </c>
      <c r="K4687" s="44"/>
      <c r="L4687" s="63">
        <v>0</v>
      </c>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x14ac:dyDescent="0.2">
      <c r="A4688" s="15"/>
      <c r="B4688" s="15">
        <v>252</v>
      </c>
      <c r="C4688" s="59">
        <v>0</v>
      </c>
      <c r="D4688" s="60"/>
      <c r="E4688" s="60"/>
      <c r="F4688" s="60"/>
      <c r="G4688" s="61"/>
      <c r="H4688" s="71">
        <v>0</v>
      </c>
      <c r="I4688" s="62" t="s">
        <v>35</v>
      </c>
      <c r="J4688" s="62">
        <v>0</v>
      </c>
      <c r="K4688" s="44"/>
      <c r="L4688" s="63">
        <v>0</v>
      </c>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x14ac:dyDescent="0.2">
      <c r="A4689" s="15"/>
      <c r="B4689" s="15">
        <v>253</v>
      </c>
      <c r="C4689" s="59">
        <v>0</v>
      </c>
      <c r="D4689" s="60"/>
      <c r="E4689" s="60"/>
      <c r="F4689" s="60"/>
      <c r="G4689" s="61"/>
      <c r="H4689" s="71">
        <v>0</v>
      </c>
      <c r="I4689" s="62" t="s">
        <v>35</v>
      </c>
      <c r="J4689" s="62">
        <v>0</v>
      </c>
      <c r="K4689" s="44"/>
      <c r="L4689" s="63">
        <v>0</v>
      </c>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x14ac:dyDescent="0.2">
      <c r="A4690" s="15"/>
      <c r="B4690" s="15">
        <v>254</v>
      </c>
      <c r="C4690" s="59">
        <v>0</v>
      </c>
      <c r="D4690" s="60"/>
      <c r="E4690" s="60"/>
      <c r="F4690" s="60"/>
      <c r="G4690" s="61"/>
      <c r="H4690" s="71">
        <v>0</v>
      </c>
      <c r="I4690" s="62" t="s">
        <v>35</v>
      </c>
      <c r="J4690" s="62">
        <v>0</v>
      </c>
      <c r="K4690" s="44"/>
      <c r="L4690" s="63">
        <v>0</v>
      </c>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x14ac:dyDescent="0.2">
      <c r="A4691" s="15"/>
      <c r="B4691" s="15">
        <v>255</v>
      </c>
      <c r="C4691" s="59">
        <v>0</v>
      </c>
      <c r="D4691" s="60"/>
      <c r="E4691" s="60"/>
      <c r="F4691" s="60"/>
      <c r="G4691" s="61"/>
      <c r="H4691" s="71">
        <v>0</v>
      </c>
      <c r="I4691" s="62" t="s">
        <v>35</v>
      </c>
      <c r="J4691" s="62">
        <v>0</v>
      </c>
      <c r="K4691" s="44"/>
      <c r="L4691" s="63">
        <v>0</v>
      </c>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x14ac:dyDescent="0.2">
      <c r="A4692" s="15"/>
      <c r="B4692" s="15">
        <v>256</v>
      </c>
      <c r="C4692" s="59">
        <v>0</v>
      </c>
      <c r="D4692" s="60"/>
      <c r="E4692" s="60"/>
      <c r="F4692" s="60"/>
      <c r="G4692" s="61"/>
      <c r="H4692" s="71">
        <v>0</v>
      </c>
      <c r="I4692" s="62" t="s">
        <v>35</v>
      </c>
      <c r="J4692" s="62">
        <v>0</v>
      </c>
      <c r="K4692" s="44"/>
      <c r="L4692" s="63">
        <v>0</v>
      </c>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x14ac:dyDescent="0.2">
      <c r="A4693" s="15"/>
      <c r="B4693" s="15">
        <v>257</v>
      </c>
      <c r="C4693" s="59">
        <v>0</v>
      </c>
      <c r="D4693" s="60"/>
      <c r="E4693" s="60"/>
      <c r="F4693" s="60"/>
      <c r="G4693" s="61"/>
      <c r="H4693" s="71">
        <v>0</v>
      </c>
      <c r="I4693" s="62" t="s">
        <v>35</v>
      </c>
      <c r="J4693" s="62">
        <v>0</v>
      </c>
      <c r="K4693" s="44"/>
      <c r="L4693" s="63">
        <v>0</v>
      </c>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x14ac:dyDescent="0.2">
      <c r="A4694" s="15"/>
      <c r="B4694" s="15">
        <v>258</v>
      </c>
      <c r="C4694" s="59">
        <v>0</v>
      </c>
      <c r="D4694" s="60"/>
      <c r="E4694" s="60"/>
      <c r="F4694" s="60"/>
      <c r="G4694" s="61"/>
      <c r="H4694" s="71">
        <v>0</v>
      </c>
      <c r="I4694" s="62" t="s">
        <v>35</v>
      </c>
      <c r="J4694" s="62">
        <v>0</v>
      </c>
      <c r="K4694" s="44"/>
      <c r="L4694" s="63">
        <v>0</v>
      </c>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x14ac:dyDescent="0.2">
      <c r="A4695" s="15"/>
      <c r="B4695" s="15">
        <v>259</v>
      </c>
      <c r="C4695" s="59">
        <v>0</v>
      </c>
      <c r="D4695" s="60"/>
      <c r="E4695" s="60"/>
      <c r="F4695" s="60"/>
      <c r="G4695" s="61"/>
      <c r="H4695" s="71">
        <v>0</v>
      </c>
      <c r="I4695" s="62" t="s">
        <v>35</v>
      </c>
      <c r="J4695" s="62">
        <v>0</v>
      </c>
      <c r="K4695" s="44"/>
      <c r="L4695" s="63">
        <v>0</v>
      </c>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x14ac:dyDescent="0.2">
      <c r="A4696" s="15"/>
      <c r="B4696" s="15">
        <v>260</v>
      </c>
      <c r="C4696" s="59">
        <v>0</v>
      </c>
      <c r="D4696" s="60"/>
      <c r="E4696" s="60"/>
      <c r="F4696" s="60"/>
      <c r="G4696" s="61"/>
      <c r="H4696" s="71">
        <v>0</v>
      </c>
      <c r="I4696" s="62" t="s">
        <v>35</v>
      </c>
      <c r="J4696" s="62">
        <v>0</v>
      </c>
      <c r="K4696" s="44"/>
      <c r="L4696" s="63">
        <v>0</v>
      </c>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x14ac:dyDescent="0.2">
      <c r="A4697" s="15"/>
      <c r="B4697" s="15">
        <v>261</v>
      </c>
      <c r="C4697" s="59">
        <v>0</v>
      </c>
      <c r="D4697" s="60"/>
      <c r="E4697" s="60"/>
      <c r="F4697" s="60"/>
      <c r="G4697" s="61"/>
      <c r="H4697" s="71">
        <v>0</v>
      </c>
      <c r="I4697" s="62" t="s">
        <v>35</v>
      </c>
      <c r="J4697" s="62">
        <v>0</v>
      </c>
      <c r="K4697" s="44"/>
      <c r="L4697" s="63">
        <v>0</v>
      </c>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x14ac:dyDescent="0.2">
      <c r="A4698" s="15"/>
      <c r="B4698" s="15">
        <v>262</v>
      </c>
      <c r="C4698" s="59">
        <v>0</v>
      </c>
      <c r="D4698" s="60"/>
      <c r="E4698" s="60"/>
      <c r="F4698" s="60"/>
      <c r="G4698" s="61"/>
      <c r="H4698" s="71">
        <v>0</v>
      </c>
      <c r="I4698" s="62" t="s">
        <v>35</v>
      </c>
      <c r="J4698" s="62">
        <v>0</v>
      </c>
      <c r="K4698" s="44"/>
      <c r="L4698" s="63">
        <v>0</v>
      </c>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x14ac:dyDescent="0.2">
      <c r="A4699" s="15"/>
      <c r="B4699" s="15">
        <v>263</v>
      </c>
      <c r="C4699" s="59">
        <v>0</v>
      </c>
      <c r="D4699" s="60"/>
      <c r="E4699" s="60"/>
      <c r="F4699" s="60"/>
      <c r="G4699" s="61"/>
      <c r="H4699" s="71">
        <v>0</v>
      </c>
      <c r="I4699" s="62" t="s">
        <v>35</v>
      </c>
      <c r="J4699" s="62">
        <v>0</v>
      </c>
      <c r="K4699" s="44"/>
      <c r="L4699" s="63">
        <v>0</v>
      </c>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x14ac:dyDescent="0.2">
      <c r="A4700" s="15"/>
      <c r="B4700" s="15">
        <v>264</v>
      </c>
      <c r="C4700" s="59">
        <v>0</v>
      </c>
      <c r="D4700" s="60"/>
      <c r="E4700" s="60"/>
      <c r="F4700" s="60"/>
      <c r="G4700" s="61"/>
      <c r="H4700" s="71">
        <v>0</v>
      </c>
      <c r="I4700" s="62" t="s">
        <v>35</v>
      </c>
      <c r="J4700" s="62">
        <v>0</v>
      </c>
      <c r="K4700" s="44"/>
      <c r="L4700" s="63">
        <v>0</v>
      </c>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x14ac:dyDescent="0.2">
      <c r="A4701" s="15"/>
      <c r="B4701" s="15">
        <v>265</v>
      </c>
      <c r="C4701" s="59">
        <v>0</v>
      </c>
      <c r="D4701" s="60"/>
      <c r="E4701" s="60"/>
      <c r="F4701" s="60"/>
      <c r="G4701" s="61"/>
      <c r="H4701" s="71">
        <v>0</v>
      </c>
      <c r="I4701" s="62" t="s">
        <v>35</v>
      </c>
      <c r="J4701" s="62">
        <v>0</v>
      </c>
      <c r="K4701" s="44"/>
      <c r="L4701" s="63">
        <v>0</v>
      </c>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x14ac:dyDescent="0.2">
      <c r="A4702" s="15"/>
      <c r="B4702" s="15">
        <v>266</v>
      </c>
      <c r="C4702" s="59">
        <v>0</v>
      </c>
      <c r="D4702" s="60"/>
      <c r="E4702" s="60"/>
      <c r="F4702" s="60"/>
      <c r="G4702" s="61"/>
      <c r="H4702" s="71">
        <v>0</v>
      </c>
      <c r="I4702" s="62" t="s">
        <v>35</v>
      </c>
      <c r="J4702" s="62">
        <v>0</v>
      </c>
      <c r="K4702" s="44"/>
      <c r="L4702" s="63">
        <v>0</v>
      </c>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x14ac:dyDescent="0.2">
      <c r="A4703" s="15"/>
      <c r="B4703" s="15">
        <v>267</v>
      </c>
      <c r="C4703" s="59">
        <v>0</v>
      </c>
      <c r="D4703" s="60"/>
      <c r="E4703" s="60"/>
      <c r="F4703" s="60"/>
      <c r="G4703" s="61"/>
      <c r="H4703" s="71">
        <v>0</v>
      </c>
      <c r="I4703" s="62" t="s">
        <v>35</v>
      </c>
      <c r="J4703" s="62">
        <v>0</v>
      </c>
      <c r="K4703" s="44"/>
      <c r="L4703" s="63">
        <v>0</v>
      </c>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x14ac:dyDescent="0.2">
      <c r="A4704" s="15"/>
      <c r="B4704" s="15">
        <v>268</v>
      </c>
      <c r="C4704" s="59">
        <v>0</v>
      </c>
      <c r="D4704" s="60"/>
      <c r="E4704" s="60"/>
      <c r="F4704" s="60"/>
      <c r="G4704" s="61"/>
      <c r="H4704" s="71">
        <v>0</v>
      </c>
      <c r="I4704" s="62" t="s">
        <v>35</v>
      </c>
      <c r="J4704" s="62">
        <v>0</v>
      </c>
      <c r="K4704" s="44"/>
      <c r="L4704" s="63">
        <v>0</v>
      </c>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x14ac:dyDescent="0.2">
      <c r="A4705" s="15"/>
      <c r="B4705" s="15">
        <v>269</v>
      </c>
      <c r="C4705" s="59">
        <v>0</v>
      </c>
      <c r="D4705" s="60"/>
      <c r="E4705" s="60"/>
      <c r="F4705" s="60"/>
      <c r="G4705" s="61"/>
      <c r="H4705" s="71">
        <v>0</v>
      </c>
      <c r="I4705" s="62" t="s">
        <v>35</v>
      </c>
      <c r="J4705" s="62">
        <v>0</v>
      </c>
      <c r="K4705" s="44"/>
      <c r="L4705" s="63">
        <v>0</v>
      </c>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x14ac:dyDescent="0.2">
      <c r="A4706" s="15"/>
      <c r="B4706" s="15">
        <v>270</v>
      </c>
      <c r="C4706" s="59">
        <v>0</v>
      </c>
      <c r="D4706" s="60"/>
      <c r="E4706" s="60"/>
      <c r="F4706" s="60"/>
      <c r="G4706" s="61"/>
      <c r="H4706" s="71">
        <v>0</v>
      </c>
      <c r="I4706" s="62" t="s">
        <v>35</v>
      </c>
      <c r="J4706" s="62">
        <v>0</v>
      </c>
      <c r="K4706" s="44"/>
      <c r="L4706" s="63">
        <v>0</v>
      </c>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x14ac:dyDescent="0.2">
      <c r="A4707" s="15"/>
      <c r="B4707" s="15">
        <v>271</v>
      </c>
      <c r="C4707" s="59">
        <v>0</v>
      </c>
      <c r="D4707" s="60"/>
      <c r="E4707" s="60"/>
      <c r="F4707" s="60"/>
      <c r="G4707" s="61"/>
      <c r="H4707" s="71">
        <v>0</v>
      </c>
      <c r="I4707" s="62" t="s">
        <v>35</v>
      </c>
      <c r="J4707" s="62">
        <v>0</v>
      </c>
      <c r="K4707" s="44"/>
      <c r="L4707" s="63">
        <v>0</v>
      </c>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x14ac:dyDescent="0.2">
      <c r="A4708" s="15"/>
      <c r="B4708" s="15">
        <v>272</v>
      </c>
      <c r="C4708" s="59">
        <v>0</v>
      </c>
      <c r="D4708" s="60"/>
      <c r="E4708" s="60"/>
      <c r="F4708" s="60"/>
      <c r="G4708" s="61"/>
      <c r="H4708" s="71">
        <v>0</v>
      </c>
      <c r="I4708" s="62" t="s">
        <v>35</v>
      </c>
      <c r="J4708" s="62">
        <v>0</v>
      </c>
      <c r="K4708" s="44"/>
      <c r="L4708" s="63">
        <v>0</v>
      </c>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x14ac:dyDescent="0.2">
      <c r="A4709" s="15"/>
      <c r="B4709" s="15">
        <v>273</v>
      </c>
      <c r="C4709" s="59">
        <v>0</v>
      </c>
      <c r="D4709" s="60"/>
      <c r="E4709" s="60"/>
      <c r="F4709" s="60"/>
      <c r="G4709" s="61"/>
      <c r="H4709" s="71">
        <v>0</v>
      </c>
      <c r="I4709" s="62" t="s">
        <v>35</v>
      </c>
      <c r="J4709" s="62">
        <v>0</v>
      </c>
      <c r="K4709" s="44"/>
      <c r="L4709" s="63">
        <v>0</v>
      </c>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v>274</v>
      </c>
      <c r="C4710" s="59">
        <v>0</v>
      </c>
      <c r="D4710" s="60"/>
      <c r="E4710" s="60"/>
      <c r="F4710" s="60"/>
      <c r="G4710" s="61"/>
      <c r="H4710" s="71">
        <v>0</v>
      </c>
      <c r="I4710" s="62" t="s">
        <v>35</v>
      </c>
      <c r="J4710" s="62">
        <v>0</v>
      </c>
      <c r="K4710" s="44"/>
      <c r="L4710" s="63">
        <v>0</v>
      </c>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v>275</v>
      </c>
      <c r="C4711" s="59">
        <v>0</v>
      </c>
      <c r="D4711" s="60"/>
      <c r="E4711" s="60"/>
      <c r="F4711" s="60"/>
      <c r="G4711" s="61"/>
      <c r="H4711" s="71">
        <v>0</v>
      </c>
      <c r="I4711" s="62" t="s">
        <v>35</v>
      </c>
      <c r="J4711" s="62">
        <v>0</v>
      </c>
      <c r="K4711" s="44"/>
      <c r="L4711" s="63">
        <v>0</v>
      </c>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v>276</v>
      </c>
      <c r="C4712" s="59">
        <v>0</v>
      </c>
      <c r="D4712" s="60"/>
      <c r="E4712" s="60"/>
      <c r="F4712" s="60"/>
      <c r="G4712" s="61"/>
      <c r="H4712" s="71">
        <v>0</v>
      </c>
      <c r="I4712" s="62" t="s">
        <v>35</v>
      </c>
      <c r="J4712" s="62">
        <v>0</v>
      </c>
      <c r="K4712" s="44"/>
      <c r="L4712" s="63">
        <v>0</v>
      </c>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v>277</v>
      </c>
      <c r="C4713" s="59">
        <v>0</v>
      </c>
      <c r="D4713" s="60"/>
      <c r="E4713" s="60"/>
      <c r="F4713" s="60"/>
      <c r="G4713" s="61"/>
      <c r="H4713" s="71">
        <v>0</v>
      </c>
      <c r="I4713" s="62" t="s">
        <v>35</v>
      </c>
      <c r="J4713" s="62">
        <v>0</v>
      </c>
      <c r="K4713" s="44"/>
      <c r="L4713" s="63">
        <v>0</v>
      </c>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v>278</v>
      </c>
      <c r="C4714" s="59">
        <v>0</v>
      </c>
      <c r="D4714" s="60"/>
      <c r="E4714" s="60"/>
      <c r="F4714" s="60"/>
      <c r="G4714" s="61"/>
      <c r="H4714" s="71">
        <v>0</v>
      </c>
      <c r="I4714" s="62" t="s">
        <v>35</v>
      </c>
      <c r="J4714" s="62">
        <v>0</v>
      </c>
      <c r="K4714" s="44"/>
      <c r="L4714" s="63">
        <v>0</v>
      </c>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v>279</v>
      </c>
      <c r="C4715" s="59">
        <v>0</v>
      </c>
      <c r="D4715" s="60"/>
      <c r="E4715" s="60"/>
      <c r="F4715" s="60"/>
      <c r="G4715" s="61"/>
      <c r="H4715" s="71">
        <v>0</v>
      </c>
      <c r="I4715" s="62" t="s">
        <v>35</v>
      </c>
      <c r="J4715" s="62">
        <v>0</v>
      </c>
      <c r="K4715" s="44"/>
      <c r="L4715" s="63">
        <v>0</v>
      </c>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v>280</v>
      </c>
      <c r="C4716" s="59">
        <v>0</v>
      </c>
      <c r="D4716" s="60"/>
      <c r="E4716" s="60"/>
      <c r="F4716" s="60"/>
      <c r="G4716" s="61"/>
      <c r="H4716" s="71">
        <v>0</v>
      </c>
      <c r="I4716" s="62" t="s">
        <v>35</v>
      </c>
      <c r="J4716" s="62">
        <v>0</v>
      </c>
      <c r="K4716" s="44"/>
      <c r="L4716" s="63">
        <v>0</v>
      </c>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v>281</v>
      </c>
      <c r="C4717" s="59">
        <v>0</v>
      </c>
      <c r="D4717" s="60"/>
      <c r="E4717" s="60"/>
      <c r="F4717" s="60"/>
      <c r="G4717" s="61"/>
      <c r="H4717" s="71">
        <v>0</v>
      </c>
      <c r="I4717" s="62" t="s">
        <v>35</v>
      </c>
      <c r="J4717" s="62">
        <v>0</v>
      </c>
      <c r="K4717" s="44"/>
      <c r="L4717" s="63">
        <v>0</v>
      </c>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v>282</v>
      </c>
      <c r="C4718" s="59">
        <v>0</v>
      </c>
      <c r="D4718" s="60"/>
      <c r="E4718" s="60"/>
      <c r="F4718" s="60"/>
      <c r="G4718" s="61"/>
      <c r="H4718" s="71">
        <v>0</v>
      </c>
      <c r="I4718" s="62" t="s">
        <v>35</v>
      </c>
      <c r="J4718" s="62">
        <v>0</v>
      </c>
      <c r="K4718" s="44"/>
      <c r="L4718" s="63">
        <v>0</v>
      </c>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v>283</v>
      </c>
      <c r="C4719" s="59">
        <v>0</v>
      </c>
      <c r="D4719" s="60"/>
      <c r="E4719" s="60"/>
      <c r="F4719" s="60"/>
      <c r="G4719" s="61"/>
      <c r="H4719" s="71">
        <v>0</v>
      </c>
      <c r="I4719" s="62" t="s">
        <v>35</v>
      </c>
      <c r="J4719" s="62">
        <v>0</v>
      </c>
      <c r="K4719" s="44"/>
      <c r="L4719" s="63">
        <v>0</v>
      </c>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v>284</v>
      </c>
      <c r="C4720" s="59">
        <v>0</v>
      </c>
      <c r="D4720" s="60"/>
      <c r="E4720" s="60"/>
      <c r="F4720" s="60"/>
      <c r="G4720" s="61"/>
      <c r="H4720" s="71">
        <v>0</v>
      </c>
      <c r="I4720" s="62" t="s">
        <v>35</v>
      </c>
      <c r="J4720" s="62">
        <v>0</v>
      </c>
      <c r="K4720" s="44"/>
      <c r="L4720" s="63">
        <v>0</v>
      </c>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v>285</v>
      </c>
      <c r="C4721" s="59">
        <v>0</v>
      </c>
      <c r="D4721" s="60"/>
      <c r="E4721" s="60"/>
      <c r="F4721" s="60"/>
      <c r="G4721" s="61"/>
      <c r="H4721" s="71">
        <v>0</v>
      </c>
      <c r="I4721" s="62" t="s">
        <v>35</v>
      </c>
      <c r="J4721" s="62">
        <v>0</v>
      </c>
      <c r="K4721" s="44"/>
      <c r="L4721" s="63">
        <v>0</v>
      </c>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v>286</v>
      </c>
      <c r="C4722" s="59">
        <v>0</v>
      </c>
      <c r="D4722" s="60"/>
      <c r="E4722" s="60"/>
      <c r="F4722" s="60"/>
      <c r="G4722" s="61"/>
      <c r="H4722" s="71">
        <v>0</v>
      </c>
      <c r="I4722" s="62" t="s">
        <v>35</v>
      </c>
      <c r="J4722" s="62">
        <v>0</v>
      </c>
      <c r="K4722" s="44"/>
      <c r="L4722" s="63">
        <v>0</v>
      </c>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v>287</v>
      </c>
      <c r="C4723" s="59">
        <v>0</v>
      </c>
      <c r="D4723" s="60"/>
      <c r="E4723" s="60"/>
      <c r="F4723" s="60"/>
      <c r="G4723" s="61"/>
      <c r="H4723" s="71">
        <v>0</v>
      </c>
      <c r="I4723" s="62" t="s">
        <v>35</v>
      </c>
      <c r="J4723" s="62">
        <v>0</v>
      </c>
      <c r="K4723" s="44"/>
      <c r="L4723" s="63">
        <v>0</v>
      </c>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v>288</v>
      </c>
      <c r="C4724" s="59">
        <v>0</v>
      </c>
      <c r="D4724" s="60"/>
      <c r="E4724" s="60"/>
      <c r="F4724" s="60"/>
      <c r="G4724" s="61"/>
      <c r="H4724" s="71">
        <v>0</v>
      </c>
      <c r="I4724" s="62" t="s">
        <v>35</v>
      </c>
      <c r="J4724" s="62">
        <v>0</v>
      </c>
      <c r="K4724" s="44"/>
      <c r="L4724" s="63">
        <v>0</v>
      </c>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v>289</v>
      </c>
      <c r="C4725" s="59">
        <v>0</v>
      </c>
      <c r="D4725" s="60"/>
      <c r="E4725" s="60"/>
      <c r="F4725" s="60"/>
      <c r="G4725" s="61"/>
      <c r="H4725" s="71">
        <v>0</v>
      </c>
      <c r="I4725" s="62" t="s">
        <v>35</v>
      </c>
      <c r="J4725" s="62">
        <v>0</v>
      </c>
      <c r="K4725" s="44"/>
      <c r="L4725" s="63">
        <v>0</v>
      </c>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v>290</v>
      </c>
      <c r="C4726" s="59">
        <v>0</v>
      </c>
      <c r="D4726" s="60"/>
      <c r="E4726" s="60"/>
      <c r="F4726" s="60"/>
      <c r="G4726" s="61"/>
      <c r="H4726" s="71">
        <v>0</v>
      </c>
      <c r="I4726" s="62" t="s">
        <v>35</v>
      </c>
      <c r="J4726" s="62">
        <v>0</v>
      </c>
      <c r="K4726" s="44"/>
      <c r="L4726" s="63">
        <v>0</v>
      </c>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v>291</v>
      </c>
      <c r="C4727" s="59">
        <v>0</v>
      </c>
      <c r="D4727" s="60"/>
      <c r="E4727" s="60"/>
      <c r="F4727" s="60"/>
      <c r="G4727" s="61"/>
      <c r="H4727" s="71">
        <v>0</v>
      </c>
      <c r="I4727" s="62" t="s">
        <v>35</v>
      </c>
      <c r="J4727" s="62">
        <v>0</v>
      </c>
      <c r="K4727" s="44"/>
      <c r="L4727" s="63">
        <v>0</v>
      </c>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v>292</v>
      </c>
      <c r="C4728" s="59">
        <v>0</v>
      </c>
      <c r="D4728" s="60"/>
      <c r="E4728" s="60"/>
      <c r="F4728" s="60"/>
      <c r="G4728" s="61"/>
      <c r="H4728" s="71">
        <v>0</v>
      </c>
      <c r="I4728" s="62" t="s">
        <v>35</v>
      </c>
      <c r="J4728" s="62">
        <v>0</v>
      </c>
      <c r="K4728" s="44"/>
      <c r="L4728" s="63">
        <v>0</v>
      </c>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v>293</v>
      </c>
      <c r="C4729" s="59">
        <v>0</v>
      </c>
      <c r="D4729" s="60"/>
      <c r="E4729" s="60"/>
      <c r="F4729" s="60"/>
      <c r="G4729" s="61"/>
      <c r="H4729" s="71">
        <v>0</v>
      </c>
      <c r="I4729" s="62" t="s">
        <v>35</v>
      </c>
      <c r="J4729" s="62">
        <v>0</v>
      </c>
      <c r="K4729" s="44"/>
      <c r="L4729" s="63">
        <v>0</v>
      </c>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v>294</v>
      </c>
      <c r="C4730" s="59">
        <v>0</v>
      </c>
      <c r="D4730" s="60"/>
      <c r="E4730" s="60"/>
      <c r="F4730" s="60"/>
      <c r="G4730" s="61"/>
      <c r="H4730" s="71">
        <v>0</v>
      </c>
      <c r="I4730" s="62" t="s">
        <v>35</v>
      </c>
      <c r="J4730" s="62">
        <v>0</v>
      </c>
      <c r="K4730" s="44"/>
      <c r="L4730" s="63">
        <v>0</v>
      </c>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v>295</v>
      </c>
      <c r="C4731" s="59">
        <v>0</v>
      </c>
      <c r="D4731" s="60"/>
      <c r="E4731" s="60"/>
      <c r="F4731" s="60"/>
      <c r="G4731" s="61"/>
      <c r="H4731" s="71">
        <v>0</v>
      </c>
      <c r="I4731" s="62" t="s">
        <v>35</v>
      </c>
      <c r="J4731" s="62">
        <v>0</v>
      </c>
      <c r="K4731" s="44"/>
      <c r="L4731" s="63">
        <v>0</v>
      </c>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v>296</v>
      </c>
      <c r="C4732" s="59">
        <v>0</v>
      </c>
      <c r="D4732" s="60"/>
      <c r="E4732" s="60"/>
      <c r="F4732" s="60"/>
      <c r="G4732" s="61"/>
      <c r="H4732" s="71">
        <v>0</v>
      </c>
      <c r="I4732" s="62" t="s">
        <v>35</v>
      </c>
      <c r="J4732" s="62">
        <v>0</v>
      </c>
      <c r="K4732" s="44"/>
      <c r="L4732" s="63">
        <v>0</v>
      </c>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v>297</v>
      </c>
      <c r="C4733" s="59">
        <v>0</v>
      </c>
      <c r="D4733" s="60"/>
      <c r="E4733" s="60"/>
      <c r="F4733" s="60"/>
      <c r="G4733" s="61"/>
      <c r="H4733" s="71">
        <v>0</v>
      </c>
      <c r="I4733" s="62" t="s">
        <v>35</v>
      </c>
      <c r="J4733" s="62">
        <v>0</v>
      </c>
      <c r="K4733" s="44"/>
      <c r="L4733" s="63">
        <v>0</v>
      </c>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v>298</v>
      </c>
      <c r="C4734" s="59">
        <v>0</v>
      </c>
      <c r="D4734" s="60"/>
      <c r="E4734" s="60"/>
      <c r="F4734" s="60"/>
      <c r="G4734" s="61"/>
      <c r="H4734" s="71">
        <v>0</v>
      </c>
      <c r="I4734" s="62" t="s">
        <v>35</v>
      </c>
      <c r="J4734" s="62">
        <v>0</v>
      </c>
      <c r="K4734" s="44"/>
      <c r="L4734" s="63">
        <v>0</v>
      </c>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v>299</v>
      </c>
      <c r="C4735" s="59">
        <v>0</v>
      </c>
      <c r="D4735" s="60"/>
      <c r="E4735" s="60"/>
      <c r="F4735" s="60"/>
      <c r="G4735" s="61"/>
      <c r="H4735" s="71">
        <v>0</v>
      </c>
      <c r="I4735" s="62" t="s">
        <v>35</v>
      </c>
      <c r="J4735" s="62">
        <v>0</v>
      </c>
      <c r="K4735" s="44"/>
      <c r="L4735" s="63">
        <v>0</v>
      </c>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v>300</v>
      </c>
      <c r="C4736" s="59">
        <v>0</v>
      </c>
      <c r="D4736" s="60"/>
      <c r="E4736" s="60"/>
      <c r="F4736" s="60"/>
      <c r="G4736" s="61"/>
      <c r="H4736" s="71">
        <v>0</v>
      </c>
      <c r="I4736" s="62" t="s">
        <v>35</v>
      </c>
      <c r="J4736" s="62">
        <v>0</v>
      </c>
      <c r="K4736" s="44"/>
      <c r="L4736" s="63">
        <v>0</v>
      </c>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v>301</v>
      </c>
      <c r="C4737" s="59">
        <v>0</v>
      </c>
      <c r="D4737" s="60"/>
      <c r="E4737" s="60"/>
      <c r="F4737" s="60"/>
      <c r="G4737" s="61"/>
      <c r="H4737" s="71">
        <v>0</v>
      </c>
      <c r="I4737" s="62" t="s">
        <v>35</v>
      </c>
      <c r="J4737" s="62">
        <v>0</v>
      </c>
      <c r="K4737" s="44"/>
      <c r="L4737" s="63">
        <v>0</v>
      </c>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v>302</v>
      </c>
      <c r="C4738" s="59">
        <v>0</v>
      </c>
      <c r="D4738" s="60"/>
      <c r="E4738" s="60"/>
      <c r="F4738" s="60"/>
      <c r="G4738" s="61"/>
      <c r="H4738" s="71">
        <v>0</v>
      </c>
      <c r="I4738" s="62">
        <v>0</v>
      </c>
      <c r="J4738" s="62">
        <v>0</v>
      </c>
      <c r="K4738" s="44"/>
      <c r="L4738" s="63">
        <v>0</v>
      </c>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v>303</v>
      </c>
      <c r="C4739" s="59">
        <v>0</v>
      </c>
      <c r="D4739" s="60"/>
      <c r="E4739" s="60"/>
      <c r="F4739" s="60"/>
      <c r="G4739" s="61"/>
      <c r="H4739" s="71">
        <v>0</v>
      </c>
      <c r="I4739" s="62">
        <v>0</v>
      </c>
      <c r="J4739" s="62">
        <v>0</v>
      </c>
      <c r="K4739" s="44"/>
      <c r="L4739" s="63">
        <v>0</v>
      </c>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v>304</v>
      </c>
      <c r="C4740" s="59">
        <v>0</v>
      </c>
      <c r="D4740" s="60"/>
      <c r="E4740" s="60"/>
      <c r="F4740" s="60"/>
      <c r="G4740" s="61"/>
      <c r="H4740" s="71">
        <v>0</v>
      </c>
      <c r="I4740" s="62">
        <v>0</v>
      </c>
      <c r="J4740" s="62">
        <v>0</v>
      </c>
      <c r="K4740" s="44"/>
      <c r="L4740" s="63">
        <v>0</v>
      </c>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v>305</v>
      </c>
      <c r="C4741" s="59">
        <v>0</v>
      </c>
      <c r="D4741" s="60"/>
      <c r="E4741" s="60"/>
      <c r="F4741" s="60"/>
      <c r="G4741" s="61"/>
      <c r="H4741" s="71">
        <v>0</v>
      </c>
      <c r="I4741" s="62">
        <v>0</v>
      </c>
      <c r="J4741" s="62">
        <v>0</v>
      </c>
      <c r="K4741" s="44"/>
      <c r="L4741" s="63">
        <v>0</v>
      </c>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v>306</v>
      </c>
      <c r="C4742" s="59">
        <v>0</v>
      </c>
      <c r="D4742" s="60"/>
      <c r="E4742" s="60"/>
      <c r="F4742" s="60"/>
      <c r="G4742" s="61"/>
      <c r="H4742" s="71">
        <v>0</v>
      </c>
      <c r="I4742" s="62">
        <v>0</v>
      </c>
      <c r="J4742" s="62">
        <v>0</v>
      </c>
      <c r="K4742" s="44"/>
      <c r="L4742" s="63">
        <v>0</v>
      </c>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v>307</v>
      </c>
      <c r="C4743" s="59">
        <v>0</v>
      </c>
      <c r="D4743" s="60"/>
      <c r="E4743" s="60"/>
      <c r="F4743" s="60"/>
      <c r="G4743" s="61"/>
      <c r="H4743" s="71">
        <v>0</v>
      </c>
      <c r="I4743" s="62">
        <v>0</v>
      </c>
      <c r="J4743" s="62">
        <v>0</v>
      </c>
      <c r="K4743" s="44"/>
      <c r="L4743" s="63">
        <v>0</v>
      </c>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v>308</v>
      </c>
      <c r="C4744" s="59">
        <v>0</v>
      </c>
      <c r="D4744" s="60"/>
      <c r="E4744" s="60"/>
      <c r="F4744" s="60"/>
      <c r="G4744" s="61"/>
      <c r="H4744" s="71">
        <v>0</v>
      </c>
      <c r="I4744" s="62">
        <v>0</v>
      </c>
      <c r="J4744" s="62">
        <v>0</v>
      </c>
      <c r="K4744" s="44"/>
      <c r="L4744" s="63">
        <v>0</v>
      </c>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v>309</v>
      </c>
      <c r="C4745" s="59">
        <v>0</v>
      </c>
      <c r="D4745" s="60"/>
      <c r="E4745" s="60"/>
      <c r="F4745" s="60"/>
      <c r="G4745" s="61"/>
      <c r="H4745" s="71">
        <v>0</v>
      </c>
      <c r="I4745" s="62">
        <v>0</v>
      </c>
      <c r="J4745" s="62">
        <v>0</v>
      </c>
      <c r="K4745" s="44"/>
      <c r="L4745" s="63">
        <v>0</v>
      </c>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v>310</v>
      </c>
      <c r="C4746" s="59">
        <v>0</v>
      </c>
      <c r="D4746" s="60"/>
      <c r="E4746" s="60"/>
      <c r="F4746" s="60"/>
      <c r="G4746" s="61"/>
      <c r="H4746" s="71">
        <v>0</v>
      </c>
      <c r="I4746" s="62">
        <v>0</v>
      </c>
      <c r="J4746" s="62">
        <v>0</v>
      </c>
      <c r="K4746" s="44"/>
      <c r="L4746" s="63">
        <v>0</v>
      </c>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v>311</v>
      </c>
      <c r="C4747" s="59">
        <v>0</v>
      </c>
      <c r="D4747" s="60"/>
      <c r="E4747" s="60"/>
      <c r="F4747" s="60"/>
      <c r="G4747" s="61"/>
      <c r="H4747" s="71">
        <v>0</v>
      </c>
      <c r="I4747" s="62">
        <v>0</v>
      </c>
      <c r="J4747" s="62">
        <v>0</v>
      </c>
      <c r="K4747" s="44"/>
      <c r="L4747" s="63">
        <v>0</v>
      </c>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v>312</v>
      </c>
      <c r="C4748" s="59">
        <v>0</v>
      </c>
      <c r="D4748" s="60"/>
      <c r="E4748" s="60"/>
      <c r="F4748" s="60"/>
      <c r="G4748" s="61"/>
      <c r="H4748" s="71">
        <v>0</v>
      </c>
      <c r="I4748" s="62">
        <v>0</v>
      </c>
      <c r="J4748" s="62">
        <v>0</v>
      </c>
      <c r="K4748" s="44"/>
      <c r="L4748" s="63">
        <v>0</v>
      </c>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v>313</v>
      </c>
      <c r="C4749" s="59">
        <v>0</v>
      </c>
      <c r="D4749" s="60"/>
      <c r="E4749" s="60"/>
      <c r="F4749" s="60"/>
      <c r="G4749" s="61"/>
      <c r="H4749" s="71">
        <v>0</v>
      </c>
      <c r="I4749" s="62">
        <v>0</v>
      </c>
      <c r="J4749" s="62">
        <v>0</v>
      </c>
      <c r="K4749" s="44"/>
      <c r="L4749" s="63">
        <v>0</v>
      </c>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v>314</v>
      </c>
      <c r="C4750" s="59">
        <v>0</v>
      </c>
      <c r="D4750" s="60"/>
      <c r="E4750" s="60"/>
      <c r="F4750" s="60"/>
      <c r="G4750" s="61"/>
      <c r="H4750" s="71">
        <v>0</v>
      </c>
      <c r="I4750" s="62">
        <v>0</v>
      </c>
      <c r="J4750" s="62">
        <v>0</v>
      </c>
      <c r="K4750" s="44"/>
      <c r="L4750" s="63">
        <v>0</v>
      </c>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v>315</v>
      </c>
      <c r="C4751" s="59">
        <v>0</v>
      </c>
      <c r="D4751" s="60"/>
      <c r="E4751" s="60"/>
      <c r="F4751" s="60"/>
      <c r="G4751" s="61"/>
      <c r="H4751" s="71">
        <v>0</v>
      </c>
      <c r="I4751" s="62">
        <v>0</v>
      </c>
      <c r="J4751" s="62">
        <v>0</v>
      </c>
      <c r="K4751" s="44"/>
      <c r="L4751" s="63">
        <v>0</v>
      </c>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v>316</v>
      </c>
      <c r="C4752" s="59">
        <v>0</v>
      </c>
      <c r="D4752" s="60"/>
      <c r="E4752" s="60"/>
      <c r="F4752" s="60"/>
      <c r="G4752" s="61"/>
      <c r="H4752" s="71">
        <v>0</v>
      </c>
      <c r="I4752" s="62">
        <v>0</v>
      </c>
      <c r="J4752" s="62">
        <v>0</v>
      </c>
      <c r="K4752" s="44"/>
      <c r="L4752" s="63">
        <v>0</v>
      </c>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v>317</v>
      </c>
      <c r="C4753" s="59">
        <v>0</v>
      </c>
      <c r="D4753" s="60"/>
      <c r="E4753" s="60"/>
      <c r="F4753" s="60"/>
      <c r="G4753" s="61"/>
      <c r="H4753" s="71">
        <v>0</v>
      </c>
      <c r="I4753" s="62">
        <v>0</v>
      </c>
      <c r="J4753" s="62">
        <v>0</v>
      </c>
      <c r="K4753" s="44"/>
      <c r="L4753" s="63">
        <v>0</v>
      </c>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v>318</v>
      </c>
      <c r="C4754" s="59">
        <v>0</v>
      </c>
      <c r="D4754" s="60"/>
      <c r="E4754" s="60"/>
      <c r="F4754" s="60"/>
      <c r="G4754" s="61"/>
      <c r="H4754" s="71">
        <v>0</v>
      </c>
      <c r="I4754" s="62">
        <v>0</v>
      </c>
      <c r="J4754" s="62">
        <v>0</v>
      </c>
      <c r="K4754" s="44"/>
      <c r="L4754" s="63">
        <v>0</v>
      </c>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v>319</v>
      </c>
      <c r="C4755" s="59">
        <v>0</v>
      </c>
      <c r="D4755" s="60"/>
      <c r="E4755" s="60"/>
      <c r="F4755" s="60"/>
      <c r="G4755" s="61"/>
      <c r="H4755" s="71">
        <v>0</v>
      </c>
      <c r="I4755" s="62">
        <v>0</v>
      </c>
      <c r="J4755" s="62">
        <v>0</v>
      </c>
      <c r="K4755" s="44"/>
      <c r="L4755" s="63">
        <v>0</v>
      </c>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v>320</v>
      </c>
      <c r="C4756" s="59">
        <v>0</v>
      </c>
      <c r="D4756" s="60"/>
      <c r="E4756" s="60"/>
      <c r="F4756" s="60"/>
      <c r="G4756" s="61"/>
      <c r="H4756" s="71">
        <v>0</v>
      </c>
      <c r="I4756" s="62">
        <v>0</v>
      </c>
      <c r="J4756" s="62">
        <v>0</v>
      </c>
      <c r="K4756" s="44"/>
      <c r="L4756" s="63">
        <v>0</v>
      </c>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v>321</v>
      </c>
      <c r="C4757" s="59">
        <v>0</v>
      </c>
      <c r="D4757" s="60"/>
      <c r="E4757" s="60"/>
      <c r="F4757" s="60"/>
      <c r="G4757" s="61"/>
      <c r="H4757" s="71">
        <v>0</v>
      </c>
      <c r="I4757" s="62">
        <v>0</v>
      </c>
      <c r="J4757" s="62">
        <v>0</v>
      </c>
      <c r="K4757" s="44"/>
      <c r="L4757" s="63">
        <v>0</v>
      </c>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v>322</v>
      </c>
      <c r="C4758" s="59">
        <v>0</v>
      </c>
      <c r="D4758" s="60"/>
      <c r="E4758" s="60"/>
      <c r="F4758" s="60"/>
      <c r="G4758" s="61"/>
      <c r="H4758" s="71">
        <v>0</v>
      </c>
      <c r="I4758" s="62">
        <v>0</v>
      </c>
      <c r="J4758" s="62">
        <v>0</v>
      </c>
      <c r="K4758" s="44"/>
      <c r="L4758" s="63">
        <v>0</v>
      </c>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v>323</v>
      </c>
      <c r="C4759" s="59">
        <v>0</v>
      </c>
      <c r="D4759" s="60"/>
      <c r="E4759" s="60"/>
      <c r="F4759" s="60"/>
      <c r="G4759" s="61"/>
      <c r="H4759" s="71">
        <v>0</v>
      </c>
      <c r="I4759" s="62">
        <v>0</v>
      </c>
      <c r="J4759" s="62">
        <v>0</v>
      </c>
      <c r="K4759" s="44"/>
      <c r="L4759" s="63">
        <v>0</v>
      </c>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v>324</v>
      </c>
      <c r="C4760" s="59">
        <v>0</v>
      </c>
      <c r="D4760" s="60"/>
      <c r="E4760" s="60"/>
      <c r="F4760" s="60"/>
      <c r="G4760" s="61"/>
      <c r="H4760" s="71">
        <v>0</v>
      </c>
      <c r="I4760" s="62">
        <v>0</v>
      </c>
      <c r="J4760" s="62">
        <v>0</v>
      </c>
      <c r="K4760" s="44"/>
      <c r="L4760" s="63">
        <v>0</v>
      </c>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v>325</v>
      </c>
      <c r="C4761" s="59">
        <v>0</v>
      </c>
      <c r="D4761" s="60"/>
      <c r="E4761" s="60"/>
      <c r="F4761" s="60"/>
      <c r="G4761" s="61"/>
      <c r="H4761" s="71">
        <v>0</v>
      </c>
      <c r="I4761" s="62">
        <v>0</v>
      </c>
      <c r="J4761" s="62">
        <v>0</v>
      </c>
      <c r="K4761" s="44"/>
      <c r="L4761" s="63">
        <v>0</v>
      </c>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v>326</v>
      </c>
      <c r="C4762" s="59">
        <v>0</v>
      </c>
      <c r="D4762" s="60"/>
      <c r="E4762" s="60"/>
      <c r="F4762" s="60"/>
      <c r="G4762" s="61"/>
      <c r="H4762" s="71">
        <v>0</v>
      </c>
      <c r="I4762" s="62">
        <v>0</v>
      </c>
      <c r="J4762" s="62">
        <v>0</v>
      </c>
      <c r="K4762" s="44"/>
      <c r="L4762" s="63">
        <v>0</v>
      </c>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v>327</v>
      </c>
      <c r="C4763" s="59">
        <v>0</v>
      </c>
      <c r="D4763" s="60"/>
      <c r="E4763" s="60"/>
      <c r="F4763" s="60"/>
      <c r="G4763" s="61"/>
      <c r="H4763" s="71">
        <v>0</v>
      </c>
      <c r="I4763" s="62">
        <v>0</v>
      </c>
      <c r="J4763" s="62">
        <v>0</v>
      </c>
      <c r="K4763" s="44"/>
      <c r="L4763" s="63">
        <v>0</v>
      </c>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v>328</v>
      </c>
      <c r="C4764" s="59">
        <v>0</v>
      </c>
      <c r="D4764" s="60"/>
      <c r="E4764" s="60"/>
      <c r="F4764" s="60"/>
      <c r="G4764" s="61"/>
      <c r="H4764" s="71">
        <v>0</v>
      </c>
      <c r="I4764" s="62">
        <v>0</v>
      </c>
      <c r="J4764" s="62">
        <v>0</v>
      </c>
      <c r="K4764" s="44"/>
      <c r="L4764" s="63">
        <v>0</v>
      </c>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v>329</v>
      </c>
      <c r="C4765" s="59">
        <v>0</v>
      </c>
      <c r="D4765" s="60"/>
      <c r="E4765" s="60"/>
      <c r="F4765" s="60"/>
      <c r="G4765" s="61"/>
      <c r="H4765" s="71">
        <v>0</v>
      </c>
      <c r="I4765" s="62">
        <v>0</v>
      </c>
      <c r="J4765" s="62">
        <v>0</v>
      </c>
      <c r="K4765" s="44"/>
      <c r="L4765" s="63">
        <v>0</v>
      </c>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v>330</v>
      </c>
      <c r="C4766" s="59">
        <v>0</v>
      </c>
      <c r="D4766" s="60"/>
      <c r="E4766" s="60"/>
      <c r="F4766" s="60"/>
      <c r="G4766" s="61"/>
      <c r="H4766" s="71">
        <v>0</v>
      </c>
      <c r="I4766" s="62">
        <v>0</v>
      </c>
      <c r="J4766" s="62">
        <v>0</v>
      </c>
      <c r="K4766" s="44"/>
      <c r="L4766" s="63">
        <v>0</v>
      </c>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v>331</v>
      </c>
      <c r="C4767" s="59">
        <v>0</v>
      </c>
      <c r="D4767" s="60"/>
      <c r="E4767" s="60"/>
      <c r="F4767" s="60"/>
      <c r="G4767" s="61"/>
      <c r="H4767" s="71">
        <v>0</v>
      </c>
      <c r="I4767" s="62">
        <v>0</v>
      </c>
      <c r="J4767" s="62">
        <v>0</v>
      </c>
      <c r="K4767" s="44"/>
      <c r="L4767" s="63">
        <v>0</v>
      </c>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v>332</v>
      </c>
      <c r="C4768" s="59">
        <v>0</v>
      </c>
      <c r="D4768" s="60"/>
      <c r="E4768" s="60"/>
      <c r="F4768" s="60"/>
      <c r="G4768" s="61"/>
      <c r="H4768" s="71">
        <v>0</v>
      </c>
      <c r="I4768" s="62">
        <v>0</v>
      </c>
      <c r="J4768" s="62">
        <v>0</v>
      </c>
      <c r="K4768" s="44"/>
      <c r="L4768" s="63">
        <v>0</v>
      </c>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v>333</v>
      </c>
      <c r="C4769" s="59">
        <v>0</v>
      </c>
      <c r="D4769" s="60"/>
      <c r="E4769" s="60"/>
      <c r="F4769" s="60"/>
      <c r="G4769" s="61"/>
      <c r="H4769" s="71">
        <v>0</v>
      </c>
      <c r="I4769" s="62">
        <v>0</v>
      </c>
      <c r="J4769" s="62">
        <v>0</v>
      </c>
      <c r="K4769" s="44"/>
      <c r="L4769" s="63">
        <v>0</v>
      </c>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v>334</v>
      </c>
      <c r="C4770" s="59">
        <v>0</v>
      </c>
      <c r="D4770" s="60"/>
      <c r="E4770" s="60"/>
      <c r="F4770" s="60"/>
      <c r="G4770" s="61"/>
      <c r="H4770" s="71">
        <v>0</v>
      </c>
      <c r="I4770" s="62">
        <v>0</v>
      </c>
      <c r="J4770" s="62">
        <v>0</v>
      </c>
      <c r="K4770" s="44"/>
      <c r="L4770" s="63">
        <v>0</v>
      </c>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v>335</v>
      </c>
      <c r="C4771" s="59">
        <v>0</v>
      </c>
      <c r="D4771" s="60"/>
      <c r="E4771" s="60"/>
      <c r="F4771" s="60"/>
      <c r="G4771" s="61"/>
      <c r="H4771" s="71">
        <v>0</v>
      </c>
      <c r="I4771" s="62">
        <v>0</v>
      </c>
      <c r="J4771" s="62">
        <v>0</v>
      </c>
      <c r="K4771" s="44"/>
      <c r="L4771" s="63">
        <v>0</v>
      </c>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v>336</v>
      </c>
      <c r="C4772" s="59">
        <v>0</v>
      </c>
      <c r="D4772" s="60"/>
      <c r="E4772" s="60"/>
      <c r="F4772" s="60"/>
      <c r="G4772" s="61"/>
      <c r="H4772" s="71">
        <v>0</v>
      </c>
      <c r="I4772" s="62">
        <v>0</v>
      </c>
      <c r="J4772" s="62">
        <v>0</v>
      </c>
      <c r="K4772" s="44"/>
      <c r="L4772" s="63">
        <v>0</v>
      </c>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v>337</v>
      </c>
      <c r="C4773" s="59">
        <v>0</v>
      </c>
      <c r="D4773" s="60"/>
      <c r="E4773" s="60"/>
      <c r="F4773" s="60"/>
      <c r="G4773" s="61"/>
      <c r="H4773" s="71">
        <v>0</v>
      </c>
      <c r="I4773" s="62">
        <v>0</v>
      </c>
      <c r="J4773" s="62">
        <v>0</v>
      </c>
      <c r="K4773" s="44"/>
      <c r="L4773" s="63">
        <v>0</v>
      </c>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v>338</v>
      </c>
      <c r="C4774" s="59">
        <v>0</v>
      </c>
      <c r="D4774" s="60"/>
      <c r="E4774" s="60"/>
      <c r="F4774" s="60"/>
      <c r="G4774" s="61"/>
      <c r="H4774" s="71">
        <v>0</v>
      </c>
      <c r="I4774" s="62">
        <v>0</v>
      </c>
      <c r="J4774" s="62">
        <v>0</v>
      </c>
      <c r="K4774" s="44"/>
      <c r="L4774" s="63">
        <v>0</v>
      </c>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v>339</v>
      </c>
      <c r="C4775" s="59">
        <v>0</v>
      </c>
      <c r="D4775" s="60"/>
      <c r="E4775" s="60"/>
      <c r="F4775" s="60"/>
      <c r="G4775" s="61"/>
      <c r="H4775" s="71">
        <v>0</v>
      </c>
      <c r="I4775" s="62">
        <v>0</v>
      </c>
      <c r="J4775" s="62">
        <v>0</v>
      </c>
      <c r="K4775" s="44"/>
      <c r="L4775" s="63">
        <v>0</v>
      </c>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v>340</v>
      </c>
      <c r="C4776" s="59">
        <v>0</v>
      </c>
      <c r="D4776" s="60"/>
      <c r="E4776" s="60"/>
      <c r="F4776" s="60"/>
      <c r="G4776" s="61"/>
      <c r="H4776" s="71">
        <v>0</v>
      </c>
      <c r="I4776" s="62">
        <v>0</v>
      </c>
      <c r="J4776" s="62">
        <v>0</v>
      </c>
      <c r="K4776" s="44"/>
      <c r="L4776" s="63">
        <v>0</v>
      </c>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v>341</v>
      </c>
      <c r="C4777" s="59">
        <v>0</v>
      </c>
      <c r="D4777" s="60"/>
      <c r="E4777" s="60"/>
      <c r="F4777" s="60"/>
      <c r="G4777" s="61"/>
      <c r="H4777" s="71">
        <v>0</v>
      </c>
      <c r="I4777" s="62">
        <v>0</v>
      </c>
      <c r="J4777" s="62">
        <v>0</v>
      </c>
      <c r="K4777" s="44"/>
      <c r="L4777" s="63">
        <v>0</v>
      </c>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v>342</v>
      </c>
      <c r="C4778" s="59">
        <v>0</v>
      </c>
      <c r="D4778" s="60"/>
      <c r="E4778" s="60"/>
      <c r="F4778" s="60"/>
      <c r="G4778" s="61"/>
      <c r="H4778" s="71">
        <v>0</v>
      </c>
      <c r="I4778" s="62">
        <v>0</v>
      </c>
      <c r="J4778" s="62">
        <v>0</v>
      </c>
      <c r="K4778" s="44"/>
      <c r="L4778" s="63">
        <v>0</v>
      </c>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v>343</v>
      </c>
      <c r="C4779" s="59">
        <v>0</v>
      </c>
      <c r="D4779" s="60"/>
      <c r="E4779" s="60"/>
      <c r="F4779" s="60"/>
      <c r="G4779" s="61"/>
      <c r="H4779" s="71">
        <v>0</v>
      </c>
      <c r="I4779" s="62">
        <v>0</v>
      </c>
      <c r="J4779" s="62">
        <v>0</v>
      </c>
      <c r="K4779" s="44"/>
      <c r="L4779" s="63">
        <v>0</v>
      </c>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v>344</v>
      </c>
      <c r="C4780" s="59">
        <v>0</v>
      </c>
      <c r="D4780" s="60"/>
      <c r="E4780" s="60"/>
      <c r="F4780" s="60"/>
      <c r="G4780" s="61"/>
      <c r="H4780" s="71">
        <v>0</v>
      </c>
      <c r="I4780" s="62">
        <v>0</v>
      </c>
      <c r="J4780" s="62">
        <v>0</v>
      </c>
      <c r="K4780" s="44"/>
      <c r="L4780" s="63">
        <v>0</v>
      </c>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v>345</v>
      </c>
      <c r="C4781" s="59">
        <v>0</v>
      </c>
      <c r="D4781" s="60"/>
      <c r="E4781" s="60"/>
      <c r="F4781" s="60"/>
      <c r="G4781" s="61"/>
      <c r="H4781" s="71">
        <v>0</v>
      </c>
      <c r="I4781" s="62">
        <v>0</v>
      </c>
      <c r="J4781" s="62">
        <v>0</v>
      </c>
      <c r="K4781" s="44"/>
      <c r="L4781" s="63">
        <v>0</v>
      </c>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v>346</v>
      </c>
      <c r="C4782" s="59">
        <v>0</v>
      </c>
      <c r="D4782" s="60"/>
      <c r="E4782" s="60"/>
      <c r="F4782" s="60"/>
      <c r="G4782" s="61"/>
      <c r="H4782" s="71">
        <v>0</v>
      </c>
      <c r="I4782" s="62">
        <v>0</v>
      </c>
      <c r="J4782" s="62">
        <v>0</v>
      </c>
      <c r="K4782" s="44"/>
      <c r="L4782" s="63">
        <v>0</v>
      </c>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v>347</v>
      </c>
      <c r="C4783" s="59">
        <v>0</v>
      </c>
      <c r="D4783" s="60"/>
      <c r="E4783" s="60"/>
      <c r="F4783" s="60"/>
      <c r="G4783" s="61"/>
      <c r="H4783" s="71">
        <v>0</v>
      </c>
      <c r="I4783" s="62">
        <v>0</v>
      </c>
      <c r="J4783" s="62">
        <v>0</v>
      </c>
      <c r="K4783" s="44"/>
      <c r="L4783" s="63">
        <v>0</v>
      </c>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v>348</v>
      </c>
      <c r="C4784" s="59">
        <v>0</v>
      </c>
      <c r="D4784" s="60"/>
      <c r="E4784" s="60"/>
      <c r="F4784" s="60"/>
      <c r="G4784" s="61"/>
      <c r="H4784" s="71">
        <v>0</v>
      </c>
      <c r="I4784" s="62">
        <v>0</v>
      </c>
      <c r="J4784" s="62">
        <v>0</v>
      </c>
      <c r="K4784" s="44"/>
      <c r="L4784" s="63">
        <v>0</v>
      </c>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v>349</v>
      </c>
      <c r="C4785" s="59">
        <v>0</v>
      </c>
      <c r="D4785" s="60"/>
      <c r="E4785" s="60"/>
      <c r="F4785" s="60"/>
      <c r="G4785" s="61"/>
      <c r="H4785" s="71">
        <v>0</v>
      </c>
      <c r="I4785" s="62">
        <v>0</v>
      </c>
      <c r="J4785" s="62">
        <v>0</v>
      </c>
      <c r="K4785" s="44"/>
      <c r="L4785" s="63">
        <v>0</v>
      </c>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v>350</v>
      </c>
      <c r="C4786" s="59">
        <v>0</v>
      </c>
      <c r="D4786" s="60"/>
      <c r="E4786" s="60"/>
      <c r="F4786" s="60"/>
      <c r="G4786" s="61"/>
      <c r="H4786" s="71">
        <v>0</v>
      </c>
      <c r="I4786" s="62">
        <v>0</v>
      </c>
      <c r="J4786" s="62">
        <v>0</v>
      </c>
      <c r="K4786" s="44"/>
      <c r="L4786" s="63">
        <v>0</v>
      </c>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v>351</v>
      </c>
      <c r="C4787" s="59">
        <v>0</v>
      </c>
      <c r="D4787" s="60"/>
      <c r="E4787" s="60"/>
      <c r="F4787" s="60"/>
      <c r="G4787" s="61"/>
      <c r="H4787" s="71">
        <v>0</v>
      </c>
      <c r="I4787" s="62">
        <v>0</v>
      </c>
      <c r="J4787" s="62">
        <v>0</v>
      </c>
      <c r="K4787" s="44"/>
      <c r="L4787" s="63">
        <v>0</v>
      </c>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v>352</v>
      </c>
      <c r="C4788" s="59">
        <v>0</v>
      </c>
      <c r="D4788" s="60"/>
      <c r="E4788" s="60"/>
      <c r="F4788" s="60"/>
      <c r="G4788" s="61"/>
      <c r="H4788" s="71">
        <v>0</v>
      </c>
      <c r="I4788" s="62">
        <v>0</v>
      </c>
      <c r="J4788" s="62">
        <v>0</v>
      </c>
      <c r="K4788" s="44"/>
      <c r="L4788" s="63">
        <v>0</v>
      </c>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v>353</v>
      </c>
      <c r="C4789" s="59">
        <v>0</v>
      </c>
      <c r="D4789" s="60"/>
      <c r="E4789" s="60"/>
      <c r="F4789" s="60"/>
      <c r="G4789" s="61"/>
      <c r="H4789" s="71">
        <v>0</v>
      </c>
      <c r="I4789" s="62">
        <v>0</v>
      </c>
      <c r="J4789" s="62">
        <v>0</v>
      </c>
      <c r="K4789" s="44"/>
      <c r="L4789" s="63">
        <v>0</v>
      </c>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v>354</v>
      </c>
      <c r="C4790" s="59">
        <v>0</v>
      </c>
      <c r="D4790" s="60"/>
      <c r="E4790" s="60"/>
      <c r="F4790" s="60"/>
      <c r="G4790" s="61"/>
      <c r="H4790" s="71">
        <v>0</v>
      </c>
      <c r="I4790" s="62">
        <v>0</v>
      </c>
      <c r="J4790" s="62">
        <v>0</v>
      </c>
      <c r="K4790" s="44"/>
      <c r="L4790" s="63">
        <v>0</v>
      </c>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v>355</v>
      </c>
      <c r="C4791" s="59">
        <v>0</v>
      </c>
      <c r="D4791" s="60"/>
      <c r="E4791" s="60"/>
      <c r="F4791" s="60"/>
      <c r="G4791" s="61"/>
      <c r="H4791" s="71">
        <v>0</v>
      </c>
      <c r="I4791" s="62">
        <v>0</v>
      </c>
      <c r="J4791" s="62">
        <v>0</v>
      </c>
      <c r="K4791" s="44"/>
      <c r="L4791" s="63">
        <v>0</v>
      </c>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v>356</v>
      </c>
      <c r="C4792" s="59">
        <v>0</v>
      </c>
      <c r="D4792" s="60"/>
      <c r="E4792" s="60"/>
      <c r="F4792" s="60"/>
      <c r="G4792" s="61"/>
      <c r="H4792" s="71">
        <v>0</v>
      </c>
      <c r="I4792" s="62">
        <v>0</v>
      </c>
      <c r="J4792" s="62">
        <v>0</v>
      </c>
      <c r="K4792" s="44"/>
      <c r="L4792" s="63">
        <v>0</v>
      </c>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v>357</v>
      </c>
      <c r="C4793" s="59">
        <v>0</v>
      </c>
      <c r="D4793" s="60"/>
      <c r="E4793" s="60"/>
      <c r="F4793" s="60"/>
      <c r="G4793" s="61"/>
      <c r="H4793" s="71">
        <v>0</v>
      </c>
      <c r="I4793" s="62">
        <v>0</v>
      </c>
      <c r="J4793" s="62">
        <v>0</v>
      </c>
      <c r="K4793" s="44"/>
      <c r="L4793" s="63">
        <v>0</v>
      </c>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v>358</v>
      </c>
      <c r="C4794" s="59">
        <v>0</v>
      </c>
      <c r="D4794" s="60"/>
      <c r="E4794" s="60"/>
      <c r="F4794" s="60"/>
      <c r="G4794" s="61"/>
      <c r="H4794" s="71">
        <v>0</v>
      </c>
      <c r="I4794" s="62">
        <v>0</v>
      </c>
      <c r="J4794" s="62">
        <v>0</v>
      </c>
      <c r="K4794" s="44"/>
      <c r="L4794" s="63">
        <v>0</v>
      </c>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v>359</v>
      </c>
      <c r="C4795" s="59">
        <v>0</v>
      </c>
      <c r="D4795" s="60"/>
      <c r="E4795" s="60"/>
      <c r="F4795" s="60"/>
      <c r="G4795" s="61"/>
      <c r="H4795" s="71">
        <v>0</v>
      </c>
      <c r="I4795" s="62">
        <v>0</v>
      </c>
      <c r="J4795" s="62">
        <v>0</v>
      </c>
      <c r="K4795" s="44"/>
      <c r="L4795" s="63">
        <v>0</v>
      </c>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v>360</v>
      </c>
      <c r="C4796" s="59">
        <v>0</v>
      </c>
      <c r="D4796" s="60"/>
      <c r="E4796" s="60"/>
      <c r="F4796" s="60"/>
      <c r="G4796" s="61"/>
      <c r="H4796" s="71">
        <v>0</v>
      </c>
      <c r="I4796" s="62">
        <v>0</v>
      </c>
      <c r="J4796" s="62">
        <v>0</v>
      </c>
      <c r="K4796" s="44"/>
      <c r="L4796" s="63">
        <v>0</v>
      </c>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v>361</v>
      </c>
      <c r="C4797" s="59">
        <v>0</v>
      </c>
      <c r="D4797" s="60"/>
      <c r="E4797" s="60"/>
      <c r="F4797" s="60"/>
      <c r="G4797" s="61"/>
      <c r="H4797" s="71">
        <v>0</v>
      </c>
      <c r="I4797" s="62">
        <v>0</v>
      </c>
      <c r="J4797" s="62">
        <v>0</v>
      </c>
      <c r="K4797" s="44"/>
      <c r="L4797" s="63">
        <v>0</v>
      </c>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v>362</v>
      </c>
      <c r="C4798" s="59">
        <v>0</v>
      </c>
      <c r="D4798" s="60"/>
      <c r="E4798" s="60"/>
      <c r="F4798" s="60"/>
      <c r="G4798" s="61"/>
      <c r="H4798" s="71">
        <v>0</v>
      </c>
      <c r="I4798" s="62">
        <v>0</v>
      </c>
      <c r="J4798" s="62">
        <v>0</v>
      </c>
      <c r="K4798" s="44"/>
      <c r="L4798" s="63">
        <v>0</v>
      </c>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v>363</v>
      </c>
      <c r="C4799" s="59">
        <v>0</v>
      </c>
      <c r="D4799" s="60"/>
      <c r="E4799" s="60"/>
      <c r="F4799" s="60"/>
      <c r="G4799" s="61"/>
      <c r="H4799" s="71">
        <v>0</v>
      </c>
      <c r="I4799" s="62">
        <v>0</v>
      </c>
      <c r="J4799" s="62">
        <v>0</v>
      </c>
      <c r="K4799" s="44"/>
      <c r="L4799" s="63">
        <v>0</v>
      </c>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v>364</v>
      </c>
      <c r="C4800" s="59">
        <v>0</v>
      </c>
      <c r="D4800" s="60"/>
      <c r="E4800" s="60"/>
      <c r="F4800" s="60"/>
      <c r="G4800" s="61"/>
      <c r="H4800" s="71">
        <v>0</v>
      </c>
      <c r="I4800" s="62">
        <v>0</v>
      </c>
      <c r="J4800" s="62">
        <v>0</v>
      </c>
      <c r="K4800" s="44"/>
      <c r="L4800" s="63">
        <v>0</v>
      </c>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v>365</v>
      </c>
      <c r="C4801" s="59">
        <v>0</v>
      </c>
      <c r="D4801" s="60"/>
      <c r="E4801" s="60"/>
      <c r="F4801" s="60"/>
      <c r="G4801" s="61"/>
      <c r="H4801" s="71">
        <v>0</v>
      </c>
      <c r="I4801" s="62">
        <v>0</v>
      </c>
      <c r="J4801" s="62">
        <v>0</v>
      </c>
      <c r="K4801" s="44"/>
      <c r="L4801" s="63">
        <v>0</v>
      </c>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v>366</v>
      </c>
      <c r="C4802" s="59">
        <v>0</v>
      </c>
      <c r="D4802" s="60"/>
      <c r="E4802" s="60"/>
      <c r="F4802" s="60"/>
      <c r="G4802" s="61"/>
      <c r="H4802" s="71">
        <v>0</v>
      </c>
      <c r="I4802" s="62">
        <v>0</v>
      </c>
      <c r="J4802" s="62">
        <v>0</v>
      </c>
      <c r="K4802" s="44"/>
      <c r="L4802" s="63">
        <v>0</v>
      </c>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v>367</v>
      </c>
      <c r="C4803" s="59">
        <v>0</v>
      </c>
      <c r="D4803" s="60"/>
      <c r="E4803" s="60"/>
      <c r="F4803" s="60"/>
      <c r="G4803" s="61"/>
      <c r="H4803" s="71">
        <v>0</v>
      </c>
      <c r="I4803" s="62">
        <v>0</v>
      </c>
      <c r="J4803" s="62">
        <v>0</v>
      </c>
      <c r="K4803" s="44"/>
      <c r="L4803" s="63">
        <v>0</v>
      </c>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v>368</v>
      </c>
      <c r="C4804" s="59">
        <v>0</v>
      </c>
      <c r="D4804" s="60"/>
      <c r="E4804" s="60"/>
      <c r="F4804" s="60"/>
      <c r="G4804" s="61"/>
      <c r="H4804" s="71">
        <v>0</v>
      </c>
      <c r="I4804" s="62">
        <v>0</v>
      </c>
      <c r="J4804" s="62">
        <v>0</v>
      </c>
      <c r="K4804" s="44"/>
      <c r="L4804" s="63">
        <v>0</v>
      </c>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v>369</v>
      </c>
      <c r="C4805" s="59">
        <v>0</v>
      </c>
      <c r="D4805" s="60"/>
      <c r="E4805" s="60"/>
      <c r="F4805" s="60"/>
      <c r="G4805" s="61"/>
      <c r="H4805" s="71">
        <v>0</v>
      </c>
      <c r="I4805" s="62">
        <v>0</v>
      </c>
      <c r="J4805" s="62">
        <v>0</v>
      </c>
      <c r="K4805" s="44"/>
      <c r="L4805" s="63">
        <v>0</v>
      </c>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v>370</v>
      </c>
      <c r="C4806" s="59">
        <v>0</v>
      </c>
      <c r="D4806" s="60"/>
      <c r="E4806" s="60"/>
      <c r="F4806" s="60"/>
      <c r="G4806" s="61"/>
      <c r="H4806" s="71">
        <v>0</v>
      </c>
      <c r="I4806" s="62">
        <v>0</v>
      </c>
      <c r="J4806" s="62">
        <v>0</v>
      </c>
      <c r="K4806" s="44"/>
      <c r="L4806" s="63">
        <v>0</v>
      </c>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v>371</v>
      </c>
      <c r="C4807" s="59">
        <v>0</v>
      </c>
      <c r="D4807" s="60"/>
      <c r="E4807" s="60"/>
      <c r="F4807" s="60"/>
      <c r="G4807" s="61"/>
      <c r="H4807" s="71">
        <v>0</v>
      </c>
      <c r="I4807" s="62">
        <v>0</v>
      </c>
      <c r="J4807" s="62">
        <v>0</v>
      </c>
      <c r="K4807" s="44"/>
      <c r="L4807" s="63">
        <v>0</v>
      </c>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v>372</v>
      </c>
      <c r="C4808" s="59">
        <v>0</v>
      </c>
      <c r="D4808" s="60"/>
      <c r="E4808" s="60"/>
      <c r="F4808" s="60"/>
      <c r="G4808" s="61"/>
      <c r="H4808" s="71">
        <v>0</v>
      </c>
      <c r="I4808" s="62">
        <v>0</v>
      </c>
      <c r="J4808" s="62">
        <v>0</v>
      </c>
      <c r="K4808" s="44"/>
      <c r="L4808" s="63">
        <v>0</v>
      </c>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v>373</v>
      </c>
      <c r="C4809" s="59">
        <v>0</v>
      </c>
      <c r="D4809" s="60"/>
      <c r="E4809" s="60"/>
      <c r="F4809" s="60"/>
      <c r="G4809" s="61"/>
      <c r="H4809" s="71">
        <v>0</v>
      </c>
      <c r="I4809" s="62">
        <v>0</v>
      </c>
      <c r="J4809" s="62">
        <v>0</v>
      </c>
      <c r="K4809" s="44"/>
      <c r="L4809" s="63">
        <v>0</v>
      </c>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v>374</v>
      </c>
      <c r="C4810" s="59">
        <v>0</v>
      </c>
      <c r="D4810" s="60"/>
      <c r="E4810" s="60"/>
      <c r="F4810" s="60"/>
      <c r="G4810" s="61"/>
      <c r="H4810" s="71">
        <v>0</v>
      </c>
      <c r="I4810" s="62">
        <v>0</v>
      </c>
      <c r="J4810" s="62">
        <v>0</v>
      </c>
      <c r="K4810" s="44"/>
      <c r="L4810" s="63">
        <v>0</v>
      </c>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v>375</v>
      </c>
      <c r="C4811" s="59">
        <v>0</v>
      </c>
      <c r="D4811" s="60"/>
      <c r="E4811" s="60"/>
      <c r="F4811" s="60"/>
      <c r="G4811" s="61"/>
      <c r="H4811" s="71">
        <v>0</v>
      </c>
      <c r="I4811" s="62">
        <v>0</v>
      </c>
      <c r="J4811" s="62">
        <v>0</v>
      </c>
      <c r="K4811" s="44"/>
      <c r="L4811" s="63">
        <v>0</v>
      </c>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v>376</v>
      </c>
      <c r="C4812" s="59">
        <v>0</v>
      </c>
      <c r="D4812" s="60"/>
      <c r="E4812" s="60"/>
      <c r="F4812" s="60"/>
      <c r="G4812" s="61"/>
      <c r="H4812" s="71">
        <v>0</v>
      </c>
      <c r="I4812" s="62">
        <v>0</v>
      </c>
      <c r="J4812" s="62">
        <v>0</v>
      </c>
      <c r="K4812" s="44"/>
      <c r="L4812" s="63">
        <v>0</v>
      </c>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v>377</v>
      </c>
      <c r="C4813" s="59">
        <v>0</v>
      </c>
      <c r="D4813" s="60"/>
      <c r="E4813" s="60"/>
      <c r="F4813" s="60"/>
      <c r="G4813" s="61"/>
      <c r="H4813" s="71">
        <v>0</v>
      </c>
      <c r="I4813" s="62">
        <v>0</v>
      </c>
      <c r="J4813" s="62">
        <v>0</v>
      </c>
      <c r="K4813" s="44"/>
      <c r="L4813" s="63">
        <v>0</v>
      </c>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v>378</v>
      </c>
      <c r="C4814" s="59">
        <v>0</v>
      </c>
      <c r="D4814" s="60"/>
      <c r="E4814" s="60"/>
      <c r="F4814" s="60"/>
      <c r="G4814" s="61"/>
      <c r="H4814" s="71">
        <v>0</v>
      </c>
      <c r="I4814" s="62">
        <v>0</v>
      </c>
      <c r="J4814" s="62">
        <v>0</v>
      </c>
      <c r="K4814" s="44"/>
      <c r="L4814" s="63">
        <v>0</v>
      </c>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v>379</v>
      </c>
      <c r="C4815" s="59">
        <v>0</v>
      </c>
      <c r="D4815" s="60"/>
      <c r="E4815" s="60"/>
      <c r="F4815" s="60"/>
      <c r="G4815" s="61"/>
      <c r="H4815" s="71">
        <v>0</v>
      </c>
      <c r="I4815" s="62">
        <v>0</v>
      </c>
      <c r="J4815" s="62">
        <v>0</v>
      </c>
      <c r="K4815" s="44"/>
      <c r="L4815" s="63">
        <v>0</v>
      </c>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v>380</v>
      </c>
      <c r="C4816" s="59">
        <v>0</v>
      </c>
      <c r="D4816" s="60"/>
      <c r="E4816" s="60"/>
      <c r="F4816" s="60"/>
      <c r="G4816" s="61"/>
      <c r="H4816" s="71">
        <v>0</v>
      </c>
      <c r="I4816" s="62">
        <v>0</v>
      </c>
      <c r="J4816" s="62">
        <v>0</v>
      </c>
      <c r="K4816" s="44"/>
      <c r="L4816" s="63">
        <v>0</v>
      </c>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v>381</v>
      </c>
      <c r="C4817" s="59">
        <v>0</v>
      </c>
      <c r="D4817" s="60"/>
      <c r="E4817" s="60"/>
      <c r="F4817" s="60"/>
      <c r="G4817" s="61"/>
      <c r="H4817" s="71">
        <v>0</v>
      </c>
      <c r="I4817" s="62">
        <v>0</v>
      </c>
      <c r="J4817" s="62">
        <v>0</v>
      </c>
      <c r="K4817" s="44"/>
      <c r="L4817" s="63">
        <v>0</v>
      </c>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v>382</v>
      </c>
      <c r="C4818" s="59">
        <v>0</v>
      </c>
      <c r="D4818" s="60"/>
      <c r="E4818" s="60"/>
      <c r="F4818" s="60"/>
      <c r="G4818" s="61"/>
      <c r="H4818" s="71">
        <v>0</v>
      </c>
      <c r="I4818" s="62">
        <v>0</v>
      </c>
      <c r="J4818" s="62">
        <v>0</v>
      </c>
      <c r="K4818" s="44"/>
      <c r="L4818" s="63">
        <v>0</v>
      </c>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v>383</v>
      </c>
      <c r="C4819" s="59">
        <v>0</v>
      </c>
      <c r="D4819" s="60"/>
      <c r="E4819" s="60"/>
      <c r="F4819" s="60"/>
      <c r="G4819" s="61"/>
      <c r="H4819" s="71">
        <v>0</v>
      </c>
      <c r="I4819" s="62">
        <v>0</v>
      </c>
      <c r="J4819" s="62">
        <v>0</v>
      </c>
      <c r="K4819" s="44"/>
      <c r="L4819" s="63">
        <v>0</v>
      </c>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v>384</v>
      </c>
      <c r="C4820" s="59">
        <v>0</v>
      </c>
      <c r="D4820" s="60"/>
      <c r="E4820" s="60"/>
      <c r="F4820" s="60"/>
      <c r="G4820" s="61"/>
      <c r="H4820" s="71">
        <v>0</v>
      </c>
      <c r="I4820" s="62">
        <v>0</v>
      </c>
      <c r="J4820" s="62">
        <v>0</v>
      </c>
      <c r="K4820" s="44"/>
      <c r="L4820" s="63">
        <v>0</v>
      </c>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v>385</v>
      </c>
      <c r="C4821" s="59">
        <v>0</v>
      </c>
      <c r="D4821" s="60"/>
      <c r="E4821" s="60"/>
      <c r="F4821" s="60"/>
      <c r="G4821" s="61"/>
      <c r="H4821" s="71">
        <v>0</v>
      </c>
      <c r="I4821" s="62">
        <v>0</v>
      </c>
      <c r="J4821" s="62">
        <v>0</v>
      </c>
      <c r="K4821" s="44"/>
      <c r="L4821" s="63">
        <v>0</v>
      </c>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v>386</v>
      </c>
      <c r="C4822" s="59">
        <v>0</v>
      </c>
      <c r="D4822" s="60"/>
      <c r="E4822" s="60"/>
      <c r="F4822" s="60"/>
      <c r="G4822" s="61"/>
      <c r="H4822" s="71">
        <v>0</v>
      </c>
      <c r="I4822" s="62">
        <v>0</v>
      </c>
      <c r="J4822" s="62">
        <v>0</v>
      </c>
      <c r="K4822" s="44"/>
      <c r="L4822" s="63">
        <v>0</v>
      </c>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v>387</v>
      </c>
      <c r="C4823" s="59">
        <v>0</v>
      </c>
      <c r="D4823" s="60"/>
      <c r="E4823" s="60"/>
      <c r="F4823" s="60"/>
      <c r="G4823" s="61"/>
      <c r="H4823" s="71">
        <v>0</v>
      </c>
      <c r="I4823" s="62">
        <v>0</v>
      </c>
      <c r="J4823" s="62">
        <v>0</v>
      </c>
      <c r="K4823" s="44"/>
      <c r="L4823" s="63">
        <v>0</v>
      </c>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v>388</v>
      </c>
      <c r="C4824" s="59">
        <v>0</v>
      </c>
      <c r="D4824" s="60"/>
      <c r="E4824" s="60"/>
      <c r="F4824" s="60"/>
      <c r="G4824" s="61"/>
      <c r="H4824" s="71">
        <v>0</v>
      </c>
      <c r="I4824" s="62">
        <v>0</v>
      </c>
      <c r="J4824" s="62">
        <v>0</v>
      </c>
      <c r="K4824" s="44"/>
      <c r="L4824" s="63">
        <v>0</v>
      </c>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v>389</v>
      </c>
      <c r="C4825" s="59">
        <v>0</v>
      </c>
      <c r="D4825" s="60"/>
      <c r="E4825" s="60"/>
      <c r="F4825" s="60"/>
      <c r="G4825" s="61"/>
      <c r="H4825" s="71">
        <v>0</v>
      </c>
      <c r="I4825" s="62">
        <v>0</v>
      </c>
      <c r="J4825" s="62">
        <v>0</v>
      </c>
      <c r="K4825" s="44"/>
      <c r="L4825" s="63">
        <v>0</v>
      </c>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v>390</v>
      </c>
      <c r="C4826" s="59">
        <v>0</v>
      </c>
      <c r="D4826" s="60"/>
      <c r="E4826" s="60"/>
      <c r="F4826" s="60"/>
      <c r="G4826" s="61"/>
      <c r="H4826" s="71">
        <v>0</v>
      </c>
      <c r="I4826" s="62">
        <v>0</v>
      </c>
      <c r="J4826" s="62">
        <v>0</v>
      </c>
      <c r="K4826" s="44"/>
      <c r="L4826" s="63">
        <v>0</v>
      </c>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v>391</v>
      </c>
      <c r="C4827" s="59">
        <v>0</v>
      </c>
      <c r="D4827" s="60"/>
      <c r="E4827" s="60"/>
      <c r="F4827" s="60"/>
      <c r="G4827" s="61"/>
      <c r="H4827" s="71">
        <v>0</v>
      </c>
      <c r="I4827" s="62">
        <v>0</v>
      </c>
      <c r="J4827" s="62">
        <v>0</v>
      </c>
      <c r="K4827" s="44"/>
      <c r="L4827" s="63">
        <v>0</v>
      </c>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v>392</v>
      </c>
      <c r="C4828" s="59">
        <v>0</v>
      </c>
      <c r="D4828" s="60"/>
      <c r="E4828" s="60"/>
      <c r="F4828" s="60"/>
      <c r="G4828" s="61"/>
      <c r="H4828" s="71">
        <v>0</v>
      </c>
      <c r="I4828" s="62">
        <v>0</v>
      </c>
      <c r="J4828" s="62">
        <v>0</v>
      </c>
      <c r="K4828" s="44"/>
      <c r="L4828" s="63">
        <v>0</v>
      </c>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v>393</v>
      </c>
      <c r="C4829" s="59">
        <v>0</v>
      </c>
      <c r="D4829" s="60"/>
      <c r="E4829" s="60"/>
      <c r="F4829" s="60"/>
      <c r="G4829" s="61"/>
      <c r="H4829" s="71">
        <v>0</v>
      </c>
      <c r="I4829" s="62">
        <v>0</v>
      </c>
      <c r="J4829" s="62">
        <v>0</v>
      </c>
      <c r="K4829" s="44"/>
      <c r="L4829" s="63">
        <v>0</v>
      </c>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v>394</v>
      </c>
      <c r="C4830" s="59">
        <v>0</v>
      </c>
      <c r="D4830" s="60"/>
      <c r="E4830" s="60"/>
      <c r="F4830" s="60"/>
      <c r="G4830" s="61"/>
      <c r="H4830" s="71">
        <v>0</v>
      </c>
      <c r="I4830" s="62">
        <v>0</v>
      </c>
      <c r="J4830" s="62">
        <v>0</v>
      </c>
      <c r="K4830" s="44"/>
      <c r="L4830" s="63">
        <v>0</v>
      </c>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v>395</v>
      </c>
      <c r="C4831" s="59">
        <v>0</v>
      </c>
      <c r="D4831" s="60"/>
      <c r="E4831" s="60"/>
      <c r="F4831" s="60"/>
      <c r="G4831" s="61"/>
      <c r="H4831" s="71">
        <v>0</v>
      </c>
      <c r="I4831" s="62">
        <v>0</v>
      </c>
      <c r="J4831" s="62">
        <v>0</v>
      </c>
      <c r="K4831" s="44"/>
      <c r="L4831" s="63">
        <v>0</v>
      </c>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v>396</v>
      </c>
      <c r="C4832" s="59">
        <v>0</v>
      </c>
      <c r="D4832" s="60"/>
      <c r="E4832" s="60"/>
      <c r="F4832" s="60"/>
      <c r="G4832" s="61"/>
      <c r="H4832" s="71">
        <v>0</v>
      </c>
      <c r="I4832" s="62">
        <v>0</v>
      </c>
      <c r="J4832" s="62">
        <v>0</v>
      </c>
      <c r="K4832" s="44"/>
      <c r="L4832" s="63">
        <v>0</v>
      </c>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v>397</v>
      </c>
      <c r="C4833" s="59">
        <v>0</v>
      </c>
      <c r="D4833" s="60"/>
      <c r="E4833" s="60"/>
      <c r="F4833" s="60"/>
      <c r="G4833" s="61"/>
      <c r="H4833" s="71">
        <v>0</v>
      </c>
      <c r="I4833" s="62">
        <v>0</v>
      </c>
      <c r="J4833" s="62">
        <v>0</v>
      </c>
      <c r="K4833" s="44"/>
      <c r="L4833" s="63">
        <v>0</v>
      </c>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v>398</v>
      </c>
      <c r="C4834" s="59">
        <v>0</v>
      </c>
      <c r="D4834" s="60"/>
      <c r="E4834" s="60"/>
      <c r="F4834" s="60"/>
      <c r="G4834" s="61"/>
      <c r="H4834" s="71">
        <v>0</v>
      </c>
      <c r="I4834" s="62">
        <v>0</v>
      </c>
      <c r="J4834" s="62">
        <v>0</v>
      </c>
      <c r="K4834" s="44"/>
      <c r="L4834" s="63">
        <v>0</v>
      </c>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v>399</v>
      </c>
      <c r="C4835" s="59">
        <v>0</v>
      </c>
      <c r="D4835" s="60"/>
      <c r="E4835" s="60"/>
      <c r="F4835" s="60"/>
      <c r="G4835" s="61"/>
      <c r="H4835" s="71">
        <v>0</v>
      </c>
      <c r="I4835" s="62">
        <v>0</v>
      </c>
      <c r="J4835" s="62">
        <v>0</v>
      </c>
      <c r="K4835" s="44"/>
      <c r="L4835" s="63">
        <v>0</v>
      </c>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x14ac:dyDescent="0.2">
      <c r="A4836" s="15"/>
      <c r="B4836" s="15"/>
      <c r="C4836" s="58"/>
      <c r="D4836" s="58"/>
      <c r="E4836" s="58"/>
      <c r="F4836" s="58"/>
      <c r="G4836" s="58"/>
      <c r="H4836" s="72"/>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x14ac:dyDescent="0.2">
      <c r="A4837" s="11"/>
      <c r="B4837" s="12" t="str">
        <f>"TasNetworks "&amp;LEFT($H$3,7)&amp;" Public lighting prices"</f>
        <v>TasNetworks 2026–27 Public lighting prices</v>
      </c>
      <c r="C4837" s="11"/>
      <c r="D4837" s="11"/>
      <c r="E4837" s="11"/>
      <c r="F4837" s="11"/>
      <c r="G4837" s="11"/>
      <c r="H4837" s="19" t="s">
        <v>20</v>
      </c>
      <c r="I4837" s="19" t="s">
        <v>21</v>
      </c>
      <c r="J4837" s="19" t="s">
        <v>22</v>
      </c>
      <c r="K4837" s="19"/>
      <c r="L4837" s="42" t="s">
        <v>25</v>
      </c>
      <c r="M4837" s="66" t="s">
        <v>30</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x14ac:dyDescent="0.2">
      <c r="A4838" s="15"/>
      <c r="B4838" s="15"/>
      <c r="C4838" s="57"/>
      <c r="D4838" s="57"/>
      <c r="E4838" s="57"/>
      <c r="F4838" s="57"/>
      <c r="G4838" s="57"/>
      <c r="H4838" s="70"/>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x14ac:dyDescent="0.2">
      <c r="A4839" s="15"/>
      <c r="B4839" s="15">
        <v>1</v>
      </c>
      <c r="C4839" s="59" t="s">
        <v>2582</v>
      </c>
      <c r="D4839" s="60"/>
      <c r="E4839" s="60"/>
      <c r="F4839" s="60"/>
      <c r="G4839" s="61"/>
      <c r="H4839" s="71">
        <v>0</v>
      </c>
      <c r="I4839" s="62">
        <v>0</v>
      </c>
      <c r="J4839" s="62">
        <v>0</v>
      </c>
      <c r="K4839" s="44"/>
      <c r="L4839" s="63"/>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x14ac:dyDescent="0.2">
      <c r="A4840" s="15"/>
      <c r="B4840" s="15">
        <v>2</v>
      </c>
      <c r="C4840" s="59" t="s">
        <v>1947</v>
      </c>
      <c r="D4840" s="60"/>
      <c r="E4840" s="60"/>
      <c r="F4840" s="60"/>
      <c r="G4840" s="61"/>
      <c r="H4840" s="71" t="s">
        <v>2661</v>
      </c>
      <c r="I4840" s="62" t="s">
        <v>35</v>
      </c>
      <c r="J4840" s="62">
        <v>0</v>
      </c>
      <c r="K4840" s="44"/>
      <c r="L4840" s="63">
        <v>15.45</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x14ac:dyDescent="0.2">
      <c r="A4841" s="15"/>
      <c r="B4841" s="15">
        <v>3</v>
      </c>
      <c r="C4841" s="59" t="s">
        <v>1948</v>
      </c>
      <c r="D4841" s="60"/>
      <c r="E4841" s="60"/>
      <c r="F4841" s="60"/>
      <c r="G4841" s="61"/>
      <c r="H4841" s="71" t="s">
        <v>2662</v>
      </c>
      <c r="I4841" s="62" t="s">
        <v>35</v>
      </c>
      <c r="J4841" s="62">
        <v>0</v>
      </c>
      <c r="K4841" s="44"/>
      <c r="L4841" s="63">
        <v>15.44</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x14ac:dyDescent="0.2">
      <c r="A4842" s="15"/>
      <c r="B4842" s="15">
        <v>4</v>
      </c>
      <c r="C4842" s="59" t="s">
        <v>1949</v>
      </c>
      <c r="D4842" s="60"/>
      <c r="E4842" s="60"/>
      <c r="F4842" s="60"/>
      <c r="G4842" s="61"/>
      <c r="H4842" s="71" t="s">
        <v>2663</v>
      </c>
      <c r="I4842" s="62" t="s">
        <v>35</v>
      </c>
      <c r="J4842" s="62">
        <v>0</v>
      </c>
      <c r="K4842" s="44"/>
      <c r="L4842" s="63">
        <v>18.07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x14ac:dyDescent="0.2">
      <c r="A4843" s="15"/>
      <c r="B4843" s="15">
        <v>5</v>
      </c>
      <c r="C4843" s="59" t="s">
        <v>1951</v>
      </c>
      <c r="D4843" s="60"/>
      <c r="E4843" s="60"/>
      <c r="F4843" s="60"/>
      <c r="G4843" s="61"/>
      <c r="H4843" s="71" t="s">
        <v>2664</v>
      </c>
      <c r="I4843" s="62" t="s">
        <v>35</v>
      </c>
      <c r="J4843" s="62">
        <v>0</v>
      </c>
      <c r="K4843" s="44"/>
      <c r="L4843" s="63">
        <v>18.37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x14ac:dyDescent="0.2">
      <c r="A4844" s="15"/>
      <c r="B4844" s="15">
        <v>6</v>
      </c>
      <c r="C4844" s="59" t="s">
        <v>1952</v>
      </c>
      <c r="D4844" s="60"/>
      <c r="E4844" s="60"/>
      <c r="F4844" s="60"/>
      <c r="G4844" s="61"/>
      <c r="H4844" s="71" t="s">
        <v>2665</v>
      </c>
      <c r="I4844" s="62" t="s">
        <v>35</v>
      </c>
      <c r="J4844" s="62">
        <v>0</v>
      </c>
      <c r="K4844" s="44"/>
      <c r="L4844" s="63">
        <v>19.260000000000002</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x14ac:dyDescent="0.2">
      <c r="A4845" s="15"/>
      <c r="B4845" s="15">
        <v>7</v>
      </c>
      <c r="C4845" s="59" t="s">
        <v>2583</v>
      </c>
      <c r="D4845" s="60"/>
      <c r="E4845" s="60"/>
      <c r="F4845" s="60"/>
      <c r="G4845" s="61"/>
      <c r="H4845" s="71" t="s">
        <v>2666</v>
      </c>
      <c r="I4845" s="62" t="s">
        <v>35</v>
      </c>
      <c r="J4845" s="62">
        <v>0</v>
      </c>
      <c r="K4845" s="44"/>
      <c r="L4845" s="63">
        <v>16.440000000000001</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x14ac:dyDescent="0.2">
      <c r="A4846" s="15"/>
      <c r="B4846" s="15">
        <v>8</v>
      </c>
      <c r="C4846" s="59" t="s">
        <v>2584</v>
      </c>
      <c r="D4846" s="60"/>
      <c r="E4846" s="60"/>
      <c r="F4846" s="60"/>
      <c r="G4846" s="61"/>
      <c r="H4846" s="71" t="s">
        <v>2667</v>
      </c>
      <c r="I4846" s="62" t="s">
        <v>35</v>
      </c>
      <c r="J4846" s="62">
        <v>0</v>
      </c>
      <c r="K4846" s="44"/>
      <c r="L4846" s="63">
        <v>19.649999999999999</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x14ac:dyDescent="0.2">
      <c r="A4847" s="15"/>
      <c r="B4847" s="15">
        <v>9</v>
      </c>
      <c r="C4847" s="59" t="s">
        <v>2585</v>
      </c>
      <c r="D4847" s="60"/>
      <c r="E4847" s="60"/>
      <c r="F4847" s="60"/>
      <c r="G4847" s="61"/>
      <c r="H4847" s="71" t="s">
        <v>2668</v>
      </c>
      <c r="I4847" s="62" t="s">
        <v>35</v>
      </c>
      <c r="J4847" s="62">
        <v>0</v>
      </c>
      <c r="K4847" s="44"/>
      <c r="L4847" s="63">
        <v>18.91</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x14ac:dyDescent="0.2">
      <c r="A4848" s="15"/>
      <c r="B4848" s="15">
        <v>10</v>
      </c>
      <c r="C4848" s="59" t="s">
        <v>2586</v>
      </c>
      <c r="D4848" s="60"/>
      <c r="E4848" s="60"/>
      <c r="F4848" s="60"/>
      <c r="G4848" s="61"/>
      <c r="H4848" s="71" t="s">
        <v>2669</v>
      </c>
      <c r="I4848" s="62" t="s">
        <v>35</v>
      </c>
      <c r="J4848" s="62">
        <v>0</v>
      </c>
      <c r="K4848" s="44"/>
      <c r="L4848" s="63">
        <v>19.649999999999999</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x14ac:dyDescent="0.2">
      <c r="A4849" s="15"/>
      <c r="B4849" s="15">
        <v>11</v>
      </c>
      <c r="C4849" s="59" t="s">
        <v>2587</v>
      </c>
      <c r="D4849" s="60"/>
      <c r="E4849" s="60"/>
      <c r="F4849" s="60"/>
      <c r="G4849" s="61"/>
      <c r="H4849" s="71" t="s">
        <v>2670</v>
      </c>
      <c r="I4849" s="62" t="s">
        <v>35</v>
      </c>
      <c r="J4849" s="62">
        <v>0</v>
      </c>
      <c r="K4849" s="44"/>
      <c r="L4849" s="63">
        <v>19.93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x14ac:dyDescent="0.2">
      <c r="A4850" s="15"/>
      <c r="B4850" s="15">
        <v>12</v>
      </c>
      <c r="C4850" s="59" t="s">
        <v>2588</v>
      </c>
      <c r="D4850" s="60"/>
      <c r="E4850" s="60"/>
      <c r="F4850" s="60"/>
      <c r="G4850" s="61"/>
      <c r="H4850" s="71" t="s">
        <v>2671</v>
      </c>
      <c r="I4850" s="62" t="s">
        <v>35</v>
      </c>
      <c r="J4850" s="62">
        <v>0</v>
      </c>
      <c r="K4850" s="44"/>
      <c r="L4850" s="63">
        <v>20.16</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x14ac:dyDescent="0.2">
      <c r="A4851" s="15"/>
      <c r="B4851" s="15">
        <v>13</v>
      </c>
      <c r="C4851" s="59" t="s">
        <v>2589</v>
      </c>
      <c r="D4851" s="60"/>
      <c r="E4851" s="60"/>
      <c r="F4851" s="60"/>
      <c r="G4851" s="61"/>
      <c r="H4851" s="71" t="s">
        <v>2672</v>
      </c>
      <c r="I4851" s="62" t="s">
        <v>35</v>
      </c>
      <c r="J4851" s="62">
        <v>0</v>
      </c>
      <c r="K4851" s="44"/>
      <c r="L4851" s="63">
        <v>19.93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x14ac:dyDescent="0.2">
      <c r="A4852" s="15"/>
      <c r="B4852" s="15">
        <v>14</v>
      </c>
      <c r="C4852" s="59" t="s">
        <v>2590</v>
      </c>
      <c r="D4852" s="60"/>
      <c r="E4852" s="60"/>
      <c r="F4852" s="60"/>
      <c r="G4852" s="61"/>
      <c r="H4852" s="71" t="s">
        <v>2673</v>
      </c>
      <c r="I4852" s="62" t="s">
        <v>35</v>
      </c>
      <c r="J4852" s="62">
        <v>0</v>
      </c>
      <c r="K4852" s="44"/>
      <c r="L4852" s="63">
        <v>15.74</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x14ac:dyDescent="0.2">
      <c r="A4853" s="15"/>
      <c r="B4853" s="15">
        <v>15</v>
      </c>
      <c r="C4853" s="59" t="s">
        <v>2591</v>
      </c>
      <c r="D4853" s="60"/>
      <c r="E4853" s="60"/>
      <c r="F4853" s="60"/>
      <c r="G4853" s="61"/>
      <c r="H4853" s="71" t="s">
        <v>2674</v>
      </c>
      <c r="I4853" s="62" t="s">
        <v>35</v>
      </c>
      <c r="J4853" s="62">
        <v>0</v>
      </c>
      <c r="K4853" s="44"/>
      <c r="L4853" s="63">
        <v>15.74</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x14ac:dyDescent="0.2">
      <c r="A4854" s="15"/>
      <c r="B4854" s="15">
        <v>16</v>
      </c>
      <c r="C4854" s="59" t="s">
        <v>2592</v>
      </c>
      <c r="D4854" s="60"/>
      <c r="E4854" s="60"/>
      <c r="F4854" s="60"/>
      <c r="G4854" s="61"/>
      <c r="H4854" s="71" t="s">
        <v>2675</v>
      </c>
      <c r="I4854" s="62" t="s">
        <v>35</v>
      </c>
      <c r="J4854" s="62">
        <v>0</v>
      </c>
      <c r="K4854" s="44"/>
      <c r="L4854" s="63">
        <v>15.74</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x14ac:dyDescent="0.2">
      <c r="A4855" s="15"/>
      <c r="B4855" s="15">
        <v>17</v>
      </c>
      <c r="C4855" s="59" t="s">
        <v>2593</v>
      </c>
      <c r="D4855" s="60"/>
      <c r="E4855" s="60"/>
      <c r="F4855" s="60"/>
      <c r="G4855" s="61"/>
      <c r="H4855" s="71" t="s">
        <v>2676</v>
      </c>
      <c r="I4855" s="62" t="s">
        <v>35</v>
      </c>
      <c r="J4855" s="62">
        <v>0</v>
      </c>
      <c r="K4855" s="44"/>
      <c r="L4855" s="63">
        <v>15.74</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x14ac:dyDescent="0.2">
      <c r="A4856" s="15"/>
      <c r="B4856" s="15">
        <v>18</v>
      </c>
      <c r="C4856" s="59" t="s">
        <v>2594</v>
      </c>
      <c r="D4856" s="60"/>
      <c r="E4856" s="60"/>
      <c r="F4856" s="60"/>
      <c r="G4856" s="61"/>
      <c r="H4856" s="71" t="s">
        <v>2677</v>
      </c>
      <c r="I4856" s="62" t="s">
        <v>35</v>
      </c>
      <c r="J4856" s="62">
        <v>0</v>
      </c>
      <c r="K4856" s="44"/>
      <c r="L4856" s="63">
        <v>15.74</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x14ac:dyDescent="0.2">
      <c r="A4857" s="15"/>
      <c r="B4857" s="15">
        <v>19</v>
      </c>
      <c r="C4857" s="59" t="s">
        <v>2595</v>
      </c>
      <c r="D4857" s="60"/>
      <c r="E4857" s="60"/>
      <c r="F4857" s="60"/>
      <c r="G4857" s="61"/>
      <c r="H4857" s="71" t="s">
        <v>2678</v>
      </c>
      <c r="I4857" s="62" t="s">
        <v>35</v>
      </c>
      <c r="J4857" s="62">
        <v>0</v>
      </c>
      <c r="K4857" s="44"/>
      <c r="L4857" s="63">
        <v>15.74</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x14ac:dyDescent="0.2">
      <c r="A4858" s="15"/>
      <c r="B4858" s="15">
        <v>20</v>
      </c>
      <c r="C4858" s="59" t="s">
        <v>2596</v>
      </c>
      <c r="D4858" s="60"/>
      <c r="E4858" s="60"/>
      <c r="F4858" s="60"/>
      <c r="G4858" s="61"/>
      <c r="H4858" s="71" t="s">
        <v>2679</v>
      </c>
      <c r="I4858" s="62" t="s">
        <v>35</v>
      </c>
      <c r="J4858" s="62">
        <v>0</v>
      </c>
      <c r="K4858" s="44"/>
      <c r="L4858" s="63">
        <v>15.74</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x14ac:dyDescent="0.2">
      <c r="A4859" s="15"/>
      <c r="B4859" s="15">
        <v>21</v>
      </c>
      <c r="C4859" s="59" t="s">
        <v>2597</v>
      </c>
      <c r="D4859" s="60"/>
      <c r="E4859" s="60"/>
      <c r="F4859" s="60"/>
      <c r="G4859" s="61"/>
      <c r="H4859" s="71" t="s">
        <v>2680</v>
      </c>
      <c r="I4859" s="62" t="s">
        <v>35</v>
      </c>
      <c r="J4859" s="62">
        <v>0</v>
      </c>
      <c r="K4859" s="44"/>
      <c r="L4859" s="63">
        <v>15.74</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x14ac:dyDescent="0.2">
      <c r="A4860" s="15"/>
      <c r="B4860" s="15">
        <v>22</v>
      </c>
      <c r="C4860" s="59" t="s">
        <v>2598</v>
      </c>
      <c r="D4860" s="60"/>
      <c r="E4860" s="60"/>
      <c r="F4860" s="60"/>
      <c r="G4860" s="61"/>
      <c r="H4860" s="71" t="s">
        <v>2681</v>
      </c>
      <c r="I4860" s="62" t="s">
        <v>35</v>
      </c>
      <c r="J4860" s="62">
        <v>0</v>
      </c>
      <c r="K4860" s="44"/>
      <c r="L4860" s="63">
        <v>16.440000000000001</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x14ac:dyDescent="0.2">
      <c r="A4861" s="15"/>
      <c r="B4861" s="15">
        <v>23</v>
      </c>
      <c r="C4861" s="59" t="s">
        <v>2599</v>
      </c>
      <c r="D4861" s="60"/>
      <c r="E4861" s="60"/>
      <c r="F4861" s="60"/>
      <c r="G4861" s="61"/>
      <c r="H4861" s="71" t="s">
        <v>2682</v>
      </c>
      <c r="I4861" s="62" t="s">
        <v>35</v>
      </c>
      <c r="J4861" s="62">
        <v>0</v>
      </c>
      <c r="K4861" s="44"/>
      <c r="L4861" s="63">
        <v>19.670000000000002</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x14ac:dyDescent="0.2">
      <c r="A4862" s="15"/>
      <c r="B4862" s="15">
        <v>24</v>
      </c>
      <c r="C4862" s="59" t="s">
        <v>2600</v>
      </c>
      <c r="D4862" s="60"/>
      <c r="E4862" s="60"/>
      <c r="F4862" s="60"/>
      <c r="G4862" s="61"/>
      <c r="H4862" s="71" t="s">
        <v>2683</v>
      </c>
      <c r="I4862" s="62" t="s">
        <v>35</v>
      </c>
      <c r="J4862" s="62">
        <v>0</v>
      </c>
      <c r="K4862" s="44"/>
      <c r="L4862" s="63">
        <v>19.28</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x14ac:dyDescent="0.2">
      <c r="A4863" s="15"/>
      <c r="B4863" s="15">
        <v>25</v>
      </c>
      <c r="C4863" s="59" t="s">
        <v>2601</v>
      </c>
      <c r="D4863" s="60"/>
      <c r="E4863" s="60"/>
      <c r="F4863" s="60"/>
      <c r="G4863" s="61"/>
      <c r="H4863" s="71" t="s">
        <v>2684</v>
      </c>
      <c r="I4863" s="62" t="s">
        <v>35</v>
      </c>
      <c r="J4863" s="62">
        <v>0</v>
      </c>
      <c r="K4863" s="44"/>
      <c r="L4863" s="63">
        <v>21.09</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x14ac:dyDescent="0.2">
      <c r="A4864" s="15"/>
      <c r="B4864" s="15">
        <v>26</v>
      </c>
      <c r="C4864" s="59" t="s">
        <v>2602</v>
      </c>
      <c r="D4864" s="60"/>
      <c r="E4864" s="60"/>
      <c r="F4864" s="60"/>
      <c r="G4864" s="61"/>
      <c r="H4864" s="71" t="s">
        <v>2685</v>
      </c>
      <c r="I4864" s="62" t="s">
        <v>35</v>
      </c>
      <c r="J4864" s="62">
        <v>0</v>
      </c>
      <c r="K4864" s="44"/>
      <c r="L4864" s="63">
        <v>20.23</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x14ac:dyDescent="0.2">
      <c r="A4865" s="15"/>
      <c r="B4865" s="15">
        <v>27</v>
      </c>
      <c r="C4865" s="59" t="s">
        <v>2603</v>
      </c>
      <c r="D4865" s="60"/>
      <c r="E4865" s="60"/>
      <c r="F4865" s="60"/>
      <c r="G4865" s="61"/>
      <c r="H4865" s="71" t="s">
        <v>2686</v>
      </c>
      <c r="I4865" s="62" t="s">
        <v>35</v>
      </c>
      <c r="J4865" s="62">
        <v>0</v>
      </c>
      <c r="K4865" s="44"/>
      <c r="L4865" s="63">
        <v>19.739999999999998</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x14ac:dyDescent="0.2">
      <c r="A4866" s="15"/>
      <c r="B4866" s="15">
        <v>28</v>
      </c>
      <c r="C4866" s="59" t="s">
        <v>2604</v>
      </c>
      <c r="D4866" s="60"/>
      <c r="E4866" s="60"/>
      <c r="F4866" s="60"/>
      <c r="G4866" s="61"/>
      <c r="H4866" s="71" t="s">
        <v>2687</v>
      </c>
      <c r="I4866" s="62" t="s">
        <v>35</v>
      </c>
      <c r="J4866" s="62">
        <v>0</v>
      </c>
      <c r="K4866" s="44"/>
      <c r="L4866" s="63">
        <v>19.739999999999998</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x14ac:dyDescent="0.2">
      <c r="A4867" s="15"/>
      <c r="B4867" s="15">
        <v>29</v>
      </c>
      <c r="C4867" s="59" t="s">
        <v>2605</v>
      </c>
      <c r="D4867" s="60"/>
      <c r="E4867" s="60"/>
      <c r="F4867" s="60"/>
      <c r="G4867" s="61"/>
      <c r="H4867" s="71" t="s">
        <v>2688</v>
      </c>
      <c r="I4867" s="62" t="s">
        <v>35</v>
      </c>
      <c r="J4867" s="62">
        <v>0</v>
      </c>
      <c r="K4867" s="44"/>
      <c r="L4867" s="63">
        <v>10.57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x14ac:dyDescent="0.2">
      <c r="A4868" s="15"/>
      <c r="B4868" s="15">
        <v>30</v>
      </c>
      <c r="C4868" s="59" t="s">
        <v>2606</v>
      </c>
      <c r="D4868" s="60"/>
      <c r="E4868" s="60"/>
      <c r="F4868" s="60"/>
      <c r="G4868" s="61"/>
      <c r="H4868" s="71" t="s">
        <v>2689</v>
      </c>
      <c r="I4868" s="62" t="s">
        <v>35</v>
      </c>
      <c r="J4868" s="62">
        <v>0</v>
      </c>
      <c r="K4868" s="44"/>
      <c r="L4868" s="63">
        <v>10.57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x14ac:dyDescent="0.2">
      <c r="A4869" s="15"/>
      <c r="B4869" s="15">
        <v>31</v>
      </c>
      <c r="C4869" s="59" t="s">
        <v>2607</v>
      </c>
      <c r="D4869" s="60"/>
      <c r="E4869" s="60"/>
      <c r="F4869" s="60"/>
      <c r="G4869" s="61"/>
      <c r="H4869" s="71" t="s">
        <v>2690</v>
      </c>
      <c r="I4869" s="62" t="s">
        <v>35</v>
      </c>
      <c r="J4869" s="62">
        <v>0</v>
      </c>
      <c r="K4869" s="44"/>
      <c r="L4869" s="63">
        <v>11.45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x14ac:dyDescent="0.2">
      <c r="A4870" s="15"/>
      <c r="B4870" s="15">
        <v>32</v>
      </c>
      <c r="C4870" s="59" t="s">
        <v>2608</v>
      </c>
      <c r="D4870" s="60"/>
      <c r="E4870" s="60"/>
      <c r="F4870" s="60"/>
      <c r="G4870" s="61"/>
      <c r="H4870" s="71" t="s">
        <v>2691</v>
      </c>
      <c r="I4870" s="62" t="s">
        <v>35</v>
      </c>
      <c r="J4870" s="62">
        <v>0</v>
      </c>
      <c r="K4870" s="44"/>
      <c r="L4870" s="63">
        <v>11.45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x14ac:dyDescent="0.2">
      <c r="A4871" s="15"/>
      <c r="B4871" s="15">
        <v>33</v>
      </c>
      <c r="C4871" s="59" t="s">
        <v>2609</v>
      </c>
      <c r="D4871" s="60"/>
      <c r="E4871" s="60"/>
      <c r="F4871" s="60"/>
      <c r="G4871" s="61"/>
      <c r="H4871" s="71" t="s">
        <v>2692</v>
      </c>
      <c r="I4871" s="62" t="s">
        <v>35</v>
      </c>
      <c r="J4871" s="62">
        <v>0</v>
      </c>
      <c r="K4871" s="44"/>
      <c r="L4871" s="63">
        <v>10.57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x14ac:dyDescent="0.2">
      <c r="A4872" s="15"/>
      <c r="B4872" s="15">
        <v>34</v>
      </c>
      <c r="C4872" s="59" t="s">
        <v>2610</v>
      </c>
      <c r="D4872" s="60"/>
      <c r="E4872" s="60"/>
      <c r="F4872" s="60"/>
      <c r="G4872" s="61"/>
      <c r="H4872" s="71" t="s">
        <v>2693</v>
      </c>
      <c r="I4872" s="62" t="s">
        <v>35</v>
      </c>
      <c r="J4872" s="62">
        <v>0</v>
      </c>
      <c r="K4872" s="44"/>
      <c r="L4872" s="63">
        <v>11.45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x14ac:dyDescent="0.2">
      <c r="A4873" s="15"/>
      <c r="B4873" s="15">
        <v>35</v>
      </c>
      <c r="C4873" s="59" t="s">
        <v>2611</v>
      </c>
      <c r="D4873" s="60"/>
      <c r="E4873" s="60"/>
      <c r="F4873" s="60"/>
      <c r="G4873" s="61"/>
      <c r="H4873" s="71" t="s">
        <v>2694</v>
      </c>
      <c r="I4873" s="62" t="s">
        <v>35</v>
      </c>
      <c r="J4873" s="62">
        <v>0</v>
      </c>
      <c r="K4873" s="44"/>
      <c r="L4873" s="63">
        <v>10.57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x14ac:dyDescent="0.2">
      <c r="A4874" s="15"/>
      <c r="B4874" s="15">
        <v>36</v>
      </c>
      <c r="C4874" s="59" t="s">
        <v>2612</v>
      </c>
      <c r="D4874" s="60"/>
      <c r="E4874" s="60"/>
      <c r="F4874" s="60"/>
      <c r="G4874" s="61"/>
      <c r="H4874" s="71" t="s">
        <v>2695</v>
      </c>
      <c r="I4874" s="62" t="s">
        <v>35</v>
      </c>
      <c r="J4874" s="62">
        <v>0</v>
      </c>
      <c r="K4874" s="44"/>
      <c r="L4874" s="63">
        <v>11.03</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x14ac:dyDescent="0.2">
      <c r="A4875" s="15"/>
      <c r="B4875" s="15">
        <v>37</v>
      </c>
      <c r="C4875" s="59" t="s">
        <v>2613</v>
      </c>
      <c r="D4875" s="60"/>
      <c r="E4875" s="60"/>
      <c r="F4875" s="60"/>
      <c r="G4875" s="61"/>
      <c r="H4875" s="71" t="s">
        <v>2696</v>
      </c>
      <c r="I4875" s="62" t="s">
        <v>35</v>
      </c>
      <c r="J4875" s="62">
        <v>0</v>
      </c>
      <c r="K4875" s="44"/>
      <c r="L4875" s="63">
        <v>11.45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x14ac:dyDescent="0.2">
      <c r="A4876" s="15"/>
      <c r="B4876" s="15">
        <v>38</v>
      </c>
      <c r="C4876" s="59" t="s">
        <v>2614</v>
      </c>
      <c r="D4876" s="60"/>
      <c r="E4876" s="60"/>
      <c r="F4876" s="60"/>
      <c r="G4876" s="61"/>
      <c r="H4876" s="71" t="s">
        <v>2697</v>
      </c>
      <c r="I4876" s="62" t="s">
        <v>35</v>
      </c>
      <c r="J4876" s="62">
        <v>0</v>
      </c>
      <c r="K4876" s="44"/>
      <c r="L4876" s="63">
        <v>10.57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x14ac:dyDescent="0.2">
      <c r="A4877" s="15"/>
      <c r="B4877" s="15">
        <v>39</v>
      </c>
      <c r="C4877" s="59" t="s">
        <v>2615</v>
      </c>
      <c r="D4877" s="60"/>
      <c r="E4877" s="60"/>
      <c r="F4877" s="60"/>
      <c r="G4877" s="61"/>
      <c r="H4877" s="71" t="s">
        <v>2698</v>
      </c>
      <c r="I4877" s="62" t="s">
        <v>35</v>
      </c>
      <c r="J4877" s="62">
        <v>0</v>
      </c>
      <c r="K4877" s="44"/>
      <c r="L4877" s="63">
        <v>10.57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x14ac:dyDescent="0.2">
      <c r="A4878" s="15"/>
      <c r="B4878" s="15">
        <v>40</v>
      </c>
      <c r="C4878" s="59" t="s">
        <v>2616</v>
      </c>
      <c r="D4878" s="60"/>
      <c r="E4878" s="60"/>
      <c r="F4878" s="60"/>
      <c r="G4878" s="61"/>
      <c r="H4878" s="71" t="s">
        <v>2699</v>
      </c>
      <c r="I4878" s="62" t="s">
        <v>35</v>
      </c>
      <c r="J4878" s="62">
        <v>0</v>
      </c>
      <c r="K4878" s="44"/>
      <c r="L4878" s="63">
        <v>11.45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x14ac:dyDescent="0.2">
      <c r="A4879" s="15"/>
      <c r="B4879" s="15">
        <v>41</v>
      </c>
      <c r="C4879" s="59" t="s">
        <v>2617</v>
      </c>
      <c r="D4879" s="60"/>
      <c r="E4879" s="60"/>
      <c r="F4879" s="60"/>
      <c r="G4879" s="61"/>
      <c r="H4879" s="71" t="s">
        <v>2700</v>
      </c>
      <c r="I4879" s="62" t="s">
        <v>35</v>
      </c>
      <c r="J4879" s="62">
        <v>0</v>
      </c>
      <c r="K4879" s="44"/>
      <c r="L4879" s="63">
        <v>10.57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x14ac:dyDescent="0.2">
      <c r="A4880" s="15"/>
      <c r="B4880" s="15">
        <v>42</v>
      </c>
      <c r="C4880" s="59" t="s">
        <v>2618</v>
      </c>
      <c r="D4880" s="60"/>
      <c r="E4880" s="60"/>
      <c r="F4880" s="60"/>
      <c r="G4880" s="61"/>
      <c r="H4880" s="71" t="s">
        <v>2701</v>
      </c>
      <c r="I4880" s="62" t="s">
        <v>35</v>
      </c>
      <c r="J4880" s="62">
        <v>0</v>
      </c>
      <c r="K4880" s="44"/>
      <c r="L4880" s="63">
        <v>11.03</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x14ac:dyDescent="0.2">
      <c r="A4881" s="15"/>
      <c r="B4881" s="15">
        <v>43</v>
      </c>
      <c r="C4881" s="59">
        <v>0</v>
      </c>
      <c r="D4881" s="60"/>
      <c r="E4881" s="60"/>
      <c r="F4881" s="60"/>
      <c r="G4881" s="61"/>
      <c r="H4881" s="71">
        <v>0</v>
      </c>
      <c r="I4881" s="62">
        <v>0</v>
      </c>
      <c r="J4881" s="62">
        <v>0</v>
      </c>
      <c r="K4881" s="44"/>
      <c r="L4881" s="63"/>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x14ac:dyDescent="0.2">
      <c r="A4882" s="15"/>
      <c r="B4882" s="15">
        <v>44</v>
      </c>
      <c r="C4882" s="59" t="s">
        <v>2619</v>
      </c>
      <c r="D4882" s="60"/>
      <c r="E4882" s="60"/>
      <c r="F4882" s="60"/>
      <c r="G4882" s="61"/>
      <c r="H4882" s="71">
        <v>0</v>
      </c>
      <c r="I4882" s="62">
        <v>0</v>
      </c>
      <c r="J4882" s="62">
        <v>0</v>
      </c>
      <c r="K4882" s="44"/>
      <c r="L4882" s="63"/>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x14ac:dyDescent="0.2">
      <c r="A4883" s="15"/>
      <c r="B4883" s="15">
        <v>45</v>
      </c>
      <c r="C4883" s="59" t="s">
        <v>2620</v>
      </c>
      <c r="D4883" s="60"/>
      <c r="E4883" s="60"/>
      <c r="F4883" s="60"/>
      <c r="G4883" s="61"/>
      <c r="H4883" s="71" t="s">
        <v>2702</v>
      </c>
      <c r="I4883" s="62" t="s">
        <v>35</v>
      </c>
      <c r="J4883" s="62">
        <v>0</v>
      </c>
      <c r="K4883" s="44"/>
      <c r="L4883" s="63">
        <v>36.450000000000003</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x14ac:dyDescent="0.2">
      <c r="A4884" s="15"/>
      <c r="B4884" s="15">
        <v>46</v>
      </c>
      <c r="C4884" s="59" t="s">
        <v>2621</v>
      </c>
      <c r="D4884" s="60"/>
      <c r="E4884" s="60"/>
      <c r="F4884" s="60"/>
      <c r="G4884" s="61"/>
      <c r="H4884" s="71" t="s">
        <v>2703</v>
      </c>
      <c r="I4884" s="62" t="s">
        <v>35</v>
      </c>
      <c r="J4884" s="62">
        <v>0</v>
      </c>
      <c r="K4884" s="44"/>
      <c r="L4884" s="63">
        <v>36.43</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x14ac:dyDescent="0.2">
      <c r="A4885" s="15"/>
      <c r="B4885" s="15">
        <v>47</v>
      </c>
      <c r="C4885" s="59" t="s">
        <v>2622</v>
      </c>
      <c r="D4885" s="60"/>
      <c r="E4885" s="60"/>
      <c r="F4885" s="60"/>
      <c r="G4885" s="61"/>
      <c r="H4885" s="71" t="s">
        <v>2704</v>
      </c>
      <c r="I4885" s="62" t="s">
        <v>35</v>
      </c>
      <c r="J4885" s="62">
        <v>0</v>
      </c>
      <c r="K4885" s="44"/>
      <c r="L4885" s="63">
        <v>39.450000000000003</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x14ac:dyDescent="0.2">
      <c r="A4886" s="15"/>
      <c r="B4886" s="15">
        <v>48</v>
      </c>
      <c r="C4886" s="59" t="s">
        <v>2623</v>
      </c>
      <c r="D4886" s="60"/>
      <c r="E4886" s="60"/>
      <c r="F4886" s="60"/>
      <c r="G4886" s="61"/>
      <c r="H4886" s="71" t="s">
        <v>2705</v>
      </c>
      <c r="I4886" s="62" t="s">
        <v>35</v>
      </c>
      <c r="J4886" s="62">
        <v>0</v>
      </c>
      <c r="K4886" s="44"/>
      <c r="L4886" s="63">
        <v>39.74</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x14ac:dyDescent="0.2">
      <c r="A4887" s="15"/>
      <c r="B4887" s="15">
        <v>49</v>
      </c>
      <c r="C4887" s="59" t="s">
        <v>2624</v>
      </c>
      <c r="D4887" s="60"/>
      <c r="E4887" s="60"/>
      <c r="F4887" s="60"/>
      <c r="G4887" s="61"/>
      <c r="H4887" s="71" t="s">
        <v>2706</v>
      </c>
      <c r="I4887" s="62" t="s">
        <v>35</v>
      </c>
      <c r="J4887" s="62">
        <v>0</v>
      </c>
      <c r="K4887" s="44"/>
      <c r="L4887" s="63">
        <v>43.27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x14ac:dyDescent="0.2">
      <c r="A4888" s="15"/>
      <c r="B4888" s="15">
        <v>50</v>
      </c>
      <c r="C4888" s="59" t="s">
        <v>2625</v>
      </c>
      <c r="D4888" s="60"/>
      <c r="E4888" s="60"/>
      <c r="F4888" s="60"/>
      <c r="G4888" s="61"/>
      <c r="H4888" s="71" t="s">
        <v>2707</v>
      </c>
      <c r="I4888" s="62" t="s">
        <v>35</v>
      </c>
      <c r="J4888" s="62">
        <v>0</v>
      </c>
      <c r="K4888" s="44"/>
      <c r="L4888" s="63">
        <v>37.39</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x14ac:dyDescent="0.2">
      <c r="A4889" s="15"/>
      <c r="B4889" s="15">
        <v>51</v>
      </c>
      <c r="C4889" s="59" t="s">
        <v>2626</v>
      </c>
      <c r="D4889" s="60"/>
      <c r="E4889" s="60"/>
      <c r="F4889" s="60"/>
      <c r="G4889" s="61"/>
      <c r="H4889" s="71" t="s">
        <v>2708</v>
      </c>
      <c r="I4889" s="62" t="s">
        <v>35</v>
      </c>
      <c r="J4889" s="62">
        <v>0</v>
      </c>
      <c r="K4889" s="44"/>
      <c r="L4889" s="63">
        <v>41.46</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x14ac:dyDescent="0.2">
      <c r="A4890" s="15"/>
      <c r="B4890" s="15">
        <v>52</v>
      </c>
      <c r="C4890" s="59" t="s">
        <v>2627</v>
      </c>
      <c r="D4890" s="60"/>
      <c r="E4890" s="60"/>
      <c r="F4890" s="60"/>
      <c r="G4890" s="61"/>
      <c r="H4890" s="71" t="s">
        <v>2709</v>
      </c>
      <c r="I4890" s="62" t="s">
        <v>35</v>
      </c>
      <c r="J4890" s="62">
        <v>0</v>
      </c>
      <c r="K4890" s="44"/>
      <c r="L4890" s="63">
        <v>41.65</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x14ac:dyDescent="0.2">
      <c r="A4891" s="15"/>
      <c r="B4891" s="15">
        <v>53</v>
      </c>
      <c r="C4891" s="59" t="s">
        <v>2628</v>
      </c>
      <c r="D4891" s="60"/>
      <c r="E4891" s="60"/>
      <c r="F4891" s="60"/>
      <c r="G4891" s="61"/>
      <c r="H4891" s="71" t="s">
        <v>2710</v>
      </c>
      <c r="I4891" s="62" t="s">
        <v>35</v>
      </c>
      <c r="J4891" s="62">
        <v>0</v>
      </c>
      <c r="K4891" s="44"/>
      <c r="L4891" s="63">
        <v>43</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x14ac:dyDescent="0.2">
      <c r="A4892" s="15"/>
      <c r="B4892" s="15">
        <v>54</v>
      </c>
      <c r="C4892" s="59" t="s">
        <v>2629</v>
      </c>
      <c r="D4892" s="60"/>
      <c r="E4892" s="60"/>
      <c r="F4892" s="60"/>
      <c r="G4892" s="61"/>
      <c r="H4892" s="71" t="s">
        <v>2711</v>
      </c>
      <c r="I4892" s="62" t="s">
        <v>35</v>
      </c>
      <c r="J4892" s="62">
        <v>0</v>
      </c>
      <c r="K4892" s="44"/>
      <c r="L4892" s="63">
        <v>43.76</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x14ac:dyDescent="0.2">
      <c r="A4893" s="15"/>
      <c r="B4893" s="15">
        <v>55</v>
      </c>
      <c r="C4893" s="59" t="s">
        <v>2630</v>
      </c>
      <c r="D4893" s="60"/>
      <c r="E4893" s="60"/>
      <c r="F4893" s="60"/>
      <c r="G4893" s="61"/>
      <c r="H4893" s="71" t="s">
        <v>2712</v>
      </c>
      <c r="I4893" s="62" t="s">
        <v>35</v>
      </c>
      <c r="J4893" s="62">
        <v>0</v>
      </c>
      <c r="K4893" s="44"/>
      <c r="L4893" s="63">
        <v>44.62</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x14ac:dyDescent="0.2">
      <c r="A4894" s="15"/>
      <c r="B4894" s="15">
        <v>56</v>
      </c>
      <c r="C4894" s="59" t="s">
        <v>2631</v>
      </c>
      <c r="D4894" s="60"/>
      <c r="E4894" s="60"/>
      <c r="F4894" s="60"/>
      <c r="G4894" s="61"/>
      <c r="H4894" s="71" t="s">
        <v>2713</v>
      </c>
      <c r="I4894" s="62" t="s">
        <v>35</v>
      </c>
      <c r="J4894" s="62">
        <v>0</v>
      </c>
      <c r="K4894" s="44"/>
      <c r="L4894" s="63">
        <v>43.76</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x14ac:dyDescent="0.2">
      <c r="A4895" s="15"/>
      <c r="B4895" s="15">
        <v>57</v>
      </c>
      <c r="C4895" s="59" t="s">
        <v>2632</v>
      </c>
      <c r="D4895" s="60"/>
      <c r="E4895" s="60"/>
      <c r="F4895" s="60"/>
      <c r="G4895" s="61"/>
      <c r="H4895" s="71" t="s">
        <v>2714</v>
      </c>
      <c r="I4895" s="62" t="s">
        <v>35</v>
      </c>
      <c r="J4895" s="62">
        <v>0</v>
      </c>
      <c r="K4895" s="44"/>
      <c r="L4895" s="63">
        <v>38.47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x14ac:dyDescent="0.2">
      <c r="A4896" s="15"/>
      <c r="B4896" s="15">
        <v>58</v>
      </c>
      <c r="C4896" s="59" t="s">
        <v>2633</v>
      </c>
      <c r="D4896" s="60"/>
      <c r="E4896" s="60"/>
      <c r="F4896" s="60"/>
      <c r="G4896" s="61"/>
      <c r="H4896" s="71" t="s">
        <v>2715</v>
      </c>
      <c r="I4896" s="62" t="s">
        <v>35</v>
      </c>
      <c r="J4896" s="62">
        <v>0</v>
      </c>
      <c r="K4896" s="44"/>
      <c r="L4896" s="63">
        <v>38.47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x14ac:dyDescent="0.2">
      <c r="A4897" s="15"/>
      <c r="B4897" s="15">
        <v>59</v>
      </c>
      <c r="C4897" s="59" t="s">
        <v>2634</v>
      </c>
      <c r="D4897" s="60"/>
      <c r="E4897" s="60"/>
      <c r="F4897" s="60"/>
      <c r="G4897" s="61"/>
      <c r="H4897" s="71" t="s">
        <v>2716</v>
      </c>
      <c r="I4897" s="62" t="s">
        <v>35</v>
      </c>
      <c r="J4897" s="62">
        <v>0</v>
      </c>
      <c r="K4897" s="44"/>
      <c r="L4897" s="63">
        <v>38.47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x14ac:dyDescent="0.2">
      <c r="A4898" s="15"/>
      <c r="B4898" s="15">
        <v>60</v>
      </c>
      <c r="C4898" s="59" t="s">
        <v>2635</v>
      </c>
      <c r="D4898" s="60"/>
      <c r="E4898" s="60"/>
      <c r="F4898" s="60"/>
      <c r="G4898" s="61"/>
      <c r="H4898" s="71" t="s">
        <v>2717</v>
      </c>
      <c r="I4898" s="62" t="s">
        <v>35</v>
      </c>
      <c r="J4898" s="62">
        <v>0</v>
      </c>
      <c r="K4898" s="44"/>
      <c r="L4898" s="63">
        <v>38.47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x14ac:dyDescent="0.2">
      <c r="A4899" s="15"/>
      <c r="B4899" s="15">
        <v>61</v>
      </c>
      <c r="C4899" s="59" t="s">
        <v>2636</v>
      </c>
      <c r="D4899" s="60"/>
      <c r="E4899" s="60"/>
      <c r="F4899" s="60"/>
      <c r="G4899" s="61"/>
      <c r="H4899" s="71" t="s">
        <v>2718</v>
      </c>
      <c r="I4899" s="62" t="s">
        <v>35</v>
      </c>
      <c r="J4899" s="62">
        <v>0</v>
      </c>
      <c r="K4899" s="44"/>
      <c r="L4899" s="63">
        <v>38.47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x14ac:dyDescent="0.2">
      <c r="A4900" s="15"/>
      <c r="B4900" s="15">
        <v>62</v>
      </c>
      <c r="C4900" s="59" t="s">
        <v>2637</v>
      </c>
      <c r="D4900" s="60"/>
      <c r="E4900" s="60"/>
      <c r="F4900" s="60"/>
      <c r="G4900" s="61"/>
      <c r="H4900" s="71" t="s">
        <v>2719</v>
      </c>
      <c r="I4900" s="62" t="s">
        <v>35</v>
      </c>
      <c r="J4900" s="62">
        <v>0</v>
      </c>
      <c r="K4900" s="44"/>
      <c r="L4900" s="63">
        <v>38.47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x14ac:dyDescent="0.2">
      <c r="A4901" s="15"/>
      <c r="B4901" s="15">
        <v>63</v>
      </c>
      <c r="C4901" s="59" t="s">
        <v>2638</v>
      </c>
      <c r="D4901" s="60"/>
      <c r="E4901" s="60"/>
      <c r="F4901" s="60"/>
      <c r="G4901" s="61"/>
      <c r="H4901" s="71" t="s">
        <v>2720</v>
      </c>
      <c r="I4901" s="62" t="s">
        <v>35</v>
      </c>
      <c r="J4901" s="62">
        <v>0</v>
      </c>
      <c r="K4901" s="44"/>
      <c r="L4901" s="63">
        <v>38.47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x14ac:dyDescent="0.2">
      <c r="A4902" s="15"/>
      <c r="B4902" s="15">
        <v>64</v>
      </c>
      <c r="C4902" s="59" t="s">
        <v>2639</v>
      </c>
      <c r="D4902" s="60"/>
      <c r="E4902" s="60"/>
      <c r="F4902" s="60"/>
      <c r="G4902" s="61"/>
      <c r="H4902" s="71" t="s">
        <v>2721</v>
      </c>
      <c r="I4902" s="62" t="s">
        <v>35</v>
      </c>
      <c r="J4902" s="62">
        <v>0</v>
      </c>
      <c r="K4902" s="44"/>
      <c r="L4902" s="63">
        <v>38.47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x14ac:dyDescent="0.2">
      <c r="A4903" s="15"/>
      <c r="B4903" s="15">
        <v>65</v>
      </c>
      <c r="C4903" s="59" t="s">
        <v>2640</v>
      </c>
      <c r="D4903" s="60"/>
      <c r="E4903" s="60"/>
      <c r="F4903" s="60"/>
      <c r="G4903" s="61"/>
      <c r="H4903" s="71" t="s">
        <v>2722</v>
      </c>
      <c r="I4903" s="62" t="s">
        <v>35</v>
      </c>
      <c r="J4903" s="62">
        <v>0</v>
      </c>
      <c r="K4903" s="44"/>
      <c r="L4903" s="63">
        <v>37.39</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x14ac:dyDescent="0.2">
      <c r="A4904" s="15"/>
      <c r="B4904" s="15">
        <v>66</v>
      </c>
      <c r="C4904" s="59" t="s">
        <v>2641</v>
      </c>
      <c r="D4904" s="60"/>
      <c r="E4904" s="60"/>
      <c r="F4904" s="60"/>
      <c r="G4904" s="61"/>
      <c r="H4904" s="71" t="s">
        <v>2723</v>
      </c>
      <c r="I4904" s="62" t="s">
        <v>35</v>
      </c>
      <c r="J4904" s="62">
        <v>0</v>
      </c>
      <c r="K4904" s="44"/>
      <c r="L4904" s="63">
        <v>41.02</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x14ac:dyDescent="0.2">
      <c r="A4905" s="15"/>
      <c r="B4905" s="15">
        <v>67</v>
      </c>
      <c r="C4905" s="59" t="s">
        <v>2642</v>
      </c>
      <c r="D4905" s="60"/>
      <c r="E4905" s="60"/>
      <c r="F4905" s="60"/>
      <c r="G4905" s="61"/>
      <c r="H4905" s="71" t="s">
        <v>2724</v>
      </c>
      <c r="I4905" s="62" t="s">
        <v>35</v>
      </c>
      <c r="J4905" s="62">
        <v>0</v>
      </c>
      <c r="K4905" s="44"/>
      <c r="L4905" s="63">
        <v>40.69</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x14ac:dyDescent="0.2">
      <c r="A4906" s="15"/>
      <c r="B4906" s="15">
        <v>68</v>
      </c>
      <c r="C4906" s="59" t="s">
        <v>2643</v>
      </c>
      <c r="D4906" s="60"/>
      <c r="E4906" s="60"/>
      <c r="F4906" s="60"/>
      <c r="G4906" s="61"/>
      <c r="H4906" s="71" t="s">
        <v>2725</v>
      </c>
      <c r="I4906" s="62" t="s">
        <v>35</v>
      </c>
      <c r="J4906" s="62">
        <v>0</v>
      </c>
      <c r="K4906" s="44"/>
      <c r="L4906" s="63">
        <v>43.73</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x14ac:dyDescent="0.2">
      <c r="A4907" s="15"/>
      <c r="B4907" s="15">
        <v>69</v>
      </c>
      <c r="C4907" s="59" t="s">
        <v>2644</v>
      </c>
      <c r="D4907" s="60"/>
      <c r="E4907" s="60"/>
      <c r="F4907" s="60"/>
      <c r="G4907" s="61"/>
      <c r="H4907" s="71" t="s">
        <v>2726</v>
      </c>
      <c r="I4907" s="62" t="s">
        <v>35</v>
      </c>
      <c r="J4907" s="62">
        <v>0</v>
      </c>
      <c r="K4907" s="44"/>
      <c r="L4907" s="63">
        <v>42.82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x14ac:dyDescent="0.2">
      <c r="A4908" s="15"/>
      <c r="B4908" s="15">
        <v>70</v>
      </c>
      <c r="C4908" s="59" t="s">
        <v>2645</v>
      </c>
      <c r="D4908" s="60"/>
      <c r="E4908" s="60"/>
      <c r="F4908" s="60"/>
      <c r="G4908" s="61"/>
      <c r="H4908" s="71" t="s">
        <v>2727</v>
      </c>
      <c r="I4908" s="62" t="s">
        <v>35</v>
      </c>
      <c r="J4908" s="62">
        <v>0</v>
      </c>
      <c r="K4908" s="44"/>
      <c r="L4908" s="63">
        <v>51.07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x14ac:dyDescent="0.2">
      <c r="A4909" s="15"/>
      <c r="B4909" s="15">
        <v>71</v>
      </c>
      <c r="C4909" s="59" t="s">
        <v>2646</v>
      </c>
      <c r="D4909" s="60"/>
      <c r="E4909" s="60"/>
      <c r="F4909" s="60"/>
      <c r="G4909" s="61"/>
      <c r="H4909" s="71" t="s">
        <v>2728</v>
      </c>
      <c r="I4909" s="62" t="s">
        <v>35</v>
      </c>
      <c r="J4909" s="62">
        <v>0</v>
      </c>
      <c r="K4909" s="44"/>
      <c r="L4909" s="63">
        <v>43.42</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x14ac:dyDescent="0.2">
      <c r="A4910" s="15"/>
      <c r="B4910" s="15">
        <v>72</v>
      </c>
      <c r="C4910" s="59" t="s">
        <v>2647</v>
      </c>
      <c r="D4910" s="60"/>
      <c r="E4910" s="60"/>
      <c r="F4910" s="60"/>
      <c r="G4910" s="61"/>
      <c r="H4910" s="71" t="s">
        <v>2729</v>
      </c>
      <c r="I4910" s="62" t="s">
        <v>35</v>
      </c>
      <c r="J4910" s="62">
        <v>0</v>
      </c>
      <c r="K4910" s="44"/>
      <c r="L4910" s="63">
        <v>34.409999999999997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x14ac:dyDescent="0.2">
      <c r="A4911" s="15"/>
      <c r="B4911" s="15">
        <v>73</v>
      </c>
      <c r="C4911" s="59" t="s">
        <v>2648</v>
      </c>
      <c r="D4911" s="60"/>
      <c r="E4911" s="60"/>
      <c r="F4911" s="60"/>
      <c r="G4911" s="61"/>
      <c r="H4911" s="71" t="s">
        <v>2730</v>
      </c>
      <c r="I4911" s="62" t="s">
        <v>35</v>
      </c>
      <c r="J4911" s="62">
        <v>0</v>
      </c>
      <c r="K4911" s="44"/>
      <c r="L4911" s="63">
        <v>48.87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x14ac:dyDescent="0.2">
      <c r="A4912" s="15"/>
      <c r="B4912" s="15">
        <v>74</v>
      </c>
      <c r="C4912" s="59" t="s">
        <v>2649</v>
      </c>
      <c r="D4912" s="60"/>
      <c r="E4912" s="60"/>
      <c r="F4912" s="60"/>
      <c r="G4912" s="61"/>
      <c r="H4912" s="71" t="s">
        <v>2731</v>
      </c>
      <c r="I4912" s="62" t="s">
        <v>35</v>
      </c>
      <c r="J4912" s="62">
        <v>0</v>
      </c>
      <c r="K4912" s="44"/>
      <c r="L4912" s="63">
        <v>48.03</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x14ac:dyDescent="0.2">
      <c r="A4913" s="15"/>
      <c r="B4913" s="15">
        <v>75</v>
      </c>
      <c r="C4913" s="59" t="s">
        <v>2650</v>
      </c>
      <c r="D4913" s="60"/>
      <c r="E4913" s="60"/>
      <c r="F4913" s="60"/>
      <c r="G4913" s="61"/>
      <c r="H4913" s="71" t="s">
        <v>2732</v>
      </c>
      <c r="I4913" s="62" t="s">
        <v>35</v>
      </c>
      <c r="J4913" s="62">
        <v>0</v>
      </c>
      <c r="K4913" s="44"/>
      <c r="L4913" s="63">
        <v>48.03</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x14ac:dyDescent="0.2">
      <c r="A4914" s="15"/>
      <c r="B4914" s="15">
        <v>76</v>
      </c>
      <c r="C4914" s="59" t="s">
        <v>2651</v>
      </c>
      <c r="D4914" s="60"/>
      <c r="E4914" s="60"/>
      <c r="F4914" s="60"/>
      <c r="G4914" s="61"/>
      <c r="H4914" s="71" t="s">
        <v>2733</v>
      </c>
      <c r="I4914" s="62" t="s">
        <v>35</v>
      </c>
      <c r="J4914" s="62">
        <v>0</v>
      </c>
      <c r="K4914" s="44"/>
      <c r="L4914" s="63">
        <v>45.29</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x14ac:dyDescent="0.2">
      <c r="A4915" s="15"/>
      <c r="B4915" s="15">
        <v>77</v>
      </c>
      <c r="C4915" s="59" t="s">
        <v>2652</v>
      </c>
      <c r="D4915" s="60"/>
      <c r="E4915" s="60"/>
      <c r="F4915" s="60"/>
      <c r="G4915" s="61"/>
      <c r="H4915" s="71" t="s">
        <v>2734</v>
      </c>
      <c r="I4915" s="62" t="s">
        <v>35</v>
      </c>
      <c r="J4915" s="62">
        <v>0</v>
      </c>
      <c r="K4915" s="44"/>
      <c r="L4915" s="63">
        <v>44.34</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x14ac:dyDescent="0.2">
      <c r="A4916" s="15"/>
      <c r="B4916" s="15">
        <v>78</v>
      </c>
      <c r="C4916" s="59" t="s">
        <v>2653</v>
      </c>
      <c r="D4916" s="60"/>
      <c r="E4916" s="60"/>
      <c r="F4916" s="60"/>
      <c r="G4916" s="61"/>
      <c r="H4916" s="71" t="s">
        <v>2735</v>
      </c>
      <c r="I4916" s="62" t="s">
        <v>35</v>
      </c>
      <c r="J4916" s="62">
        <v>0</v>
      </c>
      <c r="K4916" s="44"/>
      <c r="L4916" s="63">
        <v>34.49</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x14ac:dyDescent="0.2">
      <c r="A4917" s="15"/>
      <c r="B4917" s="15">
        <v>79</v>
      </c>
      <c r="C4917" s="59" t="s">
        <v>2654</v>
      </c>
      <c r="D4917" s="60"/>
      <c r="E4917" s="60"/>
      <c r="F4917" s="60"/>
      <c r="G4917" s="61"/>
      <c r="H4917" s="71" t="s">
        <v>2736</v>
      </c>
      <c r="I4917" s="62" t="s">
        <v>35</v>
      </c>
      <c r="J4917" s="62">
        <v>0</v>
      </c>
      <c r="K4917" s="44"/>
      <c r="L4917" s="63">
        <v>42.93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x14ac:dyDescent="0.2">
      <c r="A4918" s="15"/>
      <c r="B4918" s="15">
        <v>80</v>
      </c>
      <c r="C4918" s="59" t="s">
        <v>2655</v>
      </c>
      <c r="D4918" s="60"/>
      <c r="E4918" s="60"/>
      <c r="F4918" s="60"/>
      <c r="G4918" s="61"/>
      <c r="H4918" s="71" t="s">
        <v>2737</v>
      </c>
      <c r="I4918" s="62" t="s">
        <v>35</v>
      </c>
      <c r="J4918" s="62">
        <v>0</v>
      </c>
      <c r="K4918" s="44"/>
      <c r="L4918" s="63">
        <v>32.83</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x14ac:dyDescent="0.2">
      <c r="A4919" s="15"/>
      <c r="B4919" s="15">
        <v>81</v>
      </c>
      <c r="C4919" s="59" t="s">
        <v>2656</v>
      </c>
      <c r="D4919" s="60"/>
      <c r="E4919" s="60"/>
      <c r="F4919" s="60"/>
      <c r="G4919" s="61"/>
      <c r="H4919" s="71" t="s">
        <v>2738</v>
      </c>
      <c r="I4919" s="62" t="s">
        <v>35</v>
      </c>
      <c r="J4919" s="62">
        <v>0</v>
      </c>
      <c r="K4919" s="44"/>
      <c r="L4919" s="63">
        <v>33.31</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x14ac:dyDescent="0.2">
      <c r="A4920" s="15"/>
      <c r="B4920" s="15">
        <v>82</v>
      </c>
      <c r="C4920" s="59" t="s">
        <v>2657</v>
      </c>
      <c r="D4920" s="60"/>
      <c r="E4920" s="60"/>
      <c r="F4920" s="60"/>
      <c r="G4920" s="61"/>
      <c r="H4920" s="71" t="s">
        <v>2739</v>
      </c>
      <c r="I4920" s="62" t="s">
        <v>35</v>
      </c>
      <c r="J4920" s="62">
        <v>0</v>
      </c>
      <c r="K4920" s="44"/>
      <c r="L4920" s="63">
        <v>39.47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x14ac:dyDescent="0.2">
      <c r="A4921" s="15"/>
      <c r="B4921" s="15">
        <v>83</v>
      </c>
      <c r="C4921" s="59" t="s">
        <v>2658</v>
      </c>
      <c r="D4921" s="60"/>
      <c r="E4921" s="60"/>
      <c r="F4921" s="60"/>
      <c r="G4921" s="61"/>
      <c r="H4921" s="71" t="s">
        <v>2740</v>
      </c>
      <c r="I4921" s="62" t="s">
        <v>35</v>
      </c>
      <c r="J4921" s="62">
        <v>0</v>
      </c>
      <c r="K4921" s="44"/>
      <c r="L4921" s="63">
        <v>43.33</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x14ac:dyDescent="0.2">
      <c r="A4922" s="15"/>
      <c r="B4922" s="15">
        <v>84</v>
      </c>
      <c r="C4922" s="59" t="s">
        <v>2659</v>
      </c>
      <c r="D4922" s="60"/>
      <c r="E4922" s="60"/>
      <c r="F4922" s="60"/>
      <c r="G4922" s="61"/>
      <c r="H4922" s="71" t="s">
        <v>2741</v>
      </c>
      <c r="I4922" s="62" t="s">
        <v>35</v>
      </c>
      <c r="J4922" s="62">
        <v>0</v>
      </c>
      <c r="K4922" s="44"/>
      <c r="L4922" s="63">
        <v>33.979999999999997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x14ac:dyDescent="0.2">
      <c r="A4923" s="15"/>
      <c r="B4923" s="15">
        <v>85</v>
      </c>
      <c r="C4923" s="59" t="s">
        <v>2660</v>
      </c>
      <c r="D4923" s="60"/>
      <c r="E4923" s="60"/>
      <c r="F4923" s="60"/>
      <c r="G4923" s="61"/>
      <c r="H4923" s="71" t="s">
        <v>2742</v>
      </c>
      <c r="I4923" s="62" t="s">
        <v>35</v>
      </c>
      <c r="J4923" s="62">
        <v>0</v>
      </c>
      <c r="K4923" s="44"/>
      <c r="L4923" s="63">
        <v>42.93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x14ac:dyDescent="0.2">
      <c r="A4924" s="15"/>
      <c r="B4924" s="15">
        <v>86</v>
      </c>
      <c r="C4924" s="59">
        <v>0</v>
      </c>
      <c r="D4924" s="60"/>
      <c r="E4924" s="60"/>
      <c r="F4924" s="60"/>
      <c r="G4924" s="61"/>
      <c r="H4924" s="71">
        <v>0</v>
      </c>
      <c r="I4924" s="62"/>
      <c r="J4924" s="62">
        <v>0</v>
      </c>
      <c r="K4924" s="44"/>
      <c r="L4924" s="63"/>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v>87</v>
      </c>
      <c r="C4925" s="59">
        <v>0</v>
      </c>
      <c r="D4925" s="60"/>
      <c r="E4925" s="60"/>
      <c r="F4925" s="60"/>
      <c r="G4925" s="61"/>
      <c r="H4925" s="71">
        <v>0</v>
      </c>
      <c r="I4925" s="62" t="s">
        <v>35</v>
      </c>
      <c r="J4925" s="62">
        <v>0</v>
      </c>
      <c r="K4925" s="44"/>
      <c r="L4925" s="63">
        <v>0</v>
      </c>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v>88</v>
      </c>
      <c r="C4926" s="59">
        <v>0</v>
      </c>
      <c r="D4926" s="60"/>
      <c r="E4926" s="60"/>
      <c r="F4926" s="60"/>
      <c r="G4926" s="61"/>
      <c r="H4926" s="71">
        <v>0</v>
      </c>
      <c r="I4926" s="62" t="s">
        <v>35</v>
      </c>
      <c r="J4926" s="62">
        <v>0</v>
      </c>
      <c r="K4926" s="44"/>
      <c r="L4926" s="63">
        <v>0</v>
      </c>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v>89</v>
      </c>
      <c r="C4927" s="59">
        <v>0</v>
      </c>
      <c r="D4927" s="60"/>
      <c r="E4927" s="60"/>
      <c r="F4927" s="60"/>
      <c r="G4927" s="61"/>
      <c r="H4927" s="71">
        <v>0</v>
      </c>
      <c r="I4927" s="62" t="s">
        <v>35</v>
      </c>
      <c r="J4927" s="62">
        <v>0</v>
      </c>
      <c r="K4927" s="44"/>
      <c r="L4927" s="63">
        <v>0</v>
      </c>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v>90</v>
      </c>
      <c r="C4928" s="59">
        <v>0</v>
      </c>
      <c r="D4928" s="60"/>
      <c r="E4928" s="60"/>
      <c r="F4928" s="60"/>
      <c r="G4928" s="61"/>
      <c r="H4928" s="71">
        <v>0</v>
      </c>
      <c r="I4928" s="62" t="s">
        <v>35</v>
      </c>
      <c r="J4928" s="62">
        <v>0</v>
      </c>
      <c r="K4928" s="44"/>
      <c r="L4928" s="63">
        <v>0</v>
      </c>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v>91</v>
      </c>
      <c r="C4929" s="59">
        <v>0</v>
      </c>
      <c r="D4929" s="60"/>
      <c r="E4929" s="60"/>
      <c r="F4929" s="60"/>
      <c r="G4929" s="61"/>
      <c r="H4929" s="71">
        <v>0</v>
      </c>
      <c r="I4929" s="62" t="s">
        <v>35</v>
      </c>
      <c r="J4929" s="62">
        <v>0</v>
      </c>
      <c r="K4929" s="44"/>
      <c r="L4929" s="63">
        <v>0</v>
      </c>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v>92</v>
      </c>
      <c r="C4930" s="59">
        <v>0</v>
      </c>
      <c r="D4930" s="60"/>
      <c r="E4930" s="60"/>
      <c r="F4930" s="60"/>
      <c r="G4930" s="61"/>
      <c r="H4930" s="71">
        <v>0</v>
      </c>
      <c r="I4930" s="62" t="s">
        <v>35</v>
      </c>
      <c r="J4930" s="62">
        <v>0</v>
      </c>
      <c r="K4930" s="44"/>
      <c r="L4930" s="63">
        <v>0</v>
      </c>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v>93</v>
      </c>
      <c r="C4931" s="59">
        <v>0</v>
      </c>
      <c r="D4931" s="60"/>
      <c r="E4931" s="60"/>
      <c r="F4931" s="60"/>
      <c r="G4931" s="61"/>
      <c r="H4931" s="71">
        <v>0</v>
      </c>
      <c r="I4931" s="62" t="s">
        <v>35</v>
      </c>
      <c r="J4931" s="62">
        <v>0</v>
      </c>
      <c r="K4931" s="44"/>
      <c r="L4931" s="63">
        <v>0</v>
      </c>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v>94</v>
      </c>
      <c r="C4932" s="59">
        <v>0</v>
      </c>
      <c r="D4932" s="60"/>
      <c r="E4932" s="60"/>
      <c r="F4932" s="60"/>
      <c r="G4932" s="61"/>
      <c r="H4932" s="71">
        <v>0</v>
      </c>
      <c r="I4932" s="62" t="s">
        <v>35</v>
      </c>
      <c r="J4932" s="62">
        <v>0</v>
      </c>
      <c r="K4932" s="44"/>
      <c r="L4932" s="63">
        <v>0</v>
      </c>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v>95</v>
      </c>
      <c r="C4933" s="59">
        <v>0</v>
      </c>
      <c r="D4933" s="60"/>
      <c r="E4933" s="60"/>
      <c r="F4933" s="60"/>
      <c r="G4933" s="61"/>
      <c r="H4933" s="71">
        <v>0</v>
      </c>
      <c r="I4933" s="62" t="s">
        <v>35</v>
      </c>
      <c r="J4933" s="62">
        <v>0</v>
      </c>
      <c r="K4933" s="44"/>
      <c r="L4933" s="63">
        <v>0</v>
      </c>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v>96</v>
      </c>
      <c r="C4934" s="59">
        <v>0</v>
      </c>
      <c r="D4934" s="60"/>
      <c r="E4934" s="60"/>
      <c r="F4934" s="60"/>
      <c r="G4934" s="61"/>
      <c r="H4934" s="71">
        <v>0</v>
      </c>
      <c r="I4934" s="62" t="s">
        <v>35</v>
      </c>
      <c r="J4934" s="62">
        <v>0</v>
      </c>
      <c r="K4934" s="44"/>
      <c r="L4934" s="63">
        <v>0</v>
      </c>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v>97</v>
      </c>
      <c r="C4935" s="59">
        <v>0</v>
      </c>
      <c r="D4935" s="60"/>
      <c r="E4935" s="60"/>
      <c r="F4935" s="60"/>
      <c r="G4935" s="61"/>
      <c r="H4935" s="71">
        <v>0</v>
      </c>
      <c r="I4935" s="62" t="s">
        <v>35</v>
      </c>
      <c r="J4935" s="62">
        <v>0</v>
      </c>
      <c r="K4935" s="44"/>
      <c r="L4935" s="63">
        <v>0</v>
      </c>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v>98</v>
      </c>
      <c r="C4936" s="59">
        <v>0</v>
      </c>
      <c r="D4936" s="60"/>
      <c r="E4936" s="60"/>
      <c r="F4936" s="60"/>
      <c r="G4936" s="61"/>
      <c r="H4936" s="71">
        <v>0</v>
      </c>
      <c r="I4936" s="62" t="s">
        <v>35</v>
      </c>
      <c r="J4936" s="62">
        <v>0</v>
      </c>
      <c r="K4936" s="44"/>
      <c r="L4936" s="63">
        <v>0</v>
      </c>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v>99</v>
      </c>
      <c r="C4937" s="59">
        <v>0</v>
      </c>
      <c r="D4937" s="60"/>
      <c r="E4937" s="60"/>
      <c r="F4937" s="60"/>
      <c r="G4937" s="61"/>
      <c r="H4937" s="71">
        <v>0</v>
      </c>
      <c r="I4937" s="62" t="s">
        <v>35</v>
      </c>
      <c r="J4937" s="62">
        <v>0</v>
      </c>
      <c r="K4937" s="44"/>
      <c r="L4937" s="63">
        <v>0</v>
      </c>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v>100</v>
      </c>
      <c r="C4938" s="59">
        <v>0</v>
      </c>
      <c r="D4938" s="60"/>
      <c r="E4938" s="60"/>
      <c r="F4938" s="60"/>
      <c r="G4938" s="61"/>
      <c r="H4938" s="71">
        <v>0</v>
      </c>
      <c r="I4938" s="62" t="s">
        <v>35</v>
      </c>
      <c r="J4938" s="62">
        <v>0</v>
      </c>
      <c r="K4938" s="44"/>
      <c r="L4938" s="63">
        <v>0</v>
      </c>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v>101</v>
      </c>
      <c r="C4939" s="59">
        <v>0</v>
      </c>
      <c r="D4939" s="60"/>
      <c r="E4939" s="60"/>
      <c r="F4939" s="60"/>
      <c r="G4939" s="61"/>
      <c r="H4939" s="71">
        <v>0</v>
      </c>
      <c r="I4939" s="62" t="s">
        <v>35</v>
      </c>
      <c r="J4939" s="62">
        <v>0</v>
      </c>
      <c r="K4939" s="44"/>
      <c r="L4939" s="63">
        <v>0</v>
      </c>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v>102</v>
      </c>
      <c r="C4940" s="59">
        <v>0</v>
      </c>
      <c r="D4940" s="60"/>
      <c r="E4940" s="60"/>
      <c r="F4940" s="60"/>
      <c r="G4940" s="61"/>
      <c r="H4940" s="71">
        <v>0</v>
      </c>
      <c r="I4940" s="62">
        <v>0</v>
      </c>
      <c r="J4940" s="62">
        <v>0</v>
      </c>
      <c r="K4940" s="44"/>
      <c r="L4940" s="63">
        <v>0</v>
      </c>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v>103</v>
      </c>
      <c r="C4941" s="59">
        <v>0</v>
      </c>
      <c r="D4941" s="60"/>
      <c r="E4941" s="60"/>
      <c r="F4941" s="60"/>
      <c r="G4941" s="61"/>
      <c r="H4941" s="71">
        <v>0</v>
      </c>
      <c r="I4941" s="62" t="s">
        <v>35</v>
      </c>
      <c r="J4941" s="62">
        <v>0</v>
      </c>
      <c r="K4941" s="44"/>
      <c r="L4941" s="63">
        <v>0</v>
      </c>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v>104</v>
      </c>
      <c r="C4942" s="59">
        <v>0</v>
      </c>
      <c r="D4942" s="60"/>
      <c r="E4942" s="60"/>
      <c r="F4942" s="60"/>
      <c r="G4942" s="61"/>
      <c r="H4942" s="71">
        <v>0</v>
      </c>
      <c r="I4942" s="62" t="s">
        <v>35</v>
      </c>
      <c r="J4942" s="62">
        <v>0</v>
      </c>
      <c r="K4942" s="44"/>
      <c r="L4942" s="63">
        <v>0</v>
      </c>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v>105</v>
      </c>
      <c r="C4943" s="59">
        <v>0</v>
      </c>
      <c r="D4943" s="60"/>
      <c r="E4943" s="60"/>
      <c r="F4943" s="60"/>
      <c r="G4943" s="61"/>
      <c r="H4943" s="71">
        <v>0</v>
      </c>
      <c r="I4943" s="62" t="s">
        <v>35</v>
      </c>
      <c r="J4943" s="62">
        <v>0</v>
      </c>
      <c r="K4943" s="44"/>
      <c r="L4943" s="63">
        <v>0</v>
      </c>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v>106</v>
      </c>
      <c r="C4944" s="59">
        <v>0</v>
      </c>
      <c r="D4944" s="60"/>
      <c r="E4944" s="60"/>
      <c r="F4944" s="60"/>
      <c r="G4944" s="61"/>
      <c r="H4944" s="71">
        <v>0</v>
      </c>
      <c r="I4944" s="62" t="s">
        <v>35</v>
      </c>
      <c r="J4944" s="62">
        <v>0</v>
      </c>
      <c r="K4944" s="44"/>
      <c r="L4944" s="63">
        <v>0</v>
      </c>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v>107</v>
      </c>
      <c r="C4945" s="59">
        <v>0</v>
      </c>
      <c r="D4945" s="60"/>
      <c r="E4945" s="60"/>
      <c r="F4945" s="60"/>
      <c r="G4945" s="61"/>
      <c r="H4945" s="71">
        <v>0</v>
      </c>
      <c r="I4945" s="62" t="s">
        <v>35</v>
      </c>
      <c r="J4945" s="62">
        <v>0</v>
      </c>
      <c r="K4945" s="44"/>
      <c r="L4945" s="63">
        <v>0</v>
      </c>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v>108</v>
      </c>
      <c r="C4946" s="59">
        <v>0</v>
      </c>
      <c r="D4946" s="60"/>
      <c r="E4946" s="60"/>
      <c r="F4946" s="60"/>
      <c r="G4946" s="61"/>
      <c r="H4946" s="71">
        <v>0</v>
      </c>
      <c r="I4946" s="62" t="s">
        <v>35</v>
      </c>
      <c r="J4946" s="62">
        <v>0</v>
      </c>
      <c r="K4946" s="44"/>
      <c r="L4946" s="63">
        <v>0</v>
      </c>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v>109</v>
      </c>
      <c r="C4947" s="59">
        <v>0</v>
      </c>
      <c r="D4947" s="60"/>
      <c r="E4947" s="60"/>
      <c r="F4947" s="60"/>
      <c r="G4947" s="61"/>
      <c r="H4947" s="71">
        <v>0</v>
      </c>
      <c r="I4947" s="62" t="s">
        <v>35</v>
      </c>
      <c r="J4947" s="62">
        <v>0</v>
      </c>
      <c r="K4947" s="44"/>
      <c r="L4947" s="63">
        <v>0</v>
      </c>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v>110</v>
      </c>
      <c r="C4948" s="59">
        <v>0</v>
      </c>
      <c r="D4948" s="60"/>
      <c r="E4948" s="60"/>
      <c r="F4948" s="60"/>
      <c r="G4948" s="61"/>
      <c r="H4948" s="71">
        <v>0</v>
      </c>
      <c r="I4948" s="62" t="s">
        <v>35</v>
      </c>
      <c r="J4948" s="62">
        <v>0</v>
      </c>
      <c r="K4948" s="44"/>
      <c r="L4948" s="63">
        <v>0</v>
      </c>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v>111</v>
      </c>
      <c r="C4949" s="59">
        <v>0</v>
      </c>
      <c r="D4949" s="60"/>
      <c r="E4949" s="60"/>
      <c r="F4949" s="60"/>
      <c r="G4949" s="61"/>
      <c r="H4949" s="71">
        <v>0</v>
      </c>
      <c r="I4949" s="62" t="s">
        <v>35</v>
      </c>
      <c r="J4949" s="62">
        <v>0</v>
      </c>
      <c r="K4949" s="44"/>
      <c r="L4949" s="63">
        <v>0</v>
      </c>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v>112</v>
      </c>
      <c r="C4950" s="59">
        <v>0</v>
      </c>
      <c r="D4950" s="60"/>
      <c r="E4950" s="60"/>
      <c r="F4950" s="60"/>
      <c r="G4950" s="61"/>
      <c r="H4950" s="71">
        <v>0</v>
      </c>
      <c r="I4950" s="62" t="s">
        <v>35</v>
      </c>
      <c r="J4950" s="62">
        <v>0</v>
      </c>
      <c r="K4950" s="44"/>
      <c r="L4950" s="63">
        <v>0</v>
      </c>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v>113</v>
      </c>
      <c r="C4951" s="59">
        <v>0</v>
      </c>
      <c r="D4951" s="60"/>
      <c r="E4951" s="60"/>
      <c r="F4951" s="60"/>
      <c r="G4951" s="61"/>
      <c r="H4951" s="71">
        <v>0</v>
      </c>
      <c r="I4951" s="62" t="s">
        <v>35</v>
      </c>
      <c r="J4951" s="62">
        <v>0</v>
      </c>
      <c r="K4951" s="44"/>
      <c r="L4951" s="63">
        <v>0</v>
      </c>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v>114</v>
      </c>
      <c r="C4952" s="59">
        <v>0</v>
      </c>
      <c r="D4952" s="60"/>
      <c r="E4952" s="60"/>
      <c r="F4952" s="60"/>
      <c r="G4952" s="61"/>
      <c r="H4952" s="71">
        <v>0</v>
      </c>
      <c r="I4952" s="62" t="s">
        <v>35</v>
      </c>
      <c r="J4952" s="62">
        <v>0</v>
      </c>
      <c r="K4952" s="44"/>
      <c r="L4952" s="63">
        <v>0</v>
      </c>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v>115</v>
      </c>
      <c r="C4953" s="59">
        <v>0</v>
      </c>
      <c r="D4953" s="60"/>
      <c r="E4953" s="60"/>
      <c r="F4953" s="60"/>
      <c r="G4953" s="61"/>
      <c r="H4953" s="71">
        <v>0</v>
      </c>
      <c r="I4953" s="62" t="s">
        <v>35</v>
      </c>
      <c r="J4953" s="62">
        <v>0</v>
      </c>
      <c r="K4953" s="44"/>
      <c r="L4953" s="63">
        <v>0</v>
      </c>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v>116</v>
      </c>
      <c r="C4954" s="59">
        <v>0</v>
      </c>
      <c r="D4954" s="60"/>
      <c r="E4954" s="60"/>
      <c r="F4954" s="60"/>
      <c r="G4954" s="61"/>
      <c r="H4954" s="71">
        <v>0</v>
      </c>
      <c r="I4954" s="62" t="s">
        <v>35</v>
      </c>
      <c r="J4954" s="62">
        <v>0</v>
      </c>
      <c r="K4954" s="44"/>
      <c r="L4954" s="63">
        <v>0</v>
      </c>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v>117</v>
      </c>
      <c r="C4955" s="59">
        <v>0</v>
      </c>
      <c r="D4955" s="60"/>
      <c r="E4955" s="60"/>
      <c r="F4955" s="60"/>
      <c r="G4955" s="61"/>
      <c r="H4955" s="71">
        <v>0</v>
      </c>
      <c r="I4955" s="62" t="s">
        <v>35</v>
      </c>
      <c r="J4955" s="62">
        <v>0</v>
      </c>
      <c r="K4955" s="44"/>
      <c r="L4955" s="63">
        <v>0</v>
      </c>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v>118</v>
      </c>
      <c r="C4956" s="59">
        <v>0</v>
      </c>
      <c r="D4956" s="60"/>
      <c r="E4956" s="60"/>
      <c r="F4956" s="60"/>
      <c r="G4956" s="61"/>
      <c r="H4956" s="71">
        <v>0</v>
      </c>
      <c r="I4956" s="62" t="s">
        <v>35</v>
      </c>
      <c r="J4956" s="62">
        <v>0</v>
      </c>
      <c r="K4956" s="44"/>
      <c r="L4956" s="63">
        <v>0</v>
      </c>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v>119</v>
      </c>
      <c r="C4957" s="59">
        <v>0</v>
      </c>
      <c r="D4957" s="60"/>
      <c r="E4957" s="60"/>
      <c r="F4957" s="60"/>
      <c r="G4957" s="61"/>
      <c r="H4957" s="71">
        <v>0</v>
      </c>
      <c r="I4957" s="62" t="s">
        <v>35</v>
      </c>
      <c r="J4957" s="62">
        <v>0</v>
      </c>
      <c r="K4957" s="44"/>
      <c r="L4957" s="63">
        <v>0</v>
      </c>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v>120</v>
      </c>
      <c r="C4958" s="59">
        <v>0</v>
      </c>
      <c r="D4958" s="60"/>
      <c r="E4958" s="60"/>
      <c r="F4958" s="60"/>
      <c r="G4958" s="61"/>
      <c r="H4958" s="71">
        <v>0</v>
      </c>
      <c r="I4958" s="62" t="s">
        <v>35</v>
      </c>
      <c r="J4958" s="62">
        <v>0</v>
      </c>
      <c r="K4958" s="44"/>
      <c r="L4958" s="63">
        <v>0</v>
      </c>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v>121</v>
      </c>
      <c r="C4959" s="59">
        <v>0</v>
      </c>
      <c r="D4959" s="60"/>
      <c r="E4959" s="60"/>
      <c r="F4959" s="60"/>
      <c r="G4959" s="61"/>
      <c r="H4959" s="71">
        <v>0</v>
      </c>
      <c r="I4959" s="62" t="s">
        <v>35</v>
      </c>
      <c r="J4959" s="62">
        <v>0</v>
      </c>
      <c r="K4959" s="44"/>
      <c r="L4959" s="63">
        <v>0</v>
      </c>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v>122</v>
      </c>
      <c r="C4960" s="59">
        <v>0</v>
      </c>
      <c r="D4960" s="60"/>
      <c r="E4960" s="60"/>
      <c r="F4960" s="60"/>
      <c r="G4960" s="61"/>
      <c r="H4960" s="71">
        <v>0</v>
      </c>
      <c r="I4960" s="62" t="s">
        <v>35</v>
      </c>
      <c r="J4960" s="62">
        <v>0</v>
      </c>
      <c r="K4960" s="44"/>
      <c r="L4960" s="63">
        <v>0</v>
      </c>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v>123</v>
      </c>
      <c r="C4961" s="59">
        <v>0</v>
      </c>
      <c r="D4961" s="60"/>
      <c r="E4961" s="60"/>
      <c r="F4961" s="60"/>
      <c r="G4961" s="61"/>
      <c r="H4961" s="71">
        <v>0</v>
      </c>
      <c r="I4961" s="62" t="s">
        <v>35</v>
      </c>
      <c r="J4961" s="62">
        <v>0</v>
      </c>
      <c r="K4961" s="44"/>
      <c r="L4961" s="63">
        <v>0</v>
      </c>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v>124</v>
      </c>
      <c r="C4962" s="59">
        <v>0</v>
      </c>
      <c r="D4962" s="60"/>
      <c r="E4962" s="60"/>
      <c r="F4962" s="60"/>
      <c r="G4962" s="61"/>
      <c r="H4962" s="71">
        <v>0</v>
      </c>
      <c r="I4962" s="62" t="s">
        <v>35</v>
      </c>
      <c r="J4962" s="62">
        <v>0</v>
      </c>
      <c r="K4962" s="44"/>
      <c r="L4962" s="63">
        <v>0</v>
      </c>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v>125</v>
      </c>
      <c r="C4963" s="59">
        <v>0</v>
      </c>
      <c r="D4963" s="60"/>
      <c r="E4963" s="60"/>
      <c r="F4963" s="60"/>
      <c r="G4963" s="61"/>
      <c r="H4963" s="71">
        <v>0</v>
      </c>
      <c r="I4963" s="62" t="s">
        <v>35</v>
      </c>
      <c r="J4963" s="62">
        <v>0</v>
      </c>
      <c r="K4963" s="44"/>
      <c r="L4963" s="63">
        <v>0</v>
      </c>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v>126</v>
      </c>
      <c r="C4964" s="59">
        <v>0</v>
      </c>
      <c r="D4964" s="60"/>
      <c r="E4964" s="60"/>
      <c r="F4964" s="60"/>
      <c r="G4964" s="61"/>
      <c r="H4964" s="71">
        <v>0</v>
      </c>
      <c r="I4964" s="62" t="s">
        <v>35</v>
      </c>
      <c r="J4964" s="62">
        <v>0</v>
      </c>
      <c r="K4964" s="44"/>
      <c r="L4964" s="63">
        <v>0</v>
      </c>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v>127</v>
      </c>
      <c r="C4965" s="59">
        <v>0</v>
      </c>
      <c r="D4965" s="60"/>
      <c r="E4965" s="60"/>
      <c r="F4965" s="60"/>
      <c r="G4965" s="61"/>
      <c r="H4965" s="71">
        <v>0</v>
      </c>
      <c r="I4965" s="62" t="s">
        <v>35</v>
      </c>
      <c r="J4965" s="62">
        <v>0</v>
      </c>
      <c r="K4965" s="44"/>
      <c r="L4965" s="63">
        <v>0</v>
      </c>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v>128</v>
      </c>
      <c r="C4966" s="59">
        <v>0</v>
      </c>
      <c r="D4966" s="60"/>
      <c r="E4966" s="60"/>
      <c r="F4966" s="60"/>
      <c r="G4966" s="61"/>
      <c r="H4966" s="71">
        <v>0</v>
      </c>
      <c r="I4966" s="62" t="s">
        <v>35</v>
      </c>
      <c r="J4966" s="62">
        <v>0</v>
      </c>
      <c r="K4966" s="44"/>
      <c r="L4966" s="63">
        <v>0</v>
      </c>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v>129</v>
      </c>
      <c r="C4967" s="59">
        <v>0</v>
      </c>
      <c r="D4967" s="60"/>
      <c r="E4967" s="60"/>
      <c r="F4967" s="60"/>
      <c r="G4967" s="61"/>
      <c r="H4967" s="71">
        <v>0</v>
      </c>
      <c r="I4967" s="62" t="s">
        <v>35</v>
      </c>
      <c r="J4967" s="62">
        <v>0</v>
      </c>
      <c r="K4967" s="44"/>
      <c r="L4967" s="63">
        <v>0</v>
      </c>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v>130</v>
      </c>
      <c r="C4968" s="59">
        <v>0</v>
      </c>
      <c r="D4968" s="60"/>
      <c r="E4968" s="60"/>
      <c r="F4968" s="60"/>
      <c r="G4968" s="61"/>
      <c r="H4968" s="71">
        <v>0</v>
      </c>
      <c r="I4968" s="62" t="s">
        <v>35</v>
      </c>
      <c r="J4968" s="62">
        <v>0</v>
      </c>
      <c r="K4968" s="44"/>
      <c r="L4968" s="63">
        <v>0</v>
      </c>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v>131</v>
      </c>
      <c r="C4969" s="59">
        <v>0</v>
      </c>
      <c r="D4969" s="60"/>
      <c r="E4969" s="60"/>
      <c r="F4969" s="60"/>
      <c r="G4969" s="61"/>
      <c r="H4969" s="71">
        <v>0</v>
      </c>
      <c r="I4969" s="62" t="s">
        <v>35</v>
      </c>
      <c r="J4969" s="62">
        <v>0</v>
      </c>
      <c r="K4969" s="44"/>
      <c r="L4969" s="63">
        <v>0</v>
      </c>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v>132</v>
      </c>
      <c r="C4970" s="59">
        <v>0</v>
      </c>
      <c r="D4970" s="60"/>
      <c r="E4970" s="60"/>
      <c r="F4970" s="60"/>
      <c r="G4970" s="61"/>
      <c r="H4970" s="71">
        <v>0</v>
      </c>
      <c r="I4970" s="62" t="s">
        <v>35</v>
      </c>
      <c r="J4970" s="62">
        <v>0</v>
      </c>
      <c r="K4970" s="44"/>
      <c r="L4970" s="63">
        <v>0</v>
      </c>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v>133</v>
      </c>
      <c r="C4971" s="59">
        <v>0</v>
      </c>
      <c r="D4971" s="60"/>
      <c r="E4971" s="60"/>
      <c r="F4971" s="60"/>
      <c r="G4971" s="61"/>
      <c r="H4971" s="71">
        <v>0</v>
      </c>
      <c r="I4971" s="62" t="s">
        <v>35</v>
      </c>
      <c r="J4971" s="62">
        <v>0</v>
      </c>
      <c r="K4971" s="44"/>
      <c r="L4971" s="63">
        <v>0</v>
      </c>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v>134</v>
      </c>
      <c r="C4972" s="59">
        <v>0</v>
      </c>
      <c r="D4972" s="60"/>
      <c r="E4972" s="60"/>
      <c r="F4972" s="60"/>
      <c r="G4972" s="61"/>
      <c r="H4972" s="71">
        <v>0</v>
      </c>
      <c r="I4972" s="62" t="s">
        <v>35</v>
      </c>
      <c r="J4972" s="62">
        <v>0</v>
      </c>
      <c r="K4972" s="44"/>
      <c r="L4972" s="63">
        <v>0</v>
      </c>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v>135</v>
      </c>
      <c r="C4973" s="59">
        <v>0</v>
      </c>
      <c r="D4973" s="60"/>
      <c r="E4973" s="60"/>
      <c r="F4973" s="60"/>
      <c r="G4973" s="61"/>
      <c r="H4973" s="71">
        <v>0</v>
      </c>
      <c r="I4973" s="62" t="s">
        <v>35</v>
      </c>
      <c r="J4973" s="62">
        <v>0</v>
      </c>
      <c r="K4973" s="44"/>
      <c r="L4973" s="63">
        <v>0</v>
      </c>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v>136</v>
      </c>
      <c r="C4974" s="59">
        <v>0</v>
      </c>
      <c r="D4974" s="60"/>
      <c r="E4974" s="60"/>
      <c r="F4974" s="60"/>
      <c r="G4974" s="61"/>
      <c r="H4974" s="71">
        <v>0</v>
      </c>
      <c r="I4974" s="62" t="s">
        <v>35</v>
      </c>
      <c r="J4974" s="62">
        <v>0</v>
      </c>
      <c r="K4974" s="44"/>
      <c r="L4974" s="63">
        <v>0</v>
      </c>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v>137</v>
      </c>
      <c r="C4975" s="59">
        <v>0</v>
      </c>
      <c r="D4975" s="60"/>
      <c r="E4975" s="60"/>
      <c r="F4975" s="60"/>
      <c r="G4975" s="61"/>
      <c r="H4975" s="71">
        <v>0</v>
      </c>
      <c r="I4975" s="62" t="s">
        <v>35</v>
      </c>
      <c r="J4975" s="62">
        <v>0</v>
      </c>
      <c r="K4975" s="44"/>
      <c r="L4975" s="63">
        <v>0</v>
      </c>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v>138</v>
      </c>
      <c r="C4976" s="59">
        <v>0</v>
      </c>
      <c r="D4976" s="60"/>
      <c r="E4976" s="60"/>
      <c r="F4976" s="60"/>
      <c r="G4976" s="61"/>
      <c r="H4976" s="71">
        <v>0</v>
      </c>
      <c r="I4976" s="62" t="s">
        <v>35</v>
      </c>
      <c r="J4976" s="62">
        <v>0</v>
      </c>
      <c r="K4976" s="44"/>
      <c r="L4976" s="63">
        <v>0</v>
      </c>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v>139</v>
      </c>
      <c r="C4977" s="59">
        <v>0</v>
      </c>
      <c r="D4977" s="60"/>
      <c r="E4977" s="60"/>
      <c r="F4977" s="60"/>
      <c r="G4977" s="61"/>
      <c r="H4977" s="71">
        <v>0</v>
      </c>
      <c r="I4977" s="62" t="s">
        <v>35</v>
      </c>
      <c r="J4977" s="62">
        <v>0</v>
      </c>
      <c r="K4977" s="44"/>
      <c r="L4977" s="63">
        <v>0</v>
      </c>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v>140</v>
      </c>
      <c r="C4978" s="59">
        <v>0</v>
      </c>
      <c r="D4978" s="60"/>
      <c r="E4978" s="60"/>
      <c r="F4978" s="60"/>
      <c r="G4978" s="61"/>
      <c r="H4978" s="71">
        <v>0</v>
      </c>
      <c r="I4978" s="62" t="s">
        <v>35</v>
      </c>
      <c r="J4978" s="62">
        <v>0</v>
      </c>
      <c r="K4978" s="44"/>
      <c r="L4978" s="63">
        <v>0</v>
      </c>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v>141</v>
      </c>
      <c r="C4979" s="59">
        <v>0</v>
      </c>
      <c r="D4979" s="60"/>
      <c r="E4979" s="60"/>
      <c r="F4979" s="60"/>
      <c r="G4979" s="61"/>
      <c r="H4979" s="71">
        <v>0</v>
      </c>
      <c r="I4979" s="62" t="s">
        <v>35</v>
      </c>
      <c r="J4979" s="62">
        <v>0</v>
      </c>
      <c r="K4979" s="44"/>
      <c r="L4979" s="63">
        <v>0</v>
      </c>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v>142</v>
      </c>
      <c r="C4980" s="59">
        <v>0</v>
      </c>
      <c r="D4980" s="60"/>
      <c r="E4980" s="60"/>
      <c r="F4980" s="60"/>
      <c r="G4980" s="61"/>
      <c r="H4980" s="71">
        <v>0</v>
      </c>
      <c r="I4980" s="62" t="s">
        <v>35</v>
      </c>
      <c r="J4980" s="62">
        <v>0</v>
      </c>
      <c r="K4980" s="44"/>
      <c r="L4980" s="63">
        <v>0</v>
      </c>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v>143</v>
      </c>
      <c r="C4981" s="59">
        <v>0</v>
      </c>
      <c r="D4981" s="60"/>
      <c r="E4981" s="60"/>
      <c r="F4981" s="60"/>
      <c r="G4981" s="61"/>
      <c r="H4981" s="71">
        <v>0</v>
      </c>
      <c r="I4981" s="62" t="s">
        <v>35</v>
      </c>
      <c r="J4981" s="62">
        <v>0</v>
      </c>
      <c r="K4981" s="44"/>
      <c r="L4981" s="63">
        <v>0</v>
      </c>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v>144</v>
      </c>
      <c r="C4982" s="59">
        <v>0</v>
      </c>
      <c r="D4982" s="60"/>
      <c r="E4982" s="60"/>
      <c r="F4982" s="60"/>
      <c r="G4982" s="61"/>
      <c r="H4982" s="71">
        <v>0</v>
      </c>
      <c r="I4982" s="62" t="s">
        <v>35</v>
      </c>
      <c r="J4982" s="62">
        <v>0</v>
      </c>
      <c r="K4982" s="44"/>
      <c r="L4982" s="63">
        <v>0</v>
      </c>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v>145</v>
      </c>
      <c r="C4983" s="59">
        <v>0</v>
      </c>
      <c r="D4983" s="60"/>
      <c r="E4983" s="60"/>
      <c r="F4983" s="60"/>
      <c r="G4983" s="61"/>
      <c r="H4983" s="71">
        <v>0</v>
      </c>
      <c r="I4983" s="62" t="s">
        <v>35</v>
      </c>
      <c r="J4983" s="62">
        <v>0</v>
      </c>
      <c r="K4983" s="44"/>
      <c r="L4983" s="63">
        <v>0</v>
      </c>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v>146</v>
      </c>
      <c r="C4984" s="59">
        <v>0</v>
      </c>
      <c r="D4984" s="60"/>
      <c r="E4984" s="60"/>
      <c r="F4984" s="60"/>
      <c r="G4984" s="61"/>
      <c r="H4984" s="71">
        <v>0</v>
      </c>
      <c r="I4984" s="62" t="s">
        <v>35</v>
      </c>
      <c r="J4984" s="62">
        <v>0</v>
      </c>
      <c r="K4984" s="44"/>
      <c r="L4984" s="63">
        <v>0</v>
      </c>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v>147</v>
      </c>
      <c r="C4985" s="59">
        <v>0</v>
      </c>
      <c r="D4985" s="60"/>
      <c r="E4985" s="60"/>
      <c r="F4985" s="60"/>
      <c r="G4985" s="61"/>
      <c r="H4985" s="71">
        <v>0</v>
      </c>
      <c r="I4985" s="62" t="s">
        <v>35</v>
      </c>
      <c r="J4985" s="62">
        <v>0</v>
      </c>
      <c r="K4985" s="44"/>
      <c r="L4985" s="63">
        <v>0</v>
      </c>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v>148</v>
      </c>
      <c r="C4986" s="59">
        <v>0</v>
      </c>
      <c r="D4986" s="60"/>
      <c r="E4986" s="60"/>
      <c r="F4986" s="60"/>
      <c r="G4986" s="61"/>
      <c r="H4986" s="71">
        <v>0</v>
      </c>
      <c r="I4986" s="62" t="s">
        <v>35</v>
      </c>
      <c r="J4986" s="62">
        <v>0</v>
      </c>
      <c r="K4986" s="44"/>
      <c r="L4986" s="63">
        <v>0</v>
      </c>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v>149</v>
      </c>
      <c r="C4987" s="59">
        <v>0</v>
      </c>
      <c r="D4987" s="60"/>
      <c r="E4987" s="60"/>
      <c r="F4987" s="60"/>
      <c r="G4987" s="61"/>
      <c r="H4987" s="71">
        <v>0</v>
      </c>
      <c r="I4987" s="62" t="s">
        <v>35</v>
      </c>
      <c r="J4987" s="62">
        <v>0</v>
      </c>
      <c r="K4987" s="44"/>
      <c r="L4987" s="63">
        <v>0</v>
      </c>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v>150</v>
      </c>
      <c r="C4988" s="59">
        <v>0</v>
      </c>
      <c r="D4988" s="60"/>
      <c r="E4988" s="60"/>
      <c r="F4988" s="60"/>
      <c r="G4988" s="61"/>
      <c r="H4988" s="71">
        <v>0</v>
      </c>
      <c r="I4988" s="62" t="s">
        <v>35</v>
      </c>
      <c r="J4988" s="62">
        <v>0</v>
      </c>
      <c r="K4988" s="44"/>
      <c r="L4988" s="63">
        <v>0</v>
      </c>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v>151</v>
      </c>
      <c r="C4989" s="59">
        <v>0</v>
      </c>
      <c r="D4989" s="60"/>
      <c r="E4989" s="60"/>
      <c r="F4989" s="60"/>
      <c r="G4989" s="61"/>
      <c r="H4989" s="71">
        <v>0</v>
      </c>
      <c r="I4989" s="62" t="s">
        <v>35</v>
      </c>
      <c r="J4989" s="62">
        <v>0</v>
      </c>
      <c r="K4989" s="44"/>
      <c r="L4989" s="63">
        <v>0</v>
      </c>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v>152</v>
      </c>
      <c r="C4990" s="59">
        <v>0</v>
      </c>
      <c r="D4990" s="60"/>
      <c r="E4990" s="60"/>
      <c r="F4990" s="60"/>
      <c r="G4990" s="61"/>
      <c r="H4990" s="71">
        <v>0</v>
      </c>
      <c r="I4990" s="62" t="s">
        <v>35</v>
      </c>
      <c r="J4990" s="62">
        <v>0</v>
      </c>
      <c r="K4990" s="44"/>
      <c r="L4990" s="63">
        <v>0</v>
      </c>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v>153</v>
      </c>
      <c r="C4991" s="59">
        <v>0</v>
      </c>
      <c r="D4991" s="60"/>
      <c r="E4991" s="60"/>
      <c r="F4991" s="60"/>
      <c r="G4991" s="61"/>
      <c r="H4991" s="71">
        <v>0</v>
      </c>
      <c r="I4991" s="62" t="s">
        <v>35</v>
      </c>
      <c r="J4991" s="62">
        <v>0</v>
      </c>
      <c r="K4991" s="44"/>
      <c r="L4991" s="63">
        <v>0</v>
      </c>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v>154</v>
      </c>
      <c r="C4992" s="59">
        <v>0</v>
      </c>
      <c r="D4992" s="60"/>
      <c r="E4992" s="60"/>
      <c r="F4992" s="60"/>
      <c r="G4992" s="61"/>
      <c r="H4992" s="71">
        <v>0</v>
      </c>
      <c r="I4992" s="62" t="s">
        <v>35</v>
      </c>
      <c r="J4992" s="62">
        <v>0</v>
      </c>
      <c r="K4992" s="44"/>
      <c r="L4992" s="63">
        <v>0</v>
      </c>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v>155</v>
      </c>
      <c r="C4993" s="59">
        <v>0</v>
      </c>
      <c r="D4993" s="60"/>
      <c r="E4993" s="60"/>
      <c r="F4993" s="60"/>
      <c r="G4993" s="61"/>
      <c r="H4993" s="71">
        <v>0</v>
      </c>
      <c r="I4993" s="62" t="s">
        <v>35</v>
      </c>
      <c r="J4993" s="62">
        <v>0</v>
      </c>
      <c r="K4993" s="44"/>
      <c r="L4993" s="63">
        <v>0</v>
      </c>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v>156</v>
      </c>
      <c r="C4994" s="59">
        <v>0</v>
      </c>
      <c r="D4994" s="60"/>
      <c r="E4994" s="60"/>
      <c r="F4994" s="60"/>
      <c r="G4994" s="61"/>
      <c r="H4994" s="71">
        <v>0</v>
      </c>
      <c r="I4994" s="62" t="s">
        <v>35</v>
      </c>
      <c r="J4994" s="62">
        <v>0</v>
      </c>
      <c r="K4994" s="44"/>
      <c r="L4994" s="63">
        <v>0</v>
      </c>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v>157</v>
      </c>
      <c r="C4995" s="59">
        <v>0</v>
      </c>
      <c r="D4995" s="60"/>
      <c r="E4995" s="60"/>
      <c r="F4995" s="60"/>
      <c r="G4995" s="61"/>
      <c r="H4995" s="71">
        <v>0</v>
      </c>
      <c r="I4995" s="62" t="s">
        <v>35</v>
      </c>
      <c r="J4995" s="62">
        <v>0</v>
      </c>
      <c r="K4995" s="44"/>
      <c r="L4995" s="63">
        <v>0</v>
      </c>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v>158</v>
      </c>
      <c r="C4996" s="59">
        <v>0</v>
      </c>
      <c r="D4996" s="60"/>
      <c r="E4996" s="60"/>
      <c r="F4996" s="60"/>
      <c r="G4996" s="61"/>
      <c r="H4996" s="71">
        <v>0</v>
      </c>
      <c r="I4996" s="62" t="s">
        <v>35</v>
      </c>
      <c r="J4996" s="62">
        <v>0</v>
      </c>
      <c r="K4996" s="44"/>
      <c r="L4996" s="63">
        <v>0</v>
      </c>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v>159</v>
      </c>
      <c r="C4997" s="59">
        <v>0</v>
      </c>
      <c r="D4997" s="60"/>
      <c r="E4997" s="60"/>
      <c r="F4997" s="60"/>
      <c r="G4997" s="61"/>
      <c r="H4997" s="71">
        <v>0</v>
      </c>
      <c r="I4997" s="62" t="s">
        <v>35</v>
      </c>
      <c r="J4997" s="62">
        <v>0</v>
      </c>
      <c r="K4997" s="44"/>
      <c r="L4997" s="63">
        <v>0</v>
      </c>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v>160</v>
      </c>
      <c r="C4998" s="59">
        <v>0</v>
      </c>
      <c r="D4998" s="60"/>
      <c r="E4998" s="60"/>
      <c r="F4998" s="60"/>
      <c r="G4998" s="61"/>
      <c r="H4998" s="71">
        <v>0</v>
      </c>
      <c r="I4998" s="62" t="s">
        <v>35</v>
      </c>
      <c r="J4998" s="62">
        <v>0</v>
      </c>
      <c r="K4998" s="44"/>
      <c r="L4998" s="63">
        <v>0</v>
      </c>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v>161</v>
      </c>
      <c r="C4999" s="59">
        <v>0</v>
      </c>
      <c r="D4999" s="60"/>
      <c r="E4999" s="60"/>
      <c r="F4999" s="60"/>
      <c r="G4999" s="61"/>
      <c r="H4999" s="71">
        <v>0</v>
      </c>
      <c r="I4999" s="62" t="s">
        <v>35</v>
      </c>
      <c r="J4999" s="62">
        <v>0</v>
      </c>
      <c r="K4999" s="44"/>
      <c r="L4999" s="63">
        <v>0</v>
      </c>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v>162</v>
      </c>
      <c r="C5000" s="59">
        <v>0</v>
      </c>
      <c r="D5000" s="60"/>
      <c r="E5000" s="60"/>
      <c r="F5000" s="60"/>
      <c r="G5000" s="61"/>
      <c r="H5000" s="71">
        <v>0</v>
      </c>
      <c r="I5000" s="62" t="s">
        <v>35</v>
      </c>
      <c r="J5000" s="62">
        <v>0</v>
      </c>
      <c r="K5000" s="44"/>
      <c r="L5000" s="63">
        <v>0</v>
      </c>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v>163</v>
      </c>
      <c r="C5001" s="59">
        <v>0</v>
      </c>
      <c r="D5001" s="60"/>
      <c r="E5001" s="60"/>
      <c r="F5001" s="60"/>
      <c r="G5001" s="61"/>
      <c r="H5001" s="71">
        <v>0</v>
      </c>
      <c r="I5001" s="62" t="s">
        <v>35</v>
      </c>
      <c r="J5001" s="62">
        <v>0</v>
      </c>
      <c r="K5001" s="44"/>
      <c r="L5001" s="63">
        <v>0</v>
      </c>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v>164</v>
      </c>
      <c r="C5002" s="59">
        <v>0</v>
      </c>
      <c r="D5002" s="60"/>
      <c r="E5002" s="60"/>
      <c r="F5002" s="60"/>
      <c r="G5002" s="61"/>
      <c r="H5002" s="71">
        <v>0</v>
      </c>
      <c r="I5002" s="62" t="s">
        <v>35</v>
      </c>
      <c r="J5002" s="62">
        <v>0</v>
      </c>
      <c r="K5002" s="44"/>
      <c r="L5002" s="63">
        <v>0</v>
      </c>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v>165</v>
      </c>
      <c r="C5003" s="59">
        <v>0</v>
      </c>
      <c r="D5003" s="60"/>
      <c r="E5003" s="60"/>
      <c r="F5003" s="60"/>
      <c r="G5003" s="61"/>
      <c r="H5003" s="71">
        <v>0</v>
      </c>
      <c r="I5003" s="62" t="s">
        <v>35</v>
      </c>
      <c r="J5003" s="62">
        <v>0</v>
      </c>
      <c r="K5003" s="44"/>
      <c r="L5003" s="63">
        <v>0</v>
      </c>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v>166</v>
      </c>
      <c r="C5004" s="59">
        <v>0</v>
      </c>
      <c r="D5004" s="60"/>
      <c r="E5004" s="60"/>
      <c r="F5004" s="60"/>
      <c r="G5004" s="61"/>
      <c r="H5004" s="71">
        <v>0</v>
      </c>
      <c r="I5004" s="62" t="s">
        <v>35</v>
      </c>
      <c r="J5004" s="62">
        <v>0</v>
      </c>
      <c r="K5004" s="44"/>
      <c r="L5004" s="63">
        <v>0</v>
      </c>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v>167</v>
      </c>
      <c r="C5005" s="59">
        <v>0</v>
      </c>
      <c r="D5005" s="60"/>
      <c r="E5005" s="60"/>
      <c r="F5005" s="60"/>
      <c r="G5005" s="61"/>
      <c r="H5005" s="71">
        <v>0</v>
      </c>
      <c r="I5005" s="62" t="s">
        <v>35</v>
      </c>
      <c r="J5005" s="62">
        <v>0</v>
      </c>
      <c r="K5005" s="44"/>
      <c r="L5005" s="63">
        <v>0</v>
      </c>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v>168</v>
      </c>
      <c r="C5006" s="59">
        <v>0</v>
      </c>
      <c r="D5006" s="60"/>
      <c r="E5006" s="60"/>
      <c r="F5006" s="60"/>
      <c r="G5006" s="61"/>
      <c r="H5006" s="71">
        <v>0</v>
      </c>
      <c r="I5006" s="62" t="s">
        <v>35</v>
      </c>
      <c r="J5006" s="62">
        <v>0</v>
      </c>
      <c r="K5006" s="44"/>
      <c r="L5006" s="63">
        <v>0</v>
      </c>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v>169</v>
      </c>
      <c r="C5007" s="59">
        <v>0</v>
      </c>
      <c r="D5007" s="60"/>
      <c r="E5007" s="60"/>
      <c r="F5007" s="60"/>
      <c r="G5007" s="61"/>
      <c r="H5007" s="71">
        <v>0</v>
      </c>
      <c r="I5007" s="62" t="s">
        <v>35</v>
      </c>
      <c r="J5007" s="62">
        <v>0</v>
      </c>
      <c r="K5007" s="44"/>
      <c r="L5007" s="63">
        <v>0</v>
      </c>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v>170</v>
      </c>
      <c r="C5008" s="59">
        <v>0</v>
      </c>
      <c r="D5008" s="60"/>
      <c r="E5008" s="60"/>
      <c r="F5008" s="60"/>
      <c r="G5008" s="61"/>
      <c r="H5008" s="71">
        <v>0</v>
      </c>
      <c r="I5008" s="62" t="s">
        <v>35</v>
      </c>
      <c r="J5008" s="62">
        <v>0</v>
      </c>
      <c r="K5008" s="44"/>
      <c r="L5008" s="63">
        <v>0</v>
      </c>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v>171</v>
      </c>
      <c r="C5009" s="59">
        <v>0</v>
      </c>
      <c r="D5009" s="60"/>
      <c r="E5009" s="60"/>
      <c r="F5009" s="60"/>
      <c r="G5009" s="61"/>
      <c r="H5009" s="71">
        <v>0</v>
      </c>
      <c r="I5009" s="62" t="s">
        <v>35</v>
      </c>
      <c r="J5009" s="62">
        <v>0</v>
      </c>
      <c r="K5009" s="44"/>
      <c r="L5009" s="63">
        <v>0</v>
      </c>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v>172</v>
      </c>
      <c r="C5010" s="59">
        <v>0</v>
      </c>
      <c r="D5010" s="60"/>
      <c r="E5010" s="60"/>
      <c r="F5010" s="60"/>
      <c r="G5010" s="61"/>
      <c r="H5010" s="71">
        <v>0</v>
      </c>
      <c r="I5010" s="62" t="s">
        <v>35</v>
      </c>
      <c r="J5010" s="62">
        <v>0</v>
      </c>
      <c r="K5010" s="44"/>
      <c r="L5010" s="63">
        <v>0</v>
      </c>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v>173</v>
      </c>
      <c r="C5011" s="59">
        <v>0</v>
      </c>
      <c r="D5011" s="60"/>
      <c r="E5011" s="60"/>
      <c r="F5011" s="60"/>
      <c r="G5011" s="61"/>
      <c r="H5011" s="71">
        <v>0</v>
      </c>
      <c r="I5011" s="62" t="s">
        <v>35</v>
      </c>
      <c r="J5011" s="62">
        <v>0</v>
      </c>
      <c r="K5011" s="44"/>
      <c r="L5011" s="63">
        <v>0</v>
      </c>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v>174</v>
      </c>
      <c r="C5012" s="59">
        <v>0</v>
      </c>
      <c r="D5012" s="60"/>
      <c r="E5012" s="60"/>
      <c r="F5012" s="60"/>
      <c r="G5012" s="61"/>
      <c r="H5012" s="71">
        <v>0</v>
      </c>
      <c r="I5012" s="62" t="s">
        <v>35</v>
      </c>
      <c r="J5012" s="62">
        <v>0</v>
      </c>
      <c r="K5012" s="44"/>
      <c r="L5012" s="63">
        <v>0</v>
      </c>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v>175</v>
      </c>
      <c r="C5013" s="59">
        <v>0</v>
      </c>
      <c r="D5013" s="60"/>
      <c r="E5013" s="60"/>
      <c r="F5013" s="60"/>
      <c r="G5013" s="61"/>
      <c r="H5013" s="71">
        <v>0</v>
      </c>
      <c r="I5013" s="62" t="s">
        <v>35</v>
      </c>
      <c r="J5013" s="62">
        <v>0</v>
      </c>
      <c r="K5013" s="44"/>
      <c r="L5013" s="63">
        <v>0</v>
      </c>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v>176</v>
      </c>
      <c r="C5014" s="59">
        <v>0</v>
      </c>
      <c r="D5014" s="60"/>
      <c r="E5014" s="60"/>
      <c r="F5014" s="60"/>
      <c r="G5014" s="61"/>
      <c r="H5014" s="71">
        <v>0</v>
      </c>
      <c r="I5014" s="62" t="s">
        <v>35</v>
      </c>
      <c r="J5014" s="62">
        <v>0</v>
      </c>
      <c r="K5014" s="44"/>
      <c r="L5014" s="63">
        <v>0</v>
      </c>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v>177</v>
      </c>
      <c r="C5015" s="59">
        <v>0</v>
      </c>
      <c r="D5015" s="60"/>
      <c r="E5015" s="60"/>
      <c r="F5015" s="60"/>
      <c r="G5015" s="61"/>
      <c r="H5015" s="71">
        <v>0</v>
      </c>
      <c r="I5015" s="62" t="s">
        <v>35</v>
      </c>
      <c r="J5015" s="62">
        <v>0</v>
      </c>
      <c r="K5015" s="44"/>
      <c r="L5015" s="63">
        <v>0</v>
      </c>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v>178</v>
      </c>
      <c r="C5016" s="59">
        <v>0</v>
      </c>
      <c r="D5016" s="60"/>
      <c r="E5016" s="60"/>
      <c r="F5016" s="60"/>
      <c r="G5016" s="61"/>
      <c r="H5016" s="71">
        <v>0</v>
      </c>
      <c r="I5016" s="62" t="s">
        <v>35</v>
      </c>
      <c r="J5016" s="62">
        <v>0</v>
      </c>
      <c r="K5016" s="44"/>
      <c r="L5016" s="63">
        <v>0</v>
      </c>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v>179</v>
      </c>
      <c r="C5017" s="59">
        <v>0</v>
      </c>
      <c r="D5017" s="60"/>
      <c r="E5017" s="60"/>
      <c r="F5017" s="60"/>
      <c r="G5017" s="61"/>
      <c r="H5017" s="71">
        <v>0</v>
      </c>
      <c r="I5017" s="62" t="s">
        <v>35</v>
      </c>
      <c r="J5017" s="62">
        <v>0</v>
      </c>
      <c r="K5017" s="44"/>
      <c r="L5017" s="63">
        <v>0</v>
      </c>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v>180</v>
      </c>
      <c r="C5018" s="59">
        <v>0</v>
      </c>
      <c r="D5018" s="60"/>
      <c r="E5018" s="60"/>
      <c r="F5018" s="60"/>
      <c r="G5018" s="61"/>
      <c r="H5018" s="71">
        <v>0</v>
      </c>
      <c r="I5018" s="62" t="s">
        <v>35</v>
      </c>
      <c r="J5018" s="62">
        <v>0</v>
      </c>
      <c r="K5018" s="44"/>
      <c r="L5018" s="63">
        <v>0</v>
      </c>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v>181</v>
      </c>
      <c r="C5019" s="59">
        <v>0</v>
      </c>
      <c r="D5019" s="60"/>
      <c r="E5019" s="60"/>
      <c r="F5019" s="60"/>
      <c r="G5019" s="61"/>
      <c r="H5019" s="71">
        <v>0</v>
      </c>
      <c r="I5019" s="62" t="s">
        <v>35</v>
      </c>
      <c r="J5019" s="62">
        <v>0</v>
      </c>
      <c r="K5019" s="44"/>
      <c r="L5019" s="63">
        <v>0</v>
      </c>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v>182</v>
      </c>
      <c r="C5020" s="59">
        <v>0</v>
      </c>
      <c r="D5020" s="60"/>
      <c r="E5020" s="60"/>
      <c r="F5020" s="60"/>
      <c r="G5020" s="61"/>
      <c r="H5020" s="71">
        <v>0</v>
      </c>
      <c r="I5020" s="62" t="s">
        <v>35</v>
      </c>
      <c r="J5020" s="62">
        <v>0</v>
      </c>
      <c r="K5020" s="44"/>
      <c r="L5020" s="63">
        <v>0</v>
      </c>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v>183</v>
      </c>
      <c r="C5021" s="59">
        <v>0</v>
      </c>
      <c r="D5021" s="60"/>
      <c r="E5021" s="60"/>
      <c r="F5021" s="60"/>
      <c r="G5021" s="61"/>
      <c r="H5021" s="71">
        <v>0</v>
      </c>
      <c r="I5021" s="62" t="s">
        <v>35</v>
      </c>
      <c r="J5021" s="62">
        <v>0</v>
      </c>
      <c r="K5021" s="44"/>
      <c r="L5021" s="63">
        <v>0</v>
      </c>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v>184</v>
      </c>
      <c r="C5022" s="59">
        <v>0</v>
      </c>
      <c r="D5022" s="60"/>
      <c r="E5022" s="60"/>
      <c r="F5022" s="60"/>
      <c r="G5022" s="61"/>
      <c r="H5022" s="71">
        <v>0</v>
      </c>
      <c r="I5022" s="62" t="s">
        <v>35</v>
      </c>
      <c r="J5022" s="62">
        <v>0</v>
      </c>
      <c r="K5022" s="44"/>
      <c r="L5022" s="63">
        <v>0</v>
      </c>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v>185</v>
      </c>
      <c r="C5023" s="59">
        <v>0</v>
      </c>
      <c r="D5023" s="60"/>
      <c r="E5023" s="60"/>
      <c r="F5023" s="60"/>
      <c r="G5023" s="61"/>
      <c r="H5023" s="71">
        <v>0</v>
      </c>
      <c r="I5023" s="62" t="s">
        <v>35</v>
      </c>
      <c r="J5023" s="62">
        <v>0</v>
      </c>
      <c r="K5023" s="44"/>
      <c r="L5023" s="63">
        <v>0</v>
      </c>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v>186</v>
      </c>
      <c r="C5024" s="59">
        <v>0</v>
      </c>
      <c r="D5024" s="60"/>
      <c r="E5024" s="60"/>
      <c r="F5024" s="60"/>
      <c r="G5024" s="61"/>
      <c r="H5024" s="71">
        <v>0</v>
      </c>
      <c r="I5024" s="62" t="s">
        <v>35</v>
      </c>
      <c r="J5024" s="62">
        <v>0</v>
      </c>
      <c r="K5024" s="44"/>
      <c r="L5024" s="63">
        <v>0</v>
      </c>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v>187</v>
      </c>
      <c r="C5025" s="59">
        <v>0</v>
      </c>
      <c r="D5025" s="60"/>
      <c r="E5025" s="60"/>
      <c r="F5025" s="60"/>
      <c r="G5025" s="61"/>
      <c r="H5025" s="71">
        <v>0</v>
      </c>
      <c r="I5025" s="62" t="s">
        <v>35</v>
      </c>
      <c r="J5025" s="62">
        <v>0</v>
      </c>
      <c r="K5025" s="44"/>
      <c r="L5025" s="63">
        <v>0</v>
      </c>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v>188</v>
      </c>
      <c r="C5026" s="59">
        <v>0</v>
      </c>
      <c r="D5026" s="60"/>
      <c r="E5026" s="60"/>
      <c r="F5026" s="60"/>
      <c r="G5026" s="61"/>
      <c r="H5026" s="71">
        <v>0</v>
      </c>
      <c r="I5026" s="62" t="s">
        <v>35</v>
      </c>
      <c r="J5026" s="62">
        <v>0</v>
      </c>
      <c r="K5026" s="44"/>
      <c r="L5026" s="63">
        <v>0</v>
      </c>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v>189</v>
      </c>
      <c r="C5027" s="59">
        <v>0</v>
      </c>
      <c r="D5027" s="60"/>
      <c r="E5027" s="60"/>
      <c r="F5027" s="60"/>
      <c r="G5027" s="61"/>
      <c r="H5027" s="71">
        <v>0</v>
      </c>
      <c r="I5027" s="62" t="s">
        <v>35</v>
      </c>
      <c r="J5027" s="62">
        <v>0</v>
      </c>
      <c r="K5027" s="44"/>
      <c r="L5027" s="63">
        <v>0</v>
      </c>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v>190</v>
      </c>
      <c r="C5028" s="59">
        <v>0</v>
      </c>
      <c r="D5028" s="60"/>
      <c r="E5028" s="60"/>
      <c r="F5028" s="60"/>
      <c r="G5028" s="61"/>
      <c r="H5028" s="71">
        <v>0</v>
      </c>
      <c r="I5028" s="62" t="s">
        <v>35</v>
      </c>
      <c r="J5028" s="62">
        <v>0</v>
      </c>
      <c r="K5028" s="44"/>
      <c r="L5028" s="63">
        <v>0</v>
      </c>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v>191</v>
      </c>
      <c r="C5029" s="59">
        <v>0</v>
      </c>
      <c r="D5029" s="60"/>
      <c r="E5029" s="60"/>
      <c r="F5029" s="60"/>
      <c r="G5029" s="61"/>
      <c r="H5029" s="71">
        <v>0</v>
      </c>
      <c r="I5029" s="62" t="s">
        <v>35</v>
      </c>
      <c r="J5029" s="62">
        <v>0</v>
      </c>
      <c r="K5029" s="44"/>
      <c r="L5029" s="63">
        <v>0</v>
      </c>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v>192</v>
      </c>
      <c r="C5030" s="59">
        <v>0</v>
      </c>
      <c r="D5030" s="60"/>
      <c r="E5030" s="60"/>
      <c r="F5030" s="60"/>
      <c r="G5030" s="61"/>
      <c r="H5030" s="71">
        <v>0</v>
      </c>
      <c r="I5030" s="62" t="s">
        <v>35</v>
      </c>
      <c r="J5030" s="62">
        <v>0</v>
      </c>
      <c r="K5030" s="44"/>
      <c r="L5030" s="63">
        <v>0</v>
      </c>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v>193</v>
      </c>
      <c r="C5031" s="59">
        <v>0</v>
      </c>
      <c r="D5031" s="60"/>
      <c r="E5031" s="60"/>
      <c r="F5031" s="60"/>
      <c r="G5031" s="61"/>
      <c r="H5031" s="71">
        <v>0</v>
      </c>
      <c r="I5031" s="62" t="s">
        <v>35</v>
      </c>
      <c r="J5031" s="62">
        <v>0</v>
      </c>
      <c r="K5031" s="44"/>
      <c r="L5031" s="63">
        <v>0</v>
      </c>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v>194</v>
      </c>
      <c r="C5032" s="59">
        <v>0</v>
      </c>
      <c r="D5032" s="60"/>
      <c r="E5032" s="60"/>
      <c r="F5032" s="60"/>
      <c r="G5032" s="61"/>
      <c r="H5032" s="71">
        <v>0</v>
      </c>
      <c r="I5032" s="62" t="s">
        <v>35</v>
      </c>
      <c r="J5032" s="62">
        <v>0</v>
      </c>
      <c r="K5032" s="44"/>
      <c r="L5032" s="63">
        <v>0</v>
      </c>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v>195</v>
      </c>
      <c r="C5033" s="59">
        <v>0</v>
      </c>
      <c r="D5033" s="60"/>
      <c r="E5033" s="60"/>
      <c r="F5033" s="60"/>
      <c r="G5033" s="61"/>
      <c r="H5033" s="71">
        <v>0</v>
      </c>
      <c r="I5033" s="62" t="s">
        <v>35</v>
      </c>
      <c r="J5033" s="62">
        <v>0</v>
      </c>
      <c r="K5033" s="44"/>
      <c r="L5033" s="63">
        <v>0</v>
      </c>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v>196</v>
      </c>
      <c r="C5034" s="59">
        <v>0</v>
      </c>
      <c r="D5034" s="60"/>
      <c r="E5034" s="60"/>
      <c r="F5034" s="60"/>
      <c r="G5034" s="61"/>
      <c r="H5034" s="71">
        <v>0</v>
      </c>
      <c r="I5034" s="62" t="s">
        <v>35</v>
      </c>
      <c r="J5034" s="62">
        <v>0</v>
      </c>
      <c r="K5034" s="44"/>
      <c r="L5034" s="63">
        <v>0</v>
      </c>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v>197</v>
      </c>
      <c r="C5035" s="59">
        <v>0</v>
      </c>
      <c r="D5035" s="60"/>
      <c r="E5035" s="60"/>
      <c r="F5035" s="60"/>
      <c r="G5035" s="61"/>
      <c r="H5035" s="71">
        <v>0</v>
      </c>
      <c r="I5035" s="62" t="s">
        <v>35</v>
      </c>
      <c r="J5035" s="62">
        <v>0</v>
      </c>
      <c r="K5035" s="44"/>
      <c r="L5035" s="63">
        <v>0</v>
      </c>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v>198</v>
      </c>
      <c r="C5036" s="59">
        <v>0</v>
      </c>
      <c r="D5036" s="60"/>
      <c r="E5036" s="60"/>
      <c r="F5036" s="60"/>
      <c r="G5036" s="61"/>
      <c r="H5036" s="71">
        <v>0</v>
      </c>
      <c r="I5036" s="62" t="s">
        <v>35</v>
      </c>
      <c r="J5036" s="62">
        <v>0</v>
      </c>
      <c r="K5036" s="44"/>
      <c r="L5036" s="63">
        <v>0</v>
      </c>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v>199</v>
      </c>
      <c r="C5037" s="59">
        <v>0</v>
      </c>
      <c r="D5037" s="60"/>
      <c r="E5037" s="60"/>
      <c r="F5037" s="60"/>
      <c r="G5037" s="61"/>
      <c r="H5037" s="71">
        <v>0</v>
      </c>
      <c r="I5037" s="62" t="s">
        <v>35</v>
      </c>
      <c r="J5037" s="62">
        <v>0</v>
      </c>
      <c r="K5037" s="44"/>
      <c r="L5037" s="63">
        <v>0</v>
      </c>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v>200</v>
      </c>
      <c r="C5038" s="59">
        <v>0</v>
      </c>
      <c r="D5038" s="60"/>
      <c r="E5038" s="60"/>
      <c r="F5038" s="60"/>
      <c r="G5038" s="61"/>
      <c r="H5038" s="71">
        <v>0</v>
      </c>
      <c r="I5038" s="62" t="s">
        <v>35</v>
      </c>
      <c r="J5038" s="62">
        <v>0</v>
      </c>
      <c r="K5038" s="44"/>
      <c r="L5038" s="63">
        <v>0</v>
      </c>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v>201</v>
      </c>
      <c r="C5039" s="59">
        <v>0</v>
      </c>
      <c r="D5039" s="60"/>
      <c r="E5039" s="60"/>
      <c r="F5039" s="60"/>
      <c r="G5039" s="61"/>
      <c r="H5039" s="71">
        <v>0</v>
      </c>
      <c r="I5039" s="62" t="s">
        <v>35</v>
      </c>
      <c r="J5039" s="62">
        <v>0</v>
      </c>
      <c r="K5039" s="44"/>
      <c r="L5039" s="63">
        <v>0</v>
      </c>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v>202</v>
      </c>
      <c r="C5040" s="59">
        <v>0</v>
      </c>
      <c r="D5040" s="60"/>
      <c r="E5040" s="60"/>
      <c r="F5040" s="60"/>
      <c r="G5040" s="61"/>
      <c r="H5040" s="71">
        <v>0</v>
      </c>
      <c r="I5040" s="62" t="s">
        <v>35</v>
      </c>
      <c r="J5040" s="62">
        <v>0</v>
      </c>
      <c r="K5040" s="44"/>
      <c r="L5040" s="63">
        <v>0</v>
      </c>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v>203</v>
      </c>
      <c r="C5041" s="59">
        <v>0</v>
      </c>
      <c r="D5041" s="60"/>
      <c r="E5041" s="60"/>
      <c r="F5041" s="60"/>
      <c r="G5041" s="61"/>
      <c r="H5041" s="71">
        <v>0</v>
      </c>
      <c r="I5041" s="62" t="s">
        <v>35</v>
      </c>
      <c r="J5041" s="62">
        <v>0</v>
      </c>
      <c r="K5041" s="44"/>
      <c r="L5041" s="63">
        <v>0</v>
      </c>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v>204</v>
      </c>
      <c r="C5042" s="59">
        <v>0</v>
      </c>
      <c r="D5042" s="60"/>
      <c r="E5042" s="60"/>
      <c r="F5042" s="60"/>
      <c r="G5042" s="61"/>
      <c r="H5042" s="71">
        <v>0</v>
      </c>
      <c r="I5042" s="62" t="s">
        <v>35</v>
      </c>
      <c r="J5042" s="62">
        <v>0</v>
      </c>
      <c r="K5042" s="44"/>
      <c r="L5042" s="63">
        <v>0</v>
      </c>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v>205</v>
      </c>
      <c r="C5043" s="59">
        <v>0</v>
      </c>
      <c r="D5043" s="60"/>
      <c r="E5043" s="60"/>
      <c r="F5043" s="60"/>
      <c r="G5043" s="61"/>
      <c r="H5043" s="71">
        <v>0</v>
      </c>
      <c r="I5043" s="62" t="s">
        <v>35</v>
      </c>
      <c r="J5043" s="62">
        <v>0</v>
      </c>
      <c r="K5043" s="44"/>
      <c r="L5043" s="63">
        <v>0</v>
      </c>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v>206</v>
      </c>
      <c r="C5044" s="59">
        <v>0</v>
      </c>
      <c r="D5044" s="60"/>
      <c r="E5044" s="60"/>
      <c r="F5044" s="60"/>
      <c r="G5044" s="61"/>
      <c r="H5044" s="71">
        <v>0</v>
      </c>
      <c r="I5044" s="62" t="s">
        <v>35</v>
      </c>
      <c r="J5044" s="62">
        <v>0</v>
      </c>
      <c r="K5044" s="44"/>
      <c r="L5044" s="63">
        <v>0</v>
      </c>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v>207</v>
      </c>
      <c r="C5045" s="59">
        <v>0</v>
      </c>
      <c r="D5045" s="60"/>
      <c r="E5045" s="60"/>
      <c r="F5045" s="60"/>
      <c r="G5045" s="61"/>
      <c r="H5045" s="71">
        <v>0</v>
      </c>
      <c r="I5045" s="62" t="s">
        <v>35</v>
      </c>
      <c r="J5045" s="62">
        <v>0</v>
      </c>
      <c r="K5045" s="44"/>
      <c r="L5045" s="63">
        <v>0</v>
      </c>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v>208</v>
      </c>
      <c r="C5046" s="59">
        <v>0</v>
      </c>
      <c r="D5046" s="60"/>
      <c r="E5046" s="60"/>
      <c r="F5046" s="60"/>
      <c r="G5046" s="61"/>
      <c r="H5046" s="71">
        <v>0</v>
      </c>
      <c r="I5046" s="62" t="s">
        <v>35</v>
      </c>
      <c r="J5046" s="62">
        <v>0</v>
      </c>
      <c r="K5046" s="44"/>
      <c r="L5046" s="63">
        <v>0</v>
      </c>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v>209</v>
      </c>
      <c r="C5047" s="59">
        <v>0</v>
      </c>
      <c r="D5047" s="60"/>
      <c r="E5047" s="60"/>
      <c r="F5047" s="60"/>
      <c r="G5047" s="61"/>
      <c r="H5047" s="71">
        <v>0</v>
      </c>
      <c r="I5047" s="62" t="s">
        <v>35</v>
      </c>
      <c r="J5047" s="62">
        <v>0</v>
      </c>
      <c r="K5047" s="44"/>
      <c r="L5047" s="63">
        <v>0</v>
      </c>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v>210</v>
      </c>
      <c r="C5048" s="59">
        <v>0</v>
      </c>
      <c r="D5048" s="60"/>
      <c r="E5048" s="60"/>
      <c r="F5048" s="60"/>
      <c r="G5048" s="61"/>
      <c r="H5048" s="71">
        <v>0</v>
      </c>
      <c r="I5048" s="62" t="s">
        <v>35</v>
      </c>
      <c r="J5048" s="62">
        <v>0</v>
      </c>
      <c r="K5048" s="44"/>
      <c r="L5048" s="63">
        <v>0</v>
      </c>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v>211</v>
      </c>
      <c r="C5049" s="59">
        <v>0</v>
      </c>
      <c r="D5049" s="60"/>
      <c r="E5049" s="60"/>
      <c r="F5049" s="60"/>
      <c r="G5049" s="61"/>
      <c r="H5049" s="71">
        <v>0</v>
      </c>
      <c r="I5049" s="62" t="s">
        <v>35</v>
      </c>
      <c r="J5049" s="62">
        <v>0</v>
      </c>
      <c r="K5049" s="44"/>
      <c r="L5049" s="63">
        <v>0</v>
      </c>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v>212</v>
      </c>
      <c r="C5050" s="59">
        <v>0</v>
      </c>
      <c r="D5050" s="60"/>
      <c r="E5050" s="60"/>
      <c r="F5050" s="60"/>
      <c r="G5050" s="61"/>
      <c r="H5050" s="71">
        <v>0</v>
      </c>
      <c r="I5050" s="62" t="s">
        <v>35</v>
      </c>
      <c r="J5050" s="62">
        <v>0</v>
      </c>
      <c r="K5050" s="44"/>
      <c r="L5050" s="63">
        <v>0</v>
      </c>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v>213</v>
      </c>
      <c r="C5051" s="59">
        <v>0</v>
      </c>
      <c r="D5051" s="60"/>
      <c r="E5051" s="60"/>
      <c r="F5051" s="60"/>
      <c r="G5051" s="61"/>
      <c r="H5051" s="71">
        <v>0</v>
      </c>
      <c r="I5051" s="62" t="s">
        <v>35</v>
      </c>
      <c r="J5051" s="62">
        <v>0</v>
      </c>
      <c r="K5051" s="44"/>
      <c r="L5051" s="63">
        <v>0</v>
      </c>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x14ac:dyDescent="0.2">
      <c r="A5052" s="15"/>
      <c r="B5052" s="15">
        <v>214</v>
      </c>
      <c r="C5052" s="59">
        <v>0</v>
      </c>
      <c r="D5052" s="60"/>
      <c r="E5052" s="60"/>
      <c r="F5052" s="60"/>
      <c r="G5052" s="61"/>
      <c r="H5052" s="71">
        <v>0</v>
      </c>
      <c r="I5052" s="62" t="s">
        <v>35</v>
      </c>
      <c r="J5052" s="62">
        <v>0</v>
      </c>
      <c r="K5052" s="44"/>
      <c r="L5052" s="63">
        <v>0</v>
      </c>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x14ac:dyDescent="0.2">
      <c r="A5053" s="15"/>
      <c r="B5053" s="15">
        <v>215</v>
      </c>
      <c r="C5053" s="59">
        <v>0</v>
      </c>
      <c r="D5053" s="60"/>
      <c r="E5053" s="60"/>
      <c r="F5053" s="60"/>
      <c r="G5053" s="61"/>
      <c r="H5053" s="71">
        <v>0</v>
      </c>
      <c r="I5053" s="62" t="s">
        <v>35</v>
      </c>
      <c r="J5053" s="62">
        <v>0</v>
      </c>
      <c r="K5053" s="44"/>
      <c r="L5053" s="63">
        <v>0</v>
      </c>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x14ac:dyDescent="0.2">
      <c r="A5054" s="15"/>
      <c r="B5054" s="15">
        <v>216</v>
      </c>
      <c r="C5054" s="59">
        <v>0</v>
      </c>
      <c r="D5054" s="60"/>
      <c r="E5054" s="60"/>
      <c r="F5054" s="60"/>
      <c r="G5054" s="61"/>
      <c r="H5054" s="71">
        <v>0</v>
      </c>
      <c r="I5054" s="62" t="s">
        <v>35</v>
      </c>
      <c r="J5054" s="62">
        <v>0</v>
      </c>
      <c r="K5054" s="44"/>
      <c r="L5054" s="63">
        <v>0</v>
      </c>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x14ac:dyDescent="0.2">
      <c r="A5055" s="15"/>
      <c r="B5055" s="15">
        <v>217</v>
      </c>
      <c r="C5055" s="59">
        <v>0</v>
      </c>
      <c r="D5055" s="60"/>
      <c r="E5055" s="60"/>
      <c r="F5055" s="60"/>
      <c r="G5055" s="61"/>
      <c r="H5055" s="71">
        <v>0</v>
      </c>
      <c r="I5055" s="62" t="s">
        <v>35</v>
      </c>
      <c r="J5055" s="62">
        <v>0</v>
      </c>
      <c r="K5055" s="44"/>
      <c r="L5055" s="63">
        <v>0</v>
      </c>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x14ac:dyDescent="0.2">
      <c r="A5056" s="15"/>
      <c r="B5056" s="15">
        <v>218</v>
      </c>
      <c r="C5056" s="59">
        <v>0</v>
      </c>
      <c r="D5056" s="60"/>
      <c r="E5056" s="60"/>
      <c r="F5056" s="60"/>
      <c r="G5056" s="61"/>
      <c r="H5056" s="71">
        <v>0</v>
      </c>
      <c r="I5056" s="62" t="s">
        <v>35</v>
      </c>
      <c r="J5056" s="62">
        <v>0</v>
      </c>
      <c r="K5056" s="44"/>
      <c r="L5056" s="63">
        <v>0</v>
      </c>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x14ac:dyDescent="0.2">
      <c r="A5057" s="15"/>
      <c r="B5057" s="15">
        <v>219</v>
      </c>
      <c r="C5057" s="59">
        <v>0</v>
      </c>
      <c r="D5057" s="60"/>
      <c r="E5057" s="60"/>
      <c r="F5057" s="60"/>
      <c r="G5057" s="61"/>
      <c r="H5057" s="71">
        <v>0</v>
      </c>
      <c r="I5057" s="62" t="s">
        <v>35</v>
      </c>
      <c r="J5057" s="62">
        <v>0</v>
      </c>
      <c r="K5057" s="44"/>
      <c r="L5057" s="63">
        <v>0</v>
      </c>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x14ac:dyDescent="0.2">
      <c r="A5058" s="15"/>
      <c r="B5058" s="15">
        <v>220</v>
      </c>
      <c r="C5058" s="59">
        <v>0</v>
      </c>
      <c r="D5058" s="60"/>
      <c r="E5058" s="60"/>
      <c r="F5058" s="60"/>
      <c r="G5058" s="61"/>
      <c r="H5058" s="71">
        <v>0</v>
      </c>
      <c r="I5058" s="62" t="s">
        <v>35</v>
      </c>
      <c r="J5058" s="62">
        <v>0</v>
      </c>
      <c r="K5058" s="44"/>
      <c r="L5058" s="63">
        <v>0</v>
      </c>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x14ac:dyDescent="0.2">
      <c r="A5059" s="15"/>
      <c r="B5059" s="15">
        <v>221</v>
      </c>
      <c r="C5059" s="59">
        <v>0</v>
      </c>
      <c r="D5059" s="60"/>
      <c r="E5059" s="60"/>
      <c r="F5059" s="60"/>
      <c r="G5059" s="61"/>
      <c r="H5059" s="71">
        <v>0</v>
      </c>
      <c r="I5059" s="62" t="s">
        <v>35</v>
      </c>
      <c r="J5059" s="62">
        <v>0</v>
      </c>
      <c r="K5059" s="44"/>
      <c r="L5059" s="63">
        <v>0</v>
      </c>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x14ac:dyDescent="0.2">
      <c r="A5060" s="15"/>
      <c r="B5060" s="15">
        <v>222</v>
      </c>
      <c r="C5060" s="59">
        <v>0</v>
      </c>
      <c r="D5060" s="60"/>
      <c r="E5060" s="60"/>
      <c r="F5060" s="60"/>
      <c r="G5060" s="61"/>
      <c r="H5060" s="71">
        <v>0</v>
      </c>
      <c r="I5060" s="62" t="s">
        <v>35</v>
      </c>
      <c r="J5060" s="62">
        <v>0</v>
      </c>
      <c r="K5060" s="44"/>
      <c r="L5060" s="63">
        <v>0</v>
      </c>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x14ac:dyDescent="0.2">
      <c r="A5061" s="15"/>
      <c r="B5061" s="15">
        <v>223</v>
      </c>
      <c r="C5061" s="59">
        <v>0</v>
      </c>
      <c r="D5061" s="60"/>
      <c r="E5061" s="60"/>
      <c r="F5061" s="60"/>
      <c r="G5061" s="61"/>
      <c r="H5061" s="71">
        <v>0</v>
      </c>
      <c r="I5061" s="62" t="s">
        <v>35</v>
      </c>
      <c r="J5061" s="62">
        <v>0</v>
      </c>
      <c r="K5061" s="44"/>
      <c r="L5061" s="63">
        <v>0</v>
      </c>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x14ac:dyDescent="0.2">
      <c r="A5062" s="15"/>
      <c r="B5062" s="15">
        <v>224</v>
      </c>
      <c r="C5062" s="59">
        <v>0</v>
      </c>
      <c r="D5062" s="60"/>
      <c r="E5062" s="60"/>
      <c r="F5062" s="60"/>
      <c r="G5062" s="61"/>
      <c r="H5062" s="71">
        <v>0</v>
      </c>
      <c r="I5062" s="62" t="s">
        <v>35</v>
      </c>
      <c r="J5062" s="62">
        <v>0</v>
      </c>
      <c r="K5062" s="44"/>
      <c r="L5062" s="63">
        <v>0</v>
      </c>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x14ac:dyDescent="0.2">
      <c r="A5063" s="15"/>
      <c r="B5063" s="15">
        <v>225</v>
      </c>
      <c r="C5063" s="59">
        <v>0</v>
      </c>
      <c r="D5063" s="60"/>
      <c r="E5063" s="60"/>
      <c r="F5063" s="60"/>
      <c r="G5063" s="61"/>
      <c r="H5063" s="71">
        <v>0</v>
      </c>
      <c r="I5063" s="62" t="s">
        <v>35</v>
      </c>
      <c r="J5063" s="62">
        <v>0</v>
      </c>
      <c r="K5063" s="44"/>
      <c r="L5063" s="63">
        <v>0</v>
      </c>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x14ac:dyDescent="0.2">
      <c r="A5064" s="15"/>
      <c r="B5064" s="15">
        <v>226</v>
      </c>
      <c r="C5064" s="59">
        <v>0</v>
      </c>
      <c r="D5064" s="60"/>
      <c r="E5064" s="60"/>
      <c r="F5064" s="60"/>
      <c r="G5064" s="61"/>
      <c r="H5064" s="71">
        <v>0</v>
      </c>
      <c r="I5064" s="62" t="s">
        <v>35</v>
      </c>
      <c r="J5064" s="62">
        <v>0</v>
      </c>
      <c r="K5064" s="44"/>
      <c r="L5064" s="63">
        <v>0</v>
      </c>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x14ac:dyDescent="0.2">
      <c r="A5065" s="15"/>
      <c r="B5065" s="15">
        <v>227</v>
      </c>
      <c r="C5065" s="59">
        <v>0</v>
      </c>
      <c r="D5065" s="60"/>
      <c r="E5065" s="60"/>
      <c r="F5065" s="60"/>
      <c r="G5065" s="61"/>
      <c r="H5065" s="71">
        <v>0</v>
      </c>
      <c r="I5065" s="62" t="s">
        <v>35</v>
      </c>
      <c r="J5065" s="62">
        <v>0</v>
      </c>
      <c r="K5065" s="44"/>
      <c r="L5065" s="63">
        <v>0</v>
      </c>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x14ac:dyDescent="0.2">
      <c r="A5066" s="15"/>
      <c r="B5066" s="15">
        <v>228</v>
      </c>
      <c r="C5066" s="59">
        <v>0</v>
      </c>
      <c r="D5066" s="60"/>
      <c r="E5066" s="60"/>
      <c r="F5066" s="60"/>
      <c r="G5066" s="61"/>
      <c r="H5066" s="71">
        <v>0</v>
      </c>
      <c r="I5066" s="62" t="s">
        <v>35</v>
      </c>
      <c r="J5066" s="62">
        <v>0</v>
      </c>
      <c r="K5066" s="44"/>
      <c r="L5066" s="63">
        <v>0</v>
      </c>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x14ac:dyDescent="0.2">
      <c r="A5067" s="15"/>
      <c r="B5067" s="15">
        <v>229</v>
      </c>
      <c r="C5067" s="59">
        <v>0</v>
      </c>
      <c r="D5067" s="60"/>
      <c r="E5067" s="60"/>
      <c r="F5067" s="60"/>
      <c r="G5067" s="61"/>
      <c r="H5067" s="71">
        <v>0</v>
      </c>
      <c r="I5067" s="62" t="s">
        <v>35</v>
      </c>
      <c r="J5067" s="62">
        <v>0</v>
      </c>
      <c r="K5067" s="44"/>
      <c r="L5067" s="63">
        <v>0</v>
      </c>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x14ac:dyDescent="0.2">
      <c r="A5068" s="15"/>
      <c r="B5068" s="15">
        <v>230</v>
      </c>
      <c r="C5068" s="59">
        <v>0</v>
      </c>
      <c r="D5068" s="60"/>
      <c r="E5068" s="60"/>
      <c r="F5068" s="60"/>
      <c r="G5068" s="61"/>
      <c r="H5068" s="71">
        <v>0</v>
      </c>
      <c r="I5068" s="62" t="s">
        <v>35</v>
      </c>
      <c r="J5068" s="62">
        <v>0</v>
      </c>
      <c r="K5068" s="44"/>
      <c r="L5068" s="63">
        <v>0</v>
      </c>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x14ac:dyDescent="0.2">
      <c r="A5069" s="15"/>
      <c r="B5069" s="15">
        <v>231</v>
      </c>
      <c r="C5069" s="59">
        <v>0</v>
      </c>
      <c r="D5069" s="60"/>
      <c r="E5069" s="60"/>
      <c r="F5069" s="60"/>
      <c r="G5069" s="61"/>
      <c r="H5069" s="71">
        <v>0</v>
      </c>
      <c r="I5069" s="62" t="s">
        <v>35</v>
      </c>
      <c r="J5069" s="62">
        <v>0</v>
      </c>
      <c r="K5069" s="44"/>
      <c r="L5069" s="63">
        <v>0</v>
      </c>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x14ac:dyDescent="0.2">
      <c r="A5070" s="15"/>
      <c r="B5070" s="15">
        <v>232</v>
      </c>
      <c r="C5070" s="59">
        <v>0</v>
      </c>
      <c r="D5070" s="60"/>
      <c r="E5070" s="60"/>
      <c r="F5070" s="60"/>
      <c r="G5070" s="61"/>
      <c r="H5070" s="71">
        <v>0</v>
      </c>
      <c r="I5070" s="62" t="s">
        <v>35</v>
      </c>
      <c r="J5070" s="62">
        <v>0</v>
      </c>
      <c r="K5070" s="44"/>
      <c r="L5070" s="63">
        <v>0</v>
      </c>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x14ac:dyDescent="0.2">
      <c r="A5071" s="15"/>
      <c r="B5071" s="15">
        <v>233</v>
      </c>
      <c r="C5071" s="59">
        <v>0</v>
      </c>
      <c r="D5071" s="60"/>
      <c r="E5071" s="60"/>
      <c r="F5071" s="60"/>
      <c r="G5071" s="61"/>
      <c r="H5071" s="71">
        <v>0</v>
      </c>
      <c r="I5071" s="62" t="s">
        <v>35</v>
      </c>
      <c r="J5071" s="62">
        <v>0</v>
      </c>
      <c r="K5071" s="44"/>
      <c r="L5071" s="63">
        <v>0</v>
      </c>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x14ac:dyDescent="0.2">
      <c r="A5072" s="15"/>
      <c r="B5072" s="15">
        <v>234</v>
      </c>
      <c r="C5072" s="59">
        <v>0</v>
      </c>
      <c r="D5072" s="60"/>
      <c r="E5072" s="60"/>
      <c r="F5072" s="60"/>
      <c r="G5072" s="61"/>
      <c r="H5072" s="71">
        <v>0</v>
      </c>
      <c r="I5072" s="62" t="s">
        <v>35</v>
      </c>
      <c r="J5072" s="62">
        <v>0</v>
      </c>
      <c r="K5072" s="44"/>
      <c r="L5072" s="63">
        <v>0</v>
      </c>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x14ac:dyDescent="0.2">
      <c r="A5073" s="15"/>
      <c r="B5073" s="15">
        <v>235</v>
      </c>
      <c r="C5073" s="59">
        <v>0</v>
      </c>
      <c r="D5073" s="60"/>
      <c r="E5073" s="60"/>
      <c r="F5073" s="60"/>
      <c r="G5073" s="61"/>
      <c r="H5073" s="71">
        <v>0</v>
      </c>
      <c r="I5073" s="62" t="s">
        <v>35</v>
      </c>
      <c r="J5073" s="62">
        <v>0</v>
      </c>
      <c r="K5073" s="44"/>
      <c r="L5073" s="63">
        <v>0</v>
      </c>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x14ac:dyDescent="0.2">
      <c r="A5074" s="15"/>
      <c r="B5074" s="15">
        <v>236</v>
      </c>
      <c r="C5074" s="59">
        <v>0</v>
      </c>
      <c r="D5074" s="60"/>
      <c r="E5074" s="60"/>
      <c r="F5074" s="60"/>
      <c r="G5074" s="61"/>
      <c r="H5074" s="71">
        <v>0</v>
      </c>
      <c r="I5074" s="62" t="s">
        <v>35</v>
      </c>
      <c r="J5074" s="62">
        <v>0</v>
      </c>
      <c r="K5074" s="44"/>
      <c r="L5074" s="63">
        <v>0</v>
      </c>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x14ac:dyDescent="0.2">
      <c r="A5075" s="15"/>
      <c r="B5075" s="15">
        <v>237</v>
      </c>
      <c r="C5075" s="59">
        <v>0</v>
      </c>
      <c r="D5075" s="60"/>
      <c r="E5075" s="60"/>
      <c r="F5075" s="60"/>
      <c r="G5075" s="61"/>
      <c r="H5075" s="71">
        <v>0</v>
      </c>
      <c r="I5075" s="62" t="s">
        <v>35</v>
      </c>
      <c r="J5075" s="62">
        <v>0</v>
      </c>
      <c r="K5075" s="44"/>
      <c r="L5075" s="63">
        <v>0</v>
      </c>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x14ac:dyDescent="0.2">
      <c r="A5076" s="15"/>
      <c r="B5076" s="15">
        <v>238</v>
      </c>
      <c r="C5076" s="59">
        <v>0</v>
      </c>
      <c r="D5076" s="60"/>
      <c r="E5076" s="60"/>
      <c r="F5076" s="60"/>
      <c r="G5076" s="61"/>
      <c r="H5076" s="71">
        <v>0</v>
      </c>
      <c r="I5076" s="62" t="s">
        <v>35</v>
      </c>
      <c r="J5076" s="62">
        <v>0</v>
      </c>
      <c r="K5076" s="44"/>
      <c r="L5076" s="63">
        <v>0</v>
      </c>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x14ac:dyDescent="0.2">
      <c r="A5077" s="15"/>
      <c r="B5077" s="15">
        <v>239</v>
      </c>
      <c r="C5077" s="59">
        <v>0</v>
      </c>
      <c r="D5077" s="60"/>
      <c r="E5077" s="60"/>
      <c r="F5077" s="60"/>
      <c r="G5077" s="61"/>
      <c r="H5077" s="71">
        <v>0</v>
      </c>
      <c r="I5077" s="62" t="s">
        <v>35</v>
      </c>
      <c r="J5077" s="62">
        <v>0</v>
      </c>
      <c r="K5077" s="44"/>
      <c r="L5077" s="63">
        <v>0</v>
      </c>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x14ac:dyDescent="0.2">
      <c r="A5078" s="15"/>
      <c r="B5078" s="15">
        <v>240</v>
      </c>
      <c r="C5078" s="59">
        <v>0</v>
      </c>
      <c r="D5078" s="60"/>
      <c r="E5078" s="60"/>
      <c r="F5078" s="60"/>
      <c r="G5078" s="61"/>
      <c r="H5078" s="71">
        <v>0</v>
      </c>
      <c r="I5078" s="62" t="s">
        <v>35</v>
      </c>
      <c r="J5078" s="62">
        <v>0</v>
      </c>
      <c r="K5078" s="44"/>
      <c r="L5078" s="63">
        <v>0</v>
      </c>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x14ac:dyDescent="0.2">
      <c r="A5079" s="15"/>
      <c r="B5079" s="15">
        <v>241</v>
      </c>
      <c r="C5079" s="59">
        <v>0</v>
      </c>
      <c r="D5079" s="60"/>
      <c r="E5079" s="60"/>
      <c r="F5079" s="60"/>
      <c r="G5079" s="61"/>
      <c r="H5079" s="71">
        <v>0</v>
      </c>
      <c r="I5079" s="62" t="s">
        <v>35</v>
      </c>
      <c r="J5079" s="62">
        <v>0</v>
      </c>
      <c r="K5079" s="44"/>
      <c r="L5079" s="63">
        <v>0</v>
      </c>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x14ac:dyDescent="0.2">
      <c r="A5080" s="15"/>
      <c r="B5080" s="15">
        <v>242</v>
      </c>
      <c r="C5080" s="59">
        <v>0</v>
      </c>
      <c r="D5080" s="60"/>
      <c r="E5080" s="60"/>
      <c r="F5080" s="60"/>
      <c r="G5080" s="61"/>
      <c r="H5080" s="71">
        <v>0</v>
      </c>
      <c r="I5080" s="62" t="s">
        <v>35</v>
      </c>
      <c r="J5080" s="62">
        <v>0</v>
      </c>
      <c r="K5080" s="44"/>
      <c r="L5080" s="63">
        <v>0</v>
      </c>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x14ac:dyDescent="0.2">
      <c r="A5081" s="15"/>
      <c r="B5081" s="15">
        <v>243</v>
      </c>
      <c r="C5081" s="59">
        <v>0</v>
      </c>
      <c r="D5081" s="60"/>
      <c r="E5081" s="60"/>
      <c r="F5081" s="60"/>
      <c r="G5081" s="61"/>
      <c r="H5081" s="71">
        <v>0</v>
      </c>
      <c r="I5081" s="62" t="s">
        <v>35</v>
      </c>
      <c r="J5081" s="62">
        <v>0</v>
      </c>
      <c r="K5081" s="44"/>
      <c r="L5081" s="63">
        <v>0</v>
      </c>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x14ac:dyDescent="0.2">
      <c r="A5082" s="15"/>
      <c r="B5082" s="15">
        <v>244</v>
      </c>
      <c r="C5082" s="59">
        <v>0</v>
      </c>
      <c r="D5082" s="60"/>
      <c r="E5082" s="60"/>
      <c r="F5082" s="60"/>
      <c r="G5082" s="61"/>
      <c r="H5082" s="71">
        <v>0</v>
      </c>
      <c r="I5082" s="62" t="s">
        <v>35</v>
      </c>
      <c r="J5082" s="62">
        <v>0</v>
      </c>
      <c r="K5082" s="44"/>
      <c r="L5082" s="63">
        <v>0</v>
      </c>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x14ac:dyDescent="0.2">
      <c r="A5083" s="15"/>
      <c r="B5083" s="15">
        <v>245</v>
      </c>
      <c r="C5083" s="59">
        <v>0</v>
      </c>
      <c r="D5083" s="60"/>
      <c r="E5083" s="60"/>
      <c r="F5083" s="60"/>
      <c r="G5083" s="61"/>
      <c r="H5083" s="71">
        <v>0</v>
      </c>
      <c r="I5083" s="62" t="s">
        <v>35</v>
      </c>
      <c r="J5083" s="62">
        <v>0</v>
      </c>
      <c r="K5083" s="44"/>
      <c r="L5083" s="63">
        <v>0</v>
      </c>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x14ac:dyDescent="0.2">
      <c r="A5084" s="15"/>
      <c r="B5084" s="15">
        <v>246</v>
      </c>
      <c r="C5084" s="59">
        <v>0</v>
      </c>
      <c r="D5084" s="60"/>
      <c r="E5084" s="60"/>
      <c r="F5084" s="60"/>
      <c r="G5084" s="61"/>
      <c r="H5084" s="71">
        <v>0</v>
      </c>
      <c r="I5084" s="62" t="s">
        <v>35</v>
      </c>
      <c r="J5084" s="62">
        <v>0</v>
      </c>
      <c r="K5084" s="44"/>
      <c r="L5084" s="63">
        <v>0</v>
      </c>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x14ac:dyDescent="0.2">
      <c r="A5085" s="15"/>
      <c r="B5085" s="15">
        <v>247</v>
      </c>
      <c r="C5085" s="59">
        <v>0</v>
      </c>
      <c r="D5085" s="60"/>
      <c r="E5085" s="60"/>
      <c r="F5085" s="60"/>
      <c r="G5085" s="61"/>
      <c r="H5085" s="71">
        <v>0</v>
      </c>
      <c r="I5085" s="62" t="s">
        <v>35</v>
      </c>
      <c r="J5085" s="62">
        <v>0</v>
      </c>
      <c r="K5085" s="44"/>
      <c r="L5085" s="63">
        <v>0</v>
      </c>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x14ac:dyDescent="0.2">
      <c r="A5086" s="15"/>
      <c r="B5086" s="15">
        <v>248</v>
      </c>
      <c r="C5086" s="59">
        <v>0</v>
      </c>
      <c r="D5086" s="60"/>
      <c r="E5086" s="60"/>
      <c r="F5086" s="60"/>
      <c r="G5086" s="61"/>
      <c r="H5086" s="71">
        <v>0</v>
      </c>
      <c r="I5086" s="62" t="s">
        <v>35</v>
      </c>
      <c r="J5086" s="62">
        <v>0</v>
      </c>
      <c r="K5086" s="44"/>
      <c r="L5086" s="63">
        <v>0</v>
      </c>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x14ac:dyDescent="0.2">
      <c r="A5087" s="15"/>
      <c r="B5087" s="15">
        <v>249</v>
      </c>
      <c r="C5087" s="59">
        <v>0</v>
      </c>
      <c r="D5087" s="60"/>
      <c r="E5087" s="60"/>
      <c r="F5087" s="60"/>
      <c r="G5087" s="61"/>
      <c r="H5087" s="71">
        <v>0</v>
      </c>
      <c r="I5087" s="62" t="s">
        <v>35</v>
      </c>
      <c r="J5087" s="62">
        <v>0</v>
      </c>
      <c r="K5087" s="44"/>
      <c r="L5087" s="63">
        <v>0</v>
      </c>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x14ac:dyDescent="0.2">
      <c r="A5088" s="15"/>
      <c r="B5088" s="15">
        <v>250</v>
      </c>
      <c r="C5088" s="59">
        <v>0</v>
      </c>
      <c r="D5088" s="60"/>
      <c r="E5088" s="60"/>
      <c r="F5088" s="60"/>
      <c r="G5088" s="61"/>
      <c r="H5088" s="71">
        <v>0</v>
      </c>
      <c r="I5088" s="62" t="s">
        <v>35</v>
      </c>
      <c r="J5088" s="62">
        <v>0</v>
      </c>
      <c r="K5088" s="44"/>
      <c r="L5088" s="63">
        <v>0</v>
      </c>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x14ac:dyDescent="0.2">
      <c r="A5089" s="15"/>
      <c r="B5089" s="15">
        <v>251</v>
      </c>
      <c r="C5089" s="59">
        <v>0</v>
      </c>
      <c r="D5089" s="60"/>
      <c r="E5089" s="60"/>
      <c r="F5089" s="60"/>
      <c r="G5089" s="61"/>
      <c r="H5089" s="71">
        <v>0</v>
      </c>
      <c r="I5089" s="62" t="s">
        <v>35</v>
      </c>
      <c r="J5089" s="62">
        <v>0</v>
      </c>
      <c r="K5089" s="44"/>
      <c r="L5089" s="63">
        <v>0</v>
      </c>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x14ac:dyDescent="0.2">
      <c r="A5090" s="15"/>
      <c r="B5090" s="15">
        <v>252</v>
      </c>
      <c r="C5090" s="59">
        <v>0</v>
      </c>
      <c r="D5090" s="60"/>
      <c r="E5090" s="60"/>
      <c r="F5090" s="60"/>
      <c r="G5090" s="61"/>
      <c r="H5090" s="71">
        <v>0</v>
      </c>
      <c r="I5090" s="62" t="s">
        <v>35</v>
      </c>
      <c r="J5090" s="62">
        <v>0</v>
      </c>
      <c r="K5090" s="44"/>
      <c r="L5090" s="63">
        <v>0</v>
      </c>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x14ac:dyDescent="0.2">
      <c r="A5091" s="15"/>
      <c r="B5091" s="15">
        <v>253</v>
      </c>
      <c r="C5091" s="59">
        <v>0</v>
      </c>
      <c r="D5091" s="60"/>
      <c r="E5091" s="60"/>
      <c r="F5091" s="60"/>
      <c r="G5091" s="61"/>
      <c r="H5091" s="71">
        <v>0</v>
      </c>
      <c r="I5091" s="62" t="s">
        <v>35</v>
      </c>
      <c r="J5091" s="62">
        <v>0</v>
      </c>
      <c r="K5091" s="44"/>
      <c r="L5091" s="63">
        <v>0</v>
      </c>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x14ac:dyDescent="0.2">
      <c r="A5092" s="15"/>
      <c r="B5092" s="15">
        <v>254</v>
      </c>
      <c r="C5092" s="59">
        <v>0</v>
      </c>
      <c r="D5092" s="60"/>
      <c r="E5092" s="60"/>
      <c r="F5092" s="60"/>
      <c r="G5092" s="61"/>
      <c r="H5092" s="71">
        <v>0</v>
      </c>
      <c r="I5092" s="62" t="s">
        <v>35</v>
      </c>
      <c r="J5092" s="62">
        <v>0</v>
      </c>
      <c r="K5092" s="44"/>
      <c r="L5092" s="63">
        <v>0</v>
      </c>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x14ac:dyDescent="0.2">
      <c r="A5093" s="15"/>
      <c r="B5093" s="15">
        <v>255</v>
      </c>
      <c r="C5093" s="59">
        <v>0</v>
      </c>
      <c r="D5093" s="60"/>
      <c r="E5093" s="60"/>
      <c r="F5093" s="60"/>
      <c r="G5093" s="61"/>
      <c r="H5093" s="71">
        <v>0</v>
      </c>
      <c r="I5093" s="62" t="s">
        <v>35</v>
      </c>
      <c r="J5093" s="62">
        <v>0</v>
      </c>
      <c r="K5093" s="44"/>
      <c r="L5093" s="63">
        <v>0</v>
      </c>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x14ac:dyDescent="0.2">
      <c r="A5094" s="15"/>
      <c r="B5094" s="15">
        <v>256</v>
      </c>
      <c r="C5094" s="59">
        <v>0</v>
      </c>
      <c r="D5094" s="60"/>
      <c r="E5094" s="60"/>
      <c r="F5094" s="60"/>
      <c r="G5094" s="61"/>
      <c r="H5094" s="71">
        <v>0</v>
      </c>
      <c r="I5094" s="62" t="s">
        <v>35</v>
      </c>
      <c r="J5094" s="62">
        <v>0</v>
      </c>
      <c r="K5094" s="44"/>
      <c r="L5094" s="63">
        <v>0</v>
      </c>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x14ac:dyDescent="0.2">
      <c r="A5095" s="15"/>
      <c r="B5095" s="15">
        <v>257</v>
      </c>
      <c r="C5095" s="59">
        <v>0</v>
      </c>
      <c r="D5095" s="60"/>
      <c r="E5095" s="60"/>
      <c r="F5095" s="60"/>
      <c r="G5095" s="61"/>
      <c r="H5095" s="71">
        <v>0</v>
      </c>
      <c r="I5095" s="62" t="s">
        <v>35</v>
      </c>
      <c r="J5095" s="62">
        <v>0</v>
      </c>
      <c r="K5095" s="44"/>
      <c r="L5095" s="63">
        <v>0</v>
      </c>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x14ac:dyDescent="0.2">
      <c r="A5096" s="15"/>
      <c r="B5096" s="15">
        <v>258</v>
      </c>
      <c r="C5096" s="59">
        <v>0</v>
      </c>
      <c r="D5096" s="60"/>
      <c r="E5096" s="60"/>
      <c r="F5096" s="60"/>
      <c r="G5096" s="61"/>
      <c r="H5096" s="71">
        <v>0</v>
      </c>
      <c r="I5096" s="62" t="s">
        <v>35</v>
      </c>
      <c r="J5096" s="62">
        <v>0</v>
      </c>
      <c r="K5096" s="44"/>
      <c r="L5096" s="63">
        <v>0</v>
      </c>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x14ac:dyDescent="0.2">
      <c r="A5097" s="15"/>
      <c r="B5097" s="15">
        <v>259</v>
      </c>
      <c r="C5097" s="59">
        <v>0</v>
      </c>
      <c r="D5097" s="60"/>
      <c r="E5097" s="60"/>
      <c r="F5097" s="60"/>
      <c r="G5097" s="61"/>
      <c r="H5097" s="71">
        <v>0</v>
      </c>
      <c r="I5097" s="62" t="s">
        <v>35</v>
      </c>
      <c r="J5097" s="62">
        <v>0</v>
      </c>
      <c r="K5097" s="44"/>
      <c r="L5097" s="63">
        <v>0</v>
      </c>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x14ac:dyDescent="0.2">
      <c r="A5098" s="15"/>
      <c r="B5098" s="15">
        <v>260</v>
      </c>
      <c r="C5098" s="59">
        <v>0</v>
      </c>
      <c r="D5098" s="60"/>
      <c r="E5098" s="60"/>
      <c r="F5098" s="60"/>
      <c r="G5098" s="61"/>
      <c r="H5098" s="71">
        <v>0</v>
      </c>
      <c r="I5098" s="62" t="s">
        <v>35</v>
      </c>
      <c r="J5098" s="62">
        <v>0</v>
      </c>
      <c r="K5098" s="44"/>
      <c r="L5098" s="63">
        <v>0</v>
      </c>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x14ac:dyDescent="0.2">
      <c r="A5099" s="15"/>
      <c r="B5099" s="15">
        <v>261</v>
      </c>
      <c r="C5099" s="59">
        <v>0</v>
      </c>
      <c r="D5099" s="60"/>
      <c r="E5099" s="60"/>
      <c r="F5099" s="60"/>
      <c r="G5099" s="61"/>
      <c r="H5099" s="71">
        <v>0</v>
      </c>
      <c r="I5099" s="62" t="s">
        <v>35</v>
      </c>
      <c r="J5099" s="62">
        <v>0</v>
      </c>
      <c r="K5099" s="44"/>
      <c r="L5099" s="63">
        <v>0</v>
      </c>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x14ac:dyDescent="0.2">
      <c r="A5100" s="15"/>
      <c r="B5100" s="15">
        <v>262</v>
      </c>
      <c r="C5100" s="59">
        <v>0</v>
      </c>
      <c r="D5100" s="60"/>
      <c r="E5100" s="60"/>
      <c r="F5100" s="60"/>
      <c r="G5100" s="61"/>
      <c r="H5100" s="71">
        <v>0</v>
      </c>
      <c r="I5100" s="62" t="s">
        <v>35</v>
      </c>
      <c r="J5100" s="62">
        <v>0</v>
      </c>
      <c r="K5100" s="44"/>
      <c r="L5100" s="63">
        <v>0</v>
      </c>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x14ac:dyDescent="0.2">
      <c r="A5101" s="15"/>
      <c r="B5101" s="15">
        <v>263</v>
      </c>
      <c r="C5101" s="59">
        <v>0</v>
      </c>
      <c r="D5101" s="60"/>
      <c r="E5101" s="60"/>
      <c r="F5101" s="60"/>
      <c r="G5101" s="61"/>
      <c r="H5101" s="71">
        <v>0</v>
      </c>
      <c r="I5101" s="62" t="s">
        <v>35</v>
      </c>
      <c r="J5101" s="62">
        <v>0</v>
      </c>
      <c r="K5101" s="44"/>
      <c r="L5101" s="63">
        <v>0</v>
      </c>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x14ac:dyDescent="0.2">
      <c r="A5102" s="15"/>
      <c r="B5102" s="15">
        <v>264</v>
      </c>
      <c r="C5102" s="59">
        <v>0</v>
      </c>
      <c r="D5102" s="60"/>
      <c r="E5102" s="60"/>
      <c r="F5102" s="60"/>
      <c r="G5102" s="61"/>
      <c r="H5102" s="71">
        <v>0</v>
      </c>
      <c r="I5102" s="62" t="s">
        <v>35</v>
      </c>
      <c r="J5102" s="62">
        <v>0</v>
      </c>
      <c r="K5102" s="44"/>
      <c r="L5102" s="63">
        <v>0</v>
      </c>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x14ac:dyDescent="0.2">
      <c r="A5103" s="15"/>
      <c r="B5103" s="15">
        <v>265</v>
      </c>
      <c r="C5103" s="59">
        <v>0</v>
      </c>
      <c r="D5103" s="60"/>
      <c r="E5103" s="60"/>
      <c r="F5103" s="60"/>
      <c r="G5103" s="61"/>
      <c r="H5103" s="71">
        <v>0</v>
      </c>
      <c r="I5103" s="62" t="s">
        <v>35</v>
      </c>
      <c r="J5103" s="62">
        <v>0</v>
      </c>
      <c r="K5103" s="44"/>
      <c r="L5103" s="63">
        <v>0</v>
      </c>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x14ac:dyDescent="0.2">
      <c r="A5104" s="15"/>
      <c r="B5104" s="15">
        <v>266</v>
      </c>
      <c r="C5104" s="59">
        <v>0</v>
      </c>
      <c r="D5104" s="60"/>
      <c r="E5104" s="60"/>
      <c r="F5104" s="60"/>
      <c r="G5104" s="61"/>
      <c r="H5104" s="71">
        <v>0</v>
      </c>
      <c r="I5104" s="62" t="s">
        <v>35</v>
      </c>
      <c r="J5104" s="62">
        <v>0</v>
      </c>
      <c r="K5104" s="44"/>
      <c r="L5104" s="63">
        <v>0</v>
      </c>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x14ac:dyDescent="0.2">
      <c r="A5105" s="15"/>
      <c r="B5105" s="15">
        <v>267</v>
      </c>
      <c r="C5105" s="59">
        <v>0</v>
      </c>
      <c r="D5105" s="60"/>
      <c r="E5105" s="60"/>
      <c r="F5105" s="60"/>
      <c r="G5105" s="61"/>
      <c r="H5105" s="71">
        <v>0</v>
      </c>
      <c r="I5105" s="62" t="s">
        <v>35</v>
      </c>
      <c r="J5105" s="62">
        <v>0</v>
      </c>
      <c r="K5105" s="44"/>
      <c r="L5105" s="63">
        <v>0</v>
      </c>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x14ac:dyDescent="0.2">
      <c r="A5106" s="15"/>
      <c r="B5106" s="15">
        <v>268</v>
      </c>
      <c r="C5106" s="59">
        <v>0</v>
      </c>
      <c r="D5106" s="60"/>
      <c r="E5106" s="60"/>
      <c r="F5106" s="60"/>
      <c r="G5106" s="61"/>
      <c r="H5106" s="71">
        <v>0</v>
      </c>
      <c r="I5106" s="62" t="s">
        <v>35</v>
      </c>
      <c r="J5106" s="62">
        <v>0</v>
      </c>
      <c r="K5106" s="44"/>
      <c r="L5106" s="63">
        <v>0</v>
      </c>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x14ac:dyDescent="0.2">
      <c r="A5107" s="15"/>
      <c r="B5107" s="15">
        <v>269</v>
      </c>
      <c r="C5107" s="59">
        <v>0</v>
      </c>
      <c r="D5107" s="60"/>
      <c r="E5107" s="60"/>
      <c r="F5107" s="60"/>
      <c r="G5107" s="61"/>
      <c r="H5107" s="71">
        <v>0</v>
      </c>
      <c r="I5107" s="62" t="s">
        <v>35</v>
      </c>
      <c r="J5107" s="62">
        <v>0</v>
      </c>
      <c r="K5107" s="44"/>
      <c r="L5107" s="63">
        <v>0</v>
      </c>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x14ac:dyDescent="0.2">
      <c r="A5108" s="15"/>
      <c r="B5108" s="15">
        <v>270</v>
      </c>
      <c r="C5108" s="59">
        <v>0</v>
      </c>
      <c r="D5108" s="60"/>
      <c r="E5108" s="60"/>
      <c r="F5108" s="60"/>
      <c r="G5108" s="61"/>
      <c r="H5108" s="71">
        <v>0</v>
      </c>
      <c r="I5108" s="62" t="s">
        <v>35</v>
      </c>
      <c r="J5108" s="62">
        <v>0</v>
      </c>
      <c r="K5108" s="44"/>
      <c r="L5108" s="63">
        <v>0</v>
      </c>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x14ac:dyDescent="0.2">
      <c r="A5109" s="15"/>
      <c r="B5109" s="15">
        <v>271</v>
      </c>
      <c r="C5109" s="59">
        <v>0</v>
      </c>
      <c r="D5109" s="60"/>
      <c r="E5109" s="60"/>
      <c r="F5109" s="60"/>
      <c r="G5109" s="61"/>
      <c r="H5109" s="71">
        <v>0</v>
      </c>
      <c r="I5109" s="62" t="s">
        <v>35</v>
      </c>
      <c r="J5109" s="62">
        <v>0</v>
      </c>
      <c r="K5109" s="44"/>
      <c r="L5109" s="63">
        <v>0</v>
      </c>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x14ac:dyDescent="0.2">
      <c r="A5110" s="15"/>
      <c r="B5110" s="15">
        <v>272</v>
      </c>
      <c r="C5110" s="59">
        <v>0</v>
      </c>
      <c r="D5110" s="60"/>
      <c r="E5110" s="60"/>
      <c r="F5110" s="60"/>
      <c r="G5110" s="61"/>
      <c r="H5110" s="71">
        <v>0</v>
      </c>
      <c r="I5110" s="62" t="s">
        <v>35</v>
      </c>
      <c r="J5110" s="62">
        <v>0</v>
      </c>
      <c r="K5110" s="44"/>
      <c r="L5110" s="63">
        <v>0</v>
      </c>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x14ac:dyDescent="0.2">
      <c r="A5111" s="15"/>
      <c r="B5111" s="15">
        <v>273</v>
      </c>
      <c r="C5111" s="59">
        <v>0</v>
      </c>
      <c r="D5111" s="60"/>
      <c r="E5111" s="60"/>
      <c r="F5111" s="60"/>
      <c r="G5111" s="61"/>
      <c r="H5111" s="71">
        <v>0</v>
      </c>
      <c r="I5111" s="62" t="s">
        <v>35</v>
      </c>
      <c r="J5111" s="62">
        <v>0</v>
      </c>
      <c r="K5111" s="44"/>
      <c r="L5111" s="63">
        <v>0</v>
      </c>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x14ac:dyDescent="0.2">
      <c r="A5112" s="15"/>
      <c r="B5112" s="15">
        <v>274</v>
      </c>
      <c r="C5112" s="59">
        <v>0</v>
      </c>
      <c r="D5112" s="60"/>
      <c r="E5112" s="60"/>
      <c r="F5112" s="60"/>
      <c r="G5112" s="61"/>
      <c r="H5112" s="71">
        <v>0</v>
      </c>
      <c r="I5112" s="62" t="s">
        <v>35</v>
      </c>
      <c r="J5112" s="62">
        <v>0</v>
      </c>
      <c r="K5112" s="44"/>
      <c r="L5112" s="63">
        <v>0</v>
      </c>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x14ac:dyDescent="0.2">
      <c r="A5113" s="15"/>
      <c r="B5113" s="15">
        <v>275</v>
      </c>
      <c r="C5113" s="59">
        <v>0</v>
      </c>
      <c r="D5113" s="60"/>
      <c r="E5113" s="60"/>
      <c r="F5113" s="60"/>
      <c r="G5113" s="61"/>
      <c r="H5113" s="71">
        <v>0</v>
      </c>
      <c r="I5113" s="62" t="s">
        <v>35</v>
      </c>
      <c r="J5113" s="62">
        <v>0</v>
      </c>
      <c r="K5113" s="44"/>
      <c r="L5113" s="63">
        <v>0</v>
      </c>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x14ac:dyDescent="0.2">
      <c r="A5114" s="15"/>
      <c r="B5114" s="15">
        <v>276</v>
      </c>
      <c r="C5114" s="59">
        <v>0</v>
      </c>
      <c r="D5114" s="60"/>
      <c r="E5114" s="60"/>
      <c r="F5114" s="60"/>
      <c r="G5114" s="61"/>
      <c r="H5114" s="71">
        <v>0</v>
      </c>
      <c r="I5114" s="62" t="s">
        <v>35</v>
      </c>
      <c r="J5114" s="62">
        <v>0</v>
      </c>
      <c r="K5114" s="44"/>
      <c r="L5114" s="63">
        <v>0</v>
      </c>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x14ac:dyDescent="0.2">
      <c r="A5115" s="15"/>
      <c r="B5115" s="15">
        <v>277</v>
      </c>
      <c r="C5115" s="59">
        <v>0</v>
      </c>
      <c r="D5115" s="60"/>
      <c r="E5115" s="60"/>
      <c r="F5115" s="60"/>
      <c r="G5115" s="61"/>
      <c r="H5115" s="71">
        <v>0</v>
      </c>
      <c r="I5115" s="62" t="s">
        <v>35</v>
      </c>
      <c r="J5115" s="62">
        <v>0</v>
      </c>
      <c r="K5115" s="44"/>
      <c r="L5115" s="63">
        <v>0</v>
      </c>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x14ac:dyDescent="0.2">
      <c r="A5116" s="15"/>
      <c r="B5116" s="15">
        <v>278</v>
      </c>
      <c r="C5116" s="59">
        <v>0</v>
      </c>
      <c r="D5116" s="60"/>
      <c r="E5116" s="60"/>
      <c r="F5116" s="60"/>
      <c r="G5116" s="61"/>
      <c r="H5116" s="71">
        <v>0</v>
      </c>
      <c r="I5116" s="62" t="s">
        <v>35</v>
      </c>
      <c r="J5116" s="62">
        <v>0</v>
      </c>
      <c r="K5116" s="44"/>
      <c r="L5116" s="63">
        <v>0</v>
      </c>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x14ac:dyDescent="0.2">
      <c r="A5117" s="15"/>
      <c r="B5117" s="15">
        <v>279</v>
      </c>
      <c r="C5117" s="59">
        <v>0</v>
      </c>
      <c r="D5117" s="60"/>
      <c r="E5117" s="60"/>
      <c r="F5117" s="60"/>
      <c r="G5117" s="61"/>
      <c r="H5117" s="71">
        <v>0</v>
      </c>
      <c r="I5117" s="62" t="s">
        <v>35</v>
      </c>
      <c r="J5117" s="62">
        <v>0</v>
      </c>
      <c r="K5117" s="44"/>
      <c r="L5117" s="63">
        <v>0</v>
      </c>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x14ac:dyDescent="0.2">
      <c r="A5118" s="15"/>
      <c r="B5118" s="15">
        <v>280</v>
      </c>
      <c r="C5118" s="59">
        <v>0</v>
      </c>
      <c r="D5118" s="60"/>
      <c r="E5118" s="60"/>
      <c r="F5118" s="60"/>
      <c r="G5118" s="61"/>
      <c r="H5118" s="71">
        <v>0</v>
      </c>
      <c r="I5118" s="62" t="s">
        <v>35</v>
      </c>
      <c r="J5118" s="62">
        <v>0</v>
      </c>
      <c r="K5118" s="44"/>
      <c r="L5118" s="63">
        <v>0</v>
      </c>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x14ac:dyDescent="0.2">
      <c r="A5119" s="15"/>
      <c r="B5119" s="15">
        <v>281</v>
      </c>
      <c r="C5119" s="59">
        <v>0</v>
      </c>
      <c r="D5119" s="60"/>
      <c r="E5119" s="60"/>
      <c r="F5119" s="60"/>
      <c r="G5119" s="61"/>
      <c r="H5119" s="71">
        <v>0</v>
      </c>
      <c r="I5119" s="62" t="s">
        <v>35</v>
      </c>
      <c r="J5119" s="62">
        <v>0</v>
      </c>
      <c r="K5119" s="44"/>
      <c r="L5119" s="63">
        <v>0</v>
      </c>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x14ac:dyDescent="0.2">
      <c r="A5120" s="15"/>
      <c r="B5120" s="15">
        <v>282</v>
      </c>
      <c r="C5120" s="59">
        <v>0</v>
      </c>
      <c r="D5120" s="60"/>
      <c r="E5120" s="60"/>
      <c r="F5120" s="60"/>
      <c r="G5120" s="61"/>
      <c r="H5120" s="71">
        <v>0</v>
      </c>
      <c r="I5120" s="62" t="s">
        <v>35</v>
      </c>
      <c r="J5120" s="62">
        <v>0</v>
      </c>
      <c r="K5120" s="44"/>
      <c r="L5120" s="63">
        <v>0</v>
      </c>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x14ac:dyDescent="0.2">
      <c r="A5121" s="15"/>
      <c r="B5121" s="15">
        <v>283</v>
      </c>
      <c r="C5121" s="59">
        <v>0</v>
      </c>
      <c r="D5121" s="60"/>
      <c r="E5121" s="60"/>
      <c r="F5121" s="60"/>
      <c r="G5121" s="61"/>
      <c r="H5121" s="71">
        <v>0</v>
      </c>
      <c r="I5121" s="62" t="s">
        <v>35</v>
      </c>
      <c r="J5121" s="62">
        <v>0</v>
      </c>
      <c r="K5121" s="44"/>
      <c r="L5121" s="63">
        <v>0</v>
      </c>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x14ac:dyDescent="0.2">
      <c r="A5122" s="15"/>
      <c r="B5122" s="15">
        <v>284</v>
      </c>
      <c r="C5122" s="59">
        <v>0</v>
      </c>
      <c r="D5122" s="60"/>
      <c r="E5122" s="60"/>
      <c r="F5122" s="60"/>
      <c r="G5122" s="61"/>
      <c r="H5122" s="71">
        <v>0</v>
      </c>
      <c r="I5122" s="62" t="s">
        <v>35</v>
      </c>
      <c r="J5122" s="62">
        <v>0</v>
      </c>
      <c r="K5122" s="44"/>
      <c r="L5122" s="63">
        <v>0</v>
      </c>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x14ac:dyDescent="0.2">
      <c r="A5123" s="15"/>
      <c r="B5123" s="15">
        <v>285</v>
      </c>
      <c r="C5123" s="59">
        <v>0</v>
      </c>
      <c r="D5123" s="60"/>
      <c r="E5123" s="60"/>
      <c r="F5123" s="60"/>
      <c r="G5123" s="61"/>
      <c r="H5123" s="71">
        <v>0</v>
      </c>
      <c r="I5123" s="62" t="s">
        <v>35</v>
      </c>
      <c r="J5123" s="62">
        <v>0</v>
      </c>
      <c r="K5123" s="44"/>
      <c r="L5123" s="63">
        <v>0</v>
      </c>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x14ac:dyDescent="0.2">
      <c r="A5124" s="15"/>
      <c r="B5124" s="15">
        <v>286</v>
      </c>
      <c r="C5124" s="59">
        <v>0</v>
      </c>
      <c r="D5124" s="60"/>
      <c r="E5124" s="60"/>
      <c r="F5124" s="60"/>
      <c r="G5124" s="61"/>
      <c r="H5124" s="71">
        <v>0</v>
      </c>
      <c r="I5124" s="62" t="s">
        <v>35</v>
      </c>
      <c r="J5124" s="62">
        <v>0</v>
      </c>
      <c r="K5124" s="44"/>
      <c r="L5124" s="63">
        <v>0</v>
      </c>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x14ac:dyDescent="0.2">
      <c r="A5125" s="15"/>
      <c r="B5125" s="15">
        <v>287</v>
      </c>
      <c r="C5125" s="59">
        <v>0</v>
      </c>
      <c r="D5125" s="60"/>
      <c r="E5125" s="60"/>
      <c r="F5125" s="60"/>
      <c r="G5125" s="61"/>
      <c r="H5125" s="71">
        <v>0</v>
      </c>
      <c r="I5125" s="62" t="s">
        <v>35</v>
      </c>
      <c r="J5125" s="62">
        <v>0</v>
      </c>
      <c r="K5125" s="44"/>
      <c r="L5125" s="63">
        <v>0</v>
      </c>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x14ac:dyDescent="0.2">
      <c r="A5126" s="15"/>
      <c r="B5126" s="15">
        <v>288</v>
      </c>
      <c r="C5126" s="59">
        <v>0</v>
      </c>
      <c r="D5126" s="60"/>
      <c r="E5126" s="60"/>
      <c r="F5126" s="60"/>
      <c r="G5126" s="61"/>
      <c r="H5126" s="71">
        <v>0</v>
      </c>
      <c r="I5126" s="62" t="s">
        <v>35</v>
      </c>
      <c r="J5126" s="62">
        <v>0</v>
      </c>
      <c r="K5126" s="44"/>
      <c r="L5126" s="63">
        <v>0</v>
      </c>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x14ac:dyDescent="0.2">
      <c r="A5127" s="15"/>
      <c r="B5127" s="15">
        <v>289</v>
      </c>
      <c r="C5127" s="59">
        <v>0</v>
      </c>
      <c r="D5127" s="60"/>
      <c r="E5127" s="60"/>
      <c r="F5127" s="60"/>
      <c r="G5127" s="61"/>
      <c r="H5127" s="71">
        <v>0</v>
      </c>
      <c r="I5127" s="62" t="s">
        <v>35</v>
      </c>
      <c r="J5127" s="62">
        <v>0</v>
      </c>
      <c r="K5127" s="44"/>
      <c r="L5127" s="63">
        <v>0</v>
      </c>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v>290</v>
      </c>
      <c r="C5128" s="59">
        <v>0</v>
      </c>
      <c r="D5128" s="60"/>
      <c r="E5128" s="60"/>
      <c r="F5128" s="60"/>
      <c r="G5128" s="61"/>
      <c r="H5128" s="71">
        <v>0</v>
      </c>
      <c r="I5128" s="62" t="s">
        <v>35</v>
      </c>
      <c r="J5128" s="62">
        <v>0</v>
      </c>
      <c r="K5128" s="44"/>
      <c r="L5128" s="63">
        <v>0</v>
      </c>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v>291</v>
      </c>
      <c r="C5129" s="59">
        <v>0</v>
      </c>
      <c r="D5129" s="60"/>
      <c r="E5129" s="60"/>
      <c r="F5129" s="60"/>
      <c r="G5129" s="61"/>
      <c r="H5129" s="71">
        <v>0</v>
      </c>
      <c r="I5129" s="62" t="s">
        <v>35</v>
      </c>
      <c r="J5129" s="62">
        <v>0</v>
      </c>
      <c r="K5129" s="44"/>
      <c r="L5129" s="63">
        <v>0</v>
      </c>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v>292</v>
      </c>
      <c r="C5130" s="59">
        <v>0</v>
      </c>
      <c r="D5130" s="60"/>
      <c r="E5130" s="60"/>
      <c r="F5130" s="60"/>
      <c r="G5130" s="61"/>
      <c r="H5130" s="71">
        <v>0</v>
      </c>
      <c r="I5130" s="62" t="s">
        <v>35</v>
      </c>
      <c r="J5130" s="62">
        <v>0</v>
      </c>
      <c r="K5130" s="44"/>
      <c r="L5130" s="63">
        <v>0</v>
      </c>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v>293</v>
      </c>
      <c r="C5131" s="59">
        <v>0</v>
      </c>
      <c r="D5131" s="60"/>
      <c r="E5131" s="60"/>
      <c r="F5131" s="60"/>
      <c r="G5131" s="61"/>
      <c r="H5131" s="71">
        <v>0</v>
      </c>
      <c r="I5131" s="62" t="s">
        <v>35</v>
      </c>
      <c r="J5131" s="62">
        <v>0</v>
      </c>
      <c r="K5131" s="44"/>
      <c r="L5131" s="63">
        <v>0</v>
      </c>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v>294</v>
      </c>
      <c r="C5132" s="59">
        <v>0</v>
      </c>
      <c r="D5132" s="60"/>
      <c r="E5132" s="60"/>
      <c r="F5132" s="60"/>
      <c r="G5132" s="61"/>
      <c r="H5132" s="71">
        <v>0</v>
      </c>
      <c r="I5132" s="62" t="s">
        <v>35</v>
      </c>
      <c r="J5132" s="62">
        <v>0</v>
      </c>
      <c r="K5132" s="44"/>
      <c r="L5132" s="63">
        <v>0</v>
      </c>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v>295</v>
      </c>
      <c r="C5133" s="59">
        <v>0</v>
      </c>
      <c r="D5133" s="60"/>
      <c r="E5133" s="60"/>
      <c r="F5133" s="60"/>
      <c r="G5133" s="61"/>
      <c r="H5133" s="71">
        <v>0</v>
      </c>
      <c r="I5133" s="62" t="s">
        <v>35</v>
      </c>
      <c r="J5133" s="62">
        <v>0</v>
      </c>
      <c r="K5133" s="44"/>
      <c r="L5133" s="63">
        <v>0</v>
      </c>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v>296</v>
      </c>
      <c r="C5134" s="59">
        <v>0</v>
      </c>
      <c r="D5134" s="60"/>
      <c r="E5134" s="60"/>
      <c r="F5134" s="60"/>
      <c r="G5134" s="61"/>
      <c r="H5134" s="71">
        <v>0</v>
      </c>
      <c r="I5134" s="62" t="s">
        <v>35</v>
      </c>
      <c r="J5134" s="62">
        <v>0</v>
      </c>
      <c r="K5134" s="44"/>
      <c r="L5134" s="63">
        <v>0</v>
      </c>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v>297</v>
      </c>
      <c r="C5135" s="59">
        <v>0</v>
      </c>
      <c r="D5135" s="60"/>
      <c r="E5135" s="60"/>
      <c r="F5135" s="60"/>
      <c r="G5135" s="61"/>
      <c r="H5135" s="71">
        <v>0</v>
      </c>
      <c r="I5135" s="62" t="s">
        <v>35</v>
      </c>
      <c r="J5135" s="62">
        <v>0</v>
      </c>
      <c r="K5135" s="44"/>
      <c r="L5135" s="63">
        <v>0</v>
      </c>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v>298</v>
      </c>
      <c r="C5136" s="59">
        <v>0</v>
      </c>
      <c r="D5136" s="60"/>
      <c r="E5136" s="60"/>
      <c r="F5136" s="60"/>
      <c r="G5136" s="61"/>
      <c r="H5136" s="71">
        <v>0</v>
      </c>
      <c r="I5136" s="62" t="s">
        <v>35</v>
      </c>
      <c r="J5136" s="62">
        <v>0</v>
      </c>
      <c r="K5136" s="44"/>
      <c r="L5136" s="63">
        <v>0</v>
      </c>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v>299</v>
      </c>
      <c r="C5137" s="59">
        <v>0</v>
      </c>
      <c r="D5137" s="60"/>
      <c r="E5137" s="60"/>
      <c r="F5137" s="60"/>
      <c r="G5137" s="61"/>
      <c r="H5137" s="71">
        <v>0</v>
      </c>
      <c r="I5137" s="62" t="s">
        <v>35</v>
      </c>
      <c r="J5137" s="62">
        <v>0</v>
      </c>
      <c r="K5137" s="44"/>
      <c r="L5137" s="63">
        <v>0</v>
      </c>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v>300</v>
      </c>
      <c r="C5138" s="59">
        <v>0</v>
      </c>
      <c r="D5138" s="60"/>
      <c r="E5138" s="60"/>
      <c r="F5138" s="60"/>
      <c r="G5138" s="61"/>
      <c r="H5138" s="71">
        <v>0</v>
      </c>
      <c r="I5138" s="62">
        <v>0</v>
      </c>
      <c r="J5138" s="62">
        <v>0</v>
      </c>
      <c r="K5138" s="44"/>
      <c r="L5138" s="63">
        <v>0</v>
      </c>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v>301</v>
      </c>
      <c r="C5139" s="59">
        <v>0</v>
      </c>
      <c r="D5139" s="60"/>
      <c r="E5139" s="60"/>
      <c r="F5139" s="60"/>
      <c r="G5139" s="61"/>
      <c r="H5139" s="71">
        <v>0</v>
      </c>
      <c r="I5139" s="62">
        <v>0</v>
      </c>
      <c r="J5139" s="62">
        <v>0</v>
      </c>
      <c r="K5139" s="44"/>
      <c r="L5139" s="63">
        <v>0</v>
      </c>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v>302</v>
      </c>
      <c r="C5140" s="59">
        <v>0</v>
      </c>
      <c r="D5140" s="60"/>
      <c r="E5140" s="60"/>
      <c r="F5140" s="60"/>
      <c r="G5140" s="61"/>
      <c r="H5140" s="71">
        <v>0</v>
      </c>
      <c r="I5140" s="62">
        <v>0</v>
      </c>
      <c r="J5140" s="62">
        <v>0</v>
      </c>
      <c r="K5140" s="44"/>
      <c r="L5140" s="63">
        <v>0</v>
      </c>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v>303</v>
      </c>
      <c r="C5141" s="59">
        <v>0</v>
      </c>
      <c r="D5141" s="60"/>
      <c r="E5141" s="60"/>
      <c r="F5141" s="60"/>
      <c r="G5141" s="61"/>
      <c r="H5141" s="71">
        <v>0</v>
      </c>
      <c r="I5141" s="62">
        <v>0</v>
      </c>
      <c r="J5141" s="62">
        <v>0</v>
      </c>
      <c r="K5141" s="44"/>
      <c r="L5141" s="63">
        <v>0</v>
      </c>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v>304</v>
      </c>
      <c r="C5142" s="59">
        <v>0</v>
      </c>
      <c r="D5142" s="60"/>
      <c r="E5142" s="60"/>
      <c r="F5142" s="60"/>
      <c r="G5142" s="61"/>
      <c r="H5142" s="71">
        <v>0</v>
      </c>
      <c r="I5142" s="62">
        <v>0</v>
      </c>
      <c r="J5142" s="62">
        <v>0</v>
      </c>
      <c r="K5142" s="44"/>
      <c r="L5142" s="63">
        <v>0</v>
      </c>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v>305</v>
      </c>
      <c r="C5143" s="59">
        <v>0</v>
      </c>
      <c r="D5143" s="60"/>
      <c r="E5143" s="60"/>
      <c r="F5143" s="60"/>
      <c r="G5143" s="61"/>
      <c r="H5143" s="71">
        <v>0</v>
      </c>
      <c r="I5143" s="62">
        <v>0</v>
      </c>
      <c r="J5143" s="62">
        <v>0</v>
      </c>
      <c r="K5143" s="44"/>
      <c r="L5143" s="63">
        <v>0</v>
      </c>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v>306</v>
      </c>
      <c r="C5144" s="59">
        <v>0</v>
      </c>
      <c r="D5144" s="60"/>
      <c r="E5144" s="60"/>
      <c r="F5144" s="60"/>
      <c r="G5144" s="61"/>
      <c r="H5144" s="71">
        <v>0</v>
      </c>
      <c r="I5144" s="62">
        <v>0</v>
      </c>
      <c r="J5144" s="62">
        <v>0</v>
      </c>
      <c r="K5144" s="44"/>
      <c r="L5144" s="63">
        <v>0</v>
      </c>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v>307</v>
      </c>
      <c r="C5145" s="59">
        <v>0</v>
      </c>
      <c r="D5145" s="60"/>
      <c r="E5145" s="60"/>
      <c r="F5145" s="60"/>
      <c r="G5145" s="61"/>
      <c r="H5145" s="71">
        <v>0</v>
      </c>
      <c r="I5145" s="62">
        <v>0</v>
      </c>
      <c r="J5145" s="62">
        <v>0</v>
      </c>
      <c r="K5145" s="44"/>
      <c r="L5145" s="63">
        <v>0</v>
      </c>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v>308</v>
      </c>
      <c r="C5146" s="59">
        <v>0</v>
      </c>
      <c r="D5146" s="60"/>
      <c r="E5146" s="60"/>
      <c r="F5146" s="60"/>
      <c r="G5146" s="61"/>
      <c r="H5146" s="71">
        <v>0</v>
      </c>
      <c r="I5146" s="62">
        <v>0</v>
      </c>
      <c r="J5146" s="62">
        <v>0</v>
      </c>
      <c r="K5146" s="44"/>
      <c r="L5146" s="63">
        <v>0</v>
      </c>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v>309</v>
      </c>
      <c r="C5147" s="59">
        <v>0</v>
      </c>
      <c r="D5147" s="60"/>
      <c r="E5147" s="60"/>
      <c r="F5147" s="60"/>
      <c r="G5147" s="61"/>
      <c r="H5147" s="71">
        <v>0</v>
      </c>
      <c r="I5147" s="62">
        <v>0</v>
      </c>
      <c r="J5147" s="62">
        <v>0</v>
      </c>
      <c r="K5147" s="44"/>
      <c r="L5147" s="63">
        <v>0</v>
      </c>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v>310</v>
      </c>
      <c r="C5148" s="59">
        <v>0</v>
      </c>
      <c r="D5148" s="60"/>
      <c r="E5148" s="60"/>
      <c r="F5148" s="60"/>
      <c r="G5148" s="61"/>
      <c r="H5148" s="71">
        <v>0</v>
      </c>
      <c r="I5148" s="62">
        <v>0</v>
      </c>
      <c r="J5148" s="62">
        <v>0</v>
      </c>
      <c r="K5148" s="44"/>
      <c r="L5148" s="63">
        <v>0</v>
      </c>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v>311</v>
      </c>
      <c r="C5149" s="59">
        <v>0</v>
      </c>
      <c r="D5149" s="60"/>
      <c r="E5149" s="60"/>
      <c r="F5149" s="60"/>
      <c r="G5149" s="61"/>
      <c r="H5149" s="71">
        <v>0</v>
      </c>
      <c r="I5149" s="62">
        <v>0</v>
      </c>
      <c r="J5149" s="62">
        <v>0</v>
      </c>
      <c r="K5149" s="44"/>
      <c r="L5149" s="63">
        <v>0</v>
      </c>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v>312</v>
      </c>
      <c r="C5150" s="59">
        <v>0</v>
      </c>
      <c r="D5150" s="60"/>
      <c r="E5150" s="60"/>
      <c r="F5150" s="60"/>
      <c r="G5150" s="61"/>
      <c r="H5150" s="71">
        <v>0</v>
      </c>
      <c r="I5150" s="62">
        <v>0</v>
      </c>
      <c r="J5150" s="62">
        <v>0</v>
      </c>
      <c r="K5150" s="44"/>
      <c r="L5150" s="63">
        <v>0</v>
      </c>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v>313</v>
      </c>
      <c r="C5151" s="59">
        <v>0</v>
      </c>
      <c r="D5151" s="60"/>
      <c r="E5151" s="60"/>
      <c r="F5151" s="60"/>
      <c r="G5151" s="61"/>
      <c r="H5151" s="71">
        <v>0</v>
      </c>
      <c r="I5151" s="62">
        <v>0</v>
      </c>
      <c r="J5151" s="62">
        <v>0</v>
      </c>
      <c r="K5151" s="44"/>
      <c r="L5151" s="63">
        <v>0</v>
      </c>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v>314</v>
      </c>
      <c r="C5152" s="59">
        <v>0</v>
      </c>
      <c r="D5152" s="60"/>
      <c r="E5152" s="60"/>
      <c r="F5152" s="60"/>
      <c r="G5152" s="61"/>
      <c r="H5152" s="71">
        <v>0</v>
      </c>
      <c r="I5152" s="62">
        <v>0</v>
      </c>
      <c r="J5152" s="62">
        <v>0</v>
      </c>
      <c r="K5152" s="44"/>
      <c r="L5152" s="63">
        <v>0</v>
      </c>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v>315</v>
      </c>
      <c r="C5153" s="59">
        <v>0</v>
      </c>
      <c r="D5153" s="60"/>
      <c r="E5153" s="60"/>
      <c r="F5153" s="60"/>
      <c r="G5153" s="61"/>
      <c r="H5153" s="71">
        <v>0</v>
      </c>
      <c r="I5153" s="62">
        <v>0</v>
      </c>
      <c r="J5153" s="62">
        <v>0</v>
      </c>
      <c r="K5153" s="44"/>
      <c r="L5153" s="63">
        <v>0</v>
      </c>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v>316</v>
      </c>
      <c r="C5154" s="59">
        <v>0</v>
      </c>
      <c r="D5154" s="60"/>
      <c r="E5154" s="60"/>
      <c r="F5154" s="60"/>
      <c r="G5154" s="61"/>
      <c r="H5154" s="71">
        <v>0</v>
      </c>
      <c r="I5154" s="62">
        <v>0</v>
      </c>
      <c r="J5154" s="62">
        <v>0</v>
      </c>
      <c r="K5154" s="44"/>
      <c r="L5154" s="63">
        <v>0</v>
      </c>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v>317</v>
      </c>
      <c r="C5155" s="59">
        <v>0</v>
      </c>
      <c r="D5155" s="60"/>
      <c r="E5155" s="60"/>
      <c r="F5155" s="60"/>
      <c r="G5155" s="61"/>
      <c r="H5155" s="71">
        <v>0</v>
      </c>
      <c r="I5155" s="62">
        <v>0</v>
      </c>
      <c r="J5155" s="62">
        <v>0</v>
      </c>
      <c r="K5155" s="44"/>
      <c r="L5155" s="63">
        <v>0</v>
      </c>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v>318</v>
      </c>
      <c r="C5156" s="59">
        <v>0</v>
      </c>
      <c r="D5156" s="60"/>
      <c r="E5156" s="60"/>
      <c r="F5156" s="60"/>
      <c r="G5156" s="61"/>
      <c r="H5156" s="71">
        <v>0</v>
      </c>
      <c r="I5156" s="62">
        <v>0</v>
      </c>
      <c r="J5156" s="62">
        <v>0</v>
      </c>
      <c r="K5156" s="44"/>
      <c r="L5156" s="63">
        <v>0</v>
      </c>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v>319</v>
      </c>
      <c r="C5157" s="59">
        <v>0</v>
      </c>
      <c r="D5157" s="60"/>
      <c r="E5157" s="60"/>
      <c r="F5157" s="60"/>
      <c r="G5157" s="61"/>
      <c r="H5157" s="71">
        <v>0</v>
      </c>
      <c r="I5157" s="62">
        <v>0</v>
      </c>
      <c r="J5157" s="62">
        <v>0</v>
      </c>
      <c r="K5157" s="44"/>
      <c r="L5157" s="63">
        <v>0</v>
      </c>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v>320</v>
      </c>
      <c r="C5158" s="59">
        <v>0</v>
      </c>
      <c r="D5158" s="60"/>
      <c r="E5158" s="60"/>
      <c r="F5158" s="60"/>
      <c r="G5158" s="61"/>
      <c r="H5158" s="71">
        <v>0</v>
      </c>
      <c r="I5158" s="62">
        <v>0</v>
      </c>
      <c r="J5158" s="62">
        <v>0</v>
      </c>
      <c r="K5158" s="44"/>
      <c r="L5158" s="63">
        <v>0</v>
      </c>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v>321</v>
      </c>
      <c r="C5159" s="59">
        <v>0</v>
      </c>
      <c r="D5159" s="60"/>
      <c r="E5159" s="60"/>
      <c r="F5159" s="60"/>
      <c r="G5159" s="61"/>
      <c r="H5159" s="71">
        <v>0</v>
      </c>
      <c r="I5159" s="62">
        <v>0</v>
      </c>
      <c r="J5159" s="62">
        <v>0</v>
      </c>
      <c r="K5159" s="44"/>
      <c r="L5159" s="63">
        <v>0</v>
      </c>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v>322</v>
      </c>
      <c r="C5160" s="59">
        <v>0</v>
      </c>
      <c r="D5160" s="60"/>
      <c r="E5160" s="60"/>
      <c r="F5160" s="60"/>
      <c r="G5160" s="61"/>
      <c r="H5160" s="71">
        <v>0</v>
      </c>
      <c r="I5160" s="62">
        <v>0</v>
      </c>
      <c r="J5160" s="62">
        <v>0</v>
      </c>
      <c r="K5160" s="44"/>
      <c r="L5160" s="63">
        <v>0</v>
      </c>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v>323</v>
      </c>
      <c r="C5161" s="59">
        <v>0</v>
      </c>
      <c r="D5161" s="60"/>
      <c r="E5161" s="60"/>
      <c r="F5161" s="60"/>
      <c r="G5161" s="61"/>
      <c r="H5161" s="71">
        <v>0</v>
      </c>
      <c r="I5161" s="62">
        <v>0</v>
      </c>
      <c r="J5161" s="62">
        <v>0</v>
      </c>
      <c r="K5161" s="44"/>
      <c r="L5161" s="63">
        <v>0</v>
      </c>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v>324</v>
      </c>
      <c r="C5162" s="59">
        <v>0</v>
      </c>
      <c r="D5162" s="60"/>
      <c r="E5162" s="60"/>
      <c r="F5162" s="60"/>
      <c r="G5162" s="61"/>
      <c r="H5162" s="71">
        <v>0</v>
      </c>
      <c r="I5162" s="62">
        <v>0</v>
      </c>
      <c r="J5162" s="62">
        <v>0</v>
      </c>
      <c r="K5162" s="44"/>
      <c r="L5162" s="63">
        <v>0</v>
      </c>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v>325</v>
      </c>
      <c r="C5163" s="59">
        <v>0</v>
      </c>
      <c r="D5163" s="60"/>
      <c r="E5163" s="60"/>
      <c r="F5163" s="60"/>
      <c r="G5163" s="61"/>
      <c r="H5163" s="71">
        <v>0</v>
      </c>
      <c r="I5163" s="62">
        <v>0</v>
      </c>
      <c r="J5163" s="62">
        <v>0</v>
      </c>
      <c r="K5163" s="44"/>
      <c r="L5163" s="63">
        <v>0</v>
      </c>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v>326</v>
      </c>
      <c r="C5164" s="59">
        <v>0</v>
      </c>
      <c r="D5164" s="60"/>
      <c r="E5164" s="60"/>
      <c r="F5164" s="60"/>
      <c r="G5164" s="61"/>
      <c r="H5164" s="71">
        <v>0</v>
      </c>
      <c r="I5164" s="62">
        <v>0</v>
      </c>
      <c r="J5164" s="62">
        <v>0</v>
      </c>
      <c r="K5164" s="44"/>
      <c r="L5164" s="63">
        <v>0</v>
      </c>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v>327</v>
      </c>
      <c r="C5165" s="59">
        <v>0</v>
      </c>
      <c r="D5165" s="60"/>
      <c r="E5165" s="60"/>
      <c r="F5165" s="60"/>
      <c r="G5165" s="61"/>
      <c r="H5165" s="71">
        <v>0</v>
      </c>
      <c r="I5165" s="62">
        <v>0</v>
      </c>
      <c r="J5165" s="62">
        <v>0</v>
      </c>
      <c r="K5165" s="44"/>
      <c r="L5165" s="63">
        <v>0</v>
      </c>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v>328</v>
      </c>
      <c r="C5166" s="59">
        <v>0</v>
      </c>
      <c r="D5166" s="60"/>
      <c r="E5166" s="60"/>
      <c r="F5166" s="60"/>
      <c r="G5166" s="61"/>
      <c r="H5166" s="71">
        <v>0</v>
      </c>
      <c r="I5166" s="62">
        <v>0</v>
      </c>
      <c r="J5166" s="62">
        <v>0</v>
      </c>
      <c r="K5166" s="44"/>
      <c r="L5166" s="63">
        <v>0</v>
      </c>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v>329</v>
      </c>
      <c r="C5167" s="59">
        <v>0</v>
      </c>
      <c r="D5167" s="60"/>
      <c r="E5167" s="60"/>
      <c r="F5167" s="60"/>
      <c r="G5167" s="61"/>
      <c r="H5167" s="71">
        <v>0</v>
      </c>
      <c r="I5167" s="62">
        <v>0</v>
      </c>
      <c r="J5167" s="62">
        <v>0</v>
      </c>
      <c r="K5167" s="44"/>
      <c r="L5167" s="63">
        <v>0</v>
      </c>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v>330</v>
      </c>
      <c r="C5168" s="59">
        <v>0</v>
      </c>
      <c r="D5168" s="60"/>
      <c r="E5168" s="60"/>
      <c r="F5168" s="60"/>
      <c r="G5168" s="61"/>
      <c r="H5168" s="71">
        <v>0</v>
      </c>
      <c r="I5168" s="62">
        <v>0</v>
      </c>
      <c r="J5168" s="62">
        <v>0</v>
      </c>
      <c r="K5168" s="44"/>
      <c r="L5168" s="63">
        <v>0</v>
      </c>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v>331</v>
      </c>
      <c r="C5169" s="59">
        <v>0</v>
      </c>
      <c r="D5169" s="60"/>
      <c r="E5169" s="60"/>
      <c r="F5169" s="60"/>
      <c r="G5169" s="61"/>
      <c r="H5169" s="71">
        <v>0</v>
      </c>
      <c r="I5169" s="62">
        <v>0</v>
      </c>
      <c r="J5169" s="62">
        <v>0</v>
      </c>
      <c r="K5169" s="44"/>
      <c r="L5169" s="63">
        <v>0</v>
      </c>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v>332</v>
      </c>
      <c r="C5170" s="59">
        <v>0</v>
      </c>
      <c r="D5170" s="60"/>
      <c r="E5170" s="60"/>
      <c r="F5170" s="60"/>
      <c r="G5170" s="61"/>
      <c r="H5170" s="71">
        <v>0</v>
      </c>
      <c r="I5170" s="62">
        <v>0</v>
      </c>
      <c r="J5170" s="62">
        <v>0</v>
      </c>
      <c r="K5170" s="44"/>
      <c r="L5170" s="63">
        <v>0</v>
      </c>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v>333</v>
      </c>
      <c r="C5171" s="59">
        <v>0</v>
      </c>
      <c r="D5171" s="60"/>
      <c r="E5171" s="60"/>
      <c r="F5171" s="60"/>
      <c r="G5171" s="61"/>
      <c r="H5171" s="71">
        <v>0</v>
      </c>
      <c r="I5171" s="62">
        <v>0</v>
      </c>
      <c r="J5171" s="62">
        <v>0</v>
      </c>
      <c r="K5171" s="44"/>
      <c r="L5171" s="63">
        <v>0</v>
      </c>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v>334</v>
      </c>
      <c r="C5172" s="59">
        <v>0</v>
      </c>
      <c r="D5172" s="60"/>
      <c r="E5172" s="60"/>
      <c r="F5172" s="60"/>
      <c r="G5172" s="61"/>
      <c r="H5172" s="71">
        <v>0</v>
      </c>
      <c r="I5172" s="62">
        <v>0</v>
      </c>
      <c r="J5172" s="62">
        <v>0</v>
      </c>
      <c r="K5172" s="44"/>
      <c r="L5172" s="63">
        <v>0</v>
      </c>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v>335</v>
      </c>
      <c r="C5173" s="59">
        <v>0</v>
      </c>
      <c r="D5173" s="60"/>
      <c r="E5173" s="60"/>
      <c r="F5173" s="60"/>
      <c r="G5173" s="61"/>
      <c r="H5173" s="71">
        <v>0</v>
      </c>
      <c r="I5173" s="62">
        <v>0</v>
      </c>
      <c r="J5173" s="62">
        <v>0</v>
      </c>
      <c r="K5173" s="44"/>
      <c r="L5173" s="63">
        <v>0</v>
      </c>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v>336</v>
      </c>
      <c r="C5174" s="59">
        <v>0</v>
      </c>
      <c r="D5174" s="60"/>
      <c r="E5174" s="60"/>
      <c r="F5174" s="60"/>
      <c r="G5174" s="61"/>
      <c r="H5174" s="71">
        <v>0</v>
      </c>
      <c r="I5174" s="62">
        <v>0</v>
      </c>
      <c r="J5174" s="62">
        <v>0</v>
      </c>
      <c r="K5174" s="44"/>
      <c r="L5174" s="63">
        <v>0</v>
      </c>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v>337</v>
      </c>
      <c r="C5175" s="59">
        <v>0</v>
      </c>
      <c r="D5175" s="60"/>
      <c r="E5175" s="60"/>
      <c r="F5175" s="60"/>
      <c r="G5175" s="61"/>
      <c r="H5175" s="71">
        <v>0</v>
      </c>
      <c r="I5175" s="62">
        <v>0</v>
      </c>
      <c r="J5175" s="62">
        <v>0</v>
      </c>
      <c r="K5175" s="44"/>
      <c r="L5175" s="63">
        <v>0</v>
      </c>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v>338</v>
      </c>
      <c r="C5176" s="59">
        <v>0</v>
      </c>
      <c r="D5176" s="60"/>
      <c r="E5176" s="60"/>
      <c r="F5176" s="60"/>
      <c r="G5176" s="61"/>
      <c r="H5176" s="71">
        <v>0</v>
      </c>
      <c r="I5176" s="62">
        <v>0</v>
      </c>
      <c r="J5176" s="62">
        <v>0</v>
      </c>
      <c r="K5176" s="44"/>
      <c r="L5176" s="63">
        <v>0</v>
      </c>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v>339</v>
      </c>
      <c r="C5177" s="59">
        <v>0</v>
      </c>
      <c r="D5177" s="60"/>
      <c r="E5177" s="60"/>
      <c r="F5177" s="60"/>
      <c r="G5177" s="61"/>
      <c r="H5177" s="71">
        <v>0</v>
      </c>
      <c r="I5177" s="62">
        <v>0</v>
      </c>
      <c r="J5177" s="62">
        <v>0</v>
      </c>
      <c r="K5177" s="44"/>
      <c r="L5177" s="63">
        <v>0</v>
      </c>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v>340</v>
      </c>
      <c r="C5178" s="59">
        <v>0</v>
      </c>
      <c r="D5178" s="60"/>
      <c r="E5178" s="60"/>
      <c r="F5178" s="60"/>
      <c r="G5178" s="61"/>
      <c r="H5178" s="71">
        <v>0</v>
      </c>
      <c r="I5178" s="62">
        <v>0</v>
      </c>
      <c r="J5178" s="62">
        <v>0</v>
      </c>
      <c r="K5178" s="44"/>
      <c r="L5178" s="63">
        <v>0</v>
      </c>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v>341</v>
      </c>
      <c r="C5179" s="59">
        <v>0</v>
      </c>
      <c r="D5179" s="60"/>
      <c r="E5179" s="60"/>
      <c r="F5179" s="60"/>
      <c r="G5179" s="61"/>
      <c r="H5179" s="71">
        <v>0</v>
      </c>
      <c r="I5179" s="62">
        <v>0</v>
      </c>
      <c r="J5179" s="62">
        <v>0</v>
      </c>
      <c r="K5179" s="44"/>
      <c r="L5179" s="63">
        <v>0</v>
      </c>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v>342</v>
      </c>
      <c r="C5180" s="59">
        <v>0</v>
      </c>
      <c r="D5180" s="60"/>
      <c r="E5180" s="60"/>
      <c r="F5180" s="60"/>
      <c r="G5180" s="61"/>
      <c r="H5180" s="71">
        <v>0</v>
      </c>
      <c r="I5180" s="62">
        <v>0</v>
      </c>
      <c r="J5180" s="62">
        <v>0</v>
      </c>
      <c r="K5180" s="44"/>
      <c r="L5180" s="63">
        <v>0</v>
      </c>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v>343</v>
      </c>
      <c r="C5181" s="59">
        <v>0</v>
      </c>
      <c r="D5181" s="60"/>
      <c r="E5181" s="60"/>
      <c r="F5181" s="60"/>
      <c r="G5181" s="61"/>
      <c r="H5181" s="71">
        <v>0</v>
      </c>
      <c r="I5181" s="62">
        <v>0</v>
      </c>
      <c r="J5181" s="62">
        <v>0</v>
      </c>
      <c r="K5181" s="44"/>
      <c r="L5181" s="63">
        <v>0</v>
      </c>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v>344</v>
      </c>
      <c r="C5182" s="59">
        <v>0</v>
      </c>
      <c r="D5182" s="60"/>
      <c r="E5182" s="60"/>
      <c r="F5182" s="60"/>
      <c r="G5182" s="61"/>
      <c r="H5182" s="71">
        <v>0</v>
      </c>
      <c r="I5182" s="62">
        <v>0</v>
      </c>
      <c r="J5182" s="62">
        <v>0</v>
      </c>
      <c r="K5182" s="44"/>
      <c r="L5182" s="63">
        <v>0</v>
      </c>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v>345</v>
      </c>
      <c r="C5183" s="59">
        <v>0</v>
      </c>
      <c r="D5183" s="60"/>
      <c r="E5183" s="60"/>
      <c r="F5183" s="60"/>
      <c r="G5183" s="61"/>
      <c r="H5183" s="71">
        <v>0</v>
      </c>
      <c r="I5183" s="62">
        <v>0</v>
      </c>
      <c r="J5183" s="62">
        <v>0</v>
      </c>
      <c r="K5183" s="44"/>
      <c r="L5183" s="63">
        <v>0</v>
      </c>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v>346</v>
      </c>
      <c r="C5184" s="59">
        <v>0</v>
      </c>
      <c r="D5184" s="60"/>
      <c r="E5184" s="60"/>
      <c r="F5184" s="60"/>
      <c r="G5184" s="61"/>
      <c r="H5184" s="71">
        <v>0</v>
      </c>
      <c r="I5184" s="62">
        <v>0</v>
      </c>
      <c r="J5184" s="62">
        <v>0</v>
      </c>
      <c r="K5184" s="44"/>
      <c r="L5184" s="63">
        <v>0</v>
      </c>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v>347</v>
      </c>
      <c r="C5185" s="59">
        <v>0</v>
      </c>
      <c r="D5185" s="60"/>
      <c r="E5185" s="60"/>
      <c r="F5185" s="60"/>
      <c r="G5185" s="61"/>
      <c r="H5185" s="71">
        <v>0</v>
      </c>
      <c r="I5185" s="62">
        <v>0</v>
      </c>
      <c r="J5185" s="62">
        <v>0</v>
      </c>
      <c r="K5185" s="44"/>
      <c r="L5185" s="63">
        <v>0</v>
      </c>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v>348</v>
      </c>
      <c r="C5186" s="59">
        <v>0</v>
      </c>
      <c r="D5186" s="60"/>
      <c r="E5186" s="60"/>
      <c r="F5186" s="60"/>
      <c r="G5186" s="61"/>
      <c r="H5186" s="71">
        <v>0</v>
      </c>
      <c r="I5186" s="62">
        <v>0</v>
      </c>
      <c r="J5186" s="62">
        <v>0</v>
      </c>
      <c r="K5186" s="44"/>
      <c r="L5186" s="63">
        <v>0</v>
      </c>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v>349</v>
      </c>
      <c r="C5187" s="59">
        <v>0</v>
      </c>
      <c r="D5187" s="60"/>
      <c r="E5187" s="60"/>
      <c r="F5187" s="60"/>
      <c r="G5187" s="61"/>
      <c r="H5187" s="71">
        <v>0</v>
      </c>
      <c r="I5187" s="62">
        <v>0</v>
      </c>
      <c r="J5187" s="62">
        <v>0</v>
      </c>
      <c r="K5187" s="44"/>
      <c r="L5187" s="63">
        <v>0</v>
      </c>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v>350</v>
      </c>
      <c r="C5188" s="59">
        <v>0</v>
      </c>
      <c r="D5188" s="60"/>
      <c r="E5188" s="60"/>
      <c r="F5188" s="60"/>
      <c r="G5188" s="61"/>
      <c r="H5188" s="71">
        <v>0</v>
      </c>
      <c r="I5188" s="62">
        <v>0</v>
      </c>
      <c r="J5188" s="62">
        <v>0</v>
      </c>
      <c r="K5188" s="44"/>
      <c r="L5188" s="63">
        <v>0</v>
      </c>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v>351</v>
      </c>
      <c r="C5189" s="59">
        <v>0</v>
      </c>
      <c r="D5189" s="60"/>
      <c r="E5189" s="60"/>
      <c r="F5189" s="60"/>
      <c r="G5189" s="61"/>
      <c r="H5189" s="71">
        <v>0</v>
      </c>
      <c r="I5189" s="62">
        <v>0</v>
      </c>
      <c r="J5189" s="62">
        <v>0</v>
      </c>
      <c r="K5189" s="44"/>
      <c r="L5189" s="63">
        <v>0</v>
      </c>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v>352</v>
      </c>
      <c r="C5190" s="59">
        <v>0</v>
      </c>
      <c r="D5190" s="60"/>
      <c r="E5190" s="60"/>
      <c r="F5190" s="60"/>
      <c r="G5190" s="61"/>
      <c r="H5190" s="71">
        <v>0</v>
      </c>
      <c r="I5190" s="62">
        <v>0</v>
      </c>
      <c r="J5190" s="62">
        <v>0</v>
      </c>
      <c r="K5190" s="44"/>
      <c r="L5190" s="63">
        <v>0</v>
      </c>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v>353</v>
      </c>
      <c r="C5191" s="59">
        <v>0</v>
      </c>
      <c r="D5191" s="60"/>
      <c r="E5191" s="60"/>
      <c r="F5191" s="60"/>
      <c r="G5191" s="61"/>
      <c r="H5191" s="71">
        <v>0</v>
      </c>
      <c r="I5191" s="62">
        <v>0</v>
      </c>
      <c r="J5191" s="62">
        <v>0</v>
      </c>
      <c r="K5191" s="44"/>
      <c r="L5191" s="63">
        <v>0</v>
      </c>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v>354</v>
      </c>
      <c r="C5192" s="59">
        <v>0</v>
      </c>
      <c r="D5192" s="60"/>
      <c r="E5192" s="60"/>
      <c r="F5192" s="60"/>
      <c r="G5192" s="61"/>
      <c r="H5192" s="71">
        <v>0</v>
      </c>
      <c r="I5192" s="62">
        <v>0</v>
      </c>
      <c r="J5192" s="62">
        <v>0</v>
      </c>
      <c r="K5192" s="44"/>
      <c r="L5192" s="63">
        <v>0</v>
      </c>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v>355</v>
      </c>
      <c r="C5193" s="59">
        <v>0</v>
      </c>
      <c r="D5193" s="60"/>
      <c r="E5193" s="60"/>
      <c r="F5193" s="60"/>
      <c r="G5193" s="61"/>
      <c r="H5193" s="71">
        <v>0</v>
      </c>
      <c r="I5193" s="62">
        <v>0</v>
      </c>
      <c r="J5193" s="62">
        <v>0</v>
      </c>
      <c r="K5193" s="44"/>
      <c r="L5193" s="63">
        <v>0</v>
      </c>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v>356</v>
      </c>
      <c r="C5194" s="59">
        <v>0</v>
      </c>
      <c r="D5194" s="60"/>
      <c r="E5194" s="60"/>
      <c r="F5194" s="60"/>
      <c r="G5194" s="61"/>
      <c r="H5194" s="71">
        <v>0</v>
      </c>
      <c r="I5194" s="62">
        <v>0</v>
      </c>
      <c r="J5194" s="62">
        <v>0</v>
      </c>
      <c r="K5194" s="44"/>
      <c r="L5194" s="63">
        <v>0</v>
      </c>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v>357</v>
      </c>
      <c r="C5195" s="59">
        <v>0</v>
      </c>
      <c r="D5195" s="60"/>
      <c r="E5195" s="60"/>
      <c r="F5195" s="60"/>
      <c r="G5195" s="61"/>
      <c r="H5195" s="71">
        <v>0</v>
      </c>
      <c r="I5195" s="62">
        <v>0</v>
      </c>
      <c r="J5195" s="62">
        <v>0</v>
      </c>
      <c r="K5195" s="44"/>
      <c r="L5195" s="63">
        <v>0</v>
      </c>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v>358</v>
      </c>
      <c r="C5196" s="59">
        <v>0</v>
      </c>
      <c r="D5196" s="60"/>
      <c r="E5196" s="60"/>
      <c r="F5196" s="60"/>
      <c r="G5196" s="61"/>
      <c r="H5196" s="71">
        <v>0</v>
      </c>
      <c r="I5196" s="62">
        <v>0</v>
      </c>
      <c r="J5196" s="62">
        <v>0</v>
      </c>
      <c r="K5196" s="44"/>
      <c r="L5196" s="63">
        <v>0</v>
      </c>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v>359</v>
      </c>
      <c r="C5197" s="59">
        <v>0</v>
      </c>
      <c r="D5197" s="60"/>
      <c r="E5197" s="60"/>
      <c r="F5197" s="60"/>
      <c r="G5197" s="61"/>
      <c r="H5197" s="71">
        <v>0</v>
      </c>
      <c r="I5197" s="62">
        <v>0</v>
      </c>
      <c r="J5197" s="62">
        <v>0</v>
      </c>
      <c r="K5197" s="44"/>
      <c r="L5197" s="63">
        <v>0</v>
      </c>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v>360</v>
      </c>
      <c r="C5198" s="59">
        <v>0</v>
      </c>
      <c r="D5198" s="60"/>
      <c r="E5198" s="60"/>
      <c r="F5198" s="60"/>
      <c r="G5198" s="61"/>
      <c r="H5198" s="71">
        <v>0</v>
      </c>
      <c r="I5198" s="62">
        <v>0</v>
      </c>
      <c r="J5198" s="62">
        <v>0</v>
      </c>
      <c r="K5198" s="44"/>
      <c r="L5198" s="63">
        <v>0</v>
      </c>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v>361</v>
      </c>
      <c r="C5199" s="59">
        <v>0</v>
      </c>
      <c r="D5199" s="60"/>
      <c r="E5199" s="60"/>
      <c r="F5199" s="60"/>
      <c r="G5199" s="61"/>
      <c r="H5199" s="71">
        <v>0</v>
      </c>
      <c r="I5199" s="62">
        <v>0</v>
      </c>
      <c r="J5199" s="62">
        <v>0</v>
      </c>
      <c r="K5199" s="44"/>
      <c r="L5199" s="63">
        <v>0</v>
      </c>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v>362</v>
      </c>
      <c r="C5200" s="59">
        <v>0</v>
      </c>
      <c r="D5200" s="60"/>
      <c r="E5200" s="60"/>
      <c r="F5200" s="60"/>
      <c r="G5200" s="61"/>
      <c r="H5200" s="71">
        <v>0</v>
      </c>
      <c r="I5200" s="62">
        <v>0</v>
      </c>
      <c r="J5200" s="62">
        <v>0</v>
      </c>
      <c r="K5200" s="44"/>
      <c r="L5200" s="63">
        <v>0</v>
      </c>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v>363</v>
      </c>
      <c r="C5201" s="59">
        <v>0</v>
      </c>
      <c r="D5201" s="60"/>
      <c r="E5201" s="60"/>
      <c r="F5201" s="60"/>
      <c r="G5201" s="61"/>
      <c r="H5201" s="71">
        <v>0</v>
      </c>
      <c r="I5201" s="62">
        <v>0</v>
      </c>
      <c r="J5201" s="62">
        <v>0</v>
      </c>
      <c r="K5201" s="44"/>
      <c r="L5201" s="63">
        <v>0</v>
      </c>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v>364</v>
      </c>
      <c r="C5202" s="59">
        <v>0</v>
      </c>
      <c r="D5202" s="60"/>
      <c r="E5202" s="60"/>
      <c r="F5202" s="60"/>
      <c r="G5202" s="61"/>
      <c r="H5202" s="71">
        <v>0</v>
      </c>
      <c r="I5202" s="62">
        <v>0</v>
      </c>
      <c r="J5202" s="62">
        <v>0</v>
      </c>
      <c r="K5202" s="44"/>
      <c r="L5202" s="63">
        <v>0</v>
      </c>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v>365</v>
      </c>
      <c r="C5203" s="59">
        <v>0</v>
      </c>
      <c r="D5203" s="60"/>
      <c r="E5203" s="60"/>
      <c r="F5203" s="60"/>
      <c r="G5203" s="61"/>
      <c r="H5203" s="71">
        <v>0</v>
      </c>
      <c r="I5203" s="62">
        <v>0</v>
      </c>
      <c r="J5203" s="62">
        <v>0</v>
      </c>
      <c r="K5203" s="44"/>
      <c r="L5203" s="63">
        <v>0</v>
      </c>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v>366</v>
      </c>
      <c r="C5204" s="59">
        <v>0</v>
      </c>
      <c r="D5204" s="60"/>
      <c r="E5204" s="60"/>
      <c r="F5204" s="60"/>
      <c r="G5204" s="61"/>
      <c r="H5204" s="71">
        <v>0</v>
      </c>
      <c r="I5204" s="62">
        <v>0</v>
      </c>
      <c r="J5204" s="62">
        <v>0</v>
      </c>
      <c r="K5204" s="44"/>
      <c r="L5204" s="63">
        <v>0</v>
      </c>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v>367</v>
      </c>
      <c r="C5205" s="59">
        <v>0</v>
      </c>
      <c r="D5205" s="60"/>
      <c r="E5205" s="60"/>
      <c r="F5205" s="60"/>
      <c r="G5205" s="61"/>
      <c r="H5205" s="71">
        <v>0</v>
      </c>
      <c r="I5205" s="62">
        <v>0</v>
      </c>
      <c r="J5205" s="62">
        <v>0</v>
      </c>
      <c r="K5205" s="44"/>
      <c r="L5205" s="63">
        <v>0</v>
      </c>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v>368</v>
      </c>
      <c r="C5206" s="59">
        <v>0</v>
      </c>
      <c r="D5206" s="60"/>
      <c r="E5206" s="60"/>
      <c r="F5206" s="60"/>
      <c r="G5206" s="61"/>
      <c r="H5206" s="71">
        <v>0</v>
      </c>
      <c r="I5206" s="62">
        <v>0</v>
      </c>
      <c r="J5206" s="62">
        <v>0</v>
      </c>
      <c r="K5206" s="44"/>
      <c r="L5206" s="63">
        <v>0</v>
      </c>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v>369</v>
      </c>
      <c r="C5207" s="59">
        <v>0</v>
      </c>
      <c r="D5207" s="60"/>
      <c r="E5207" s="60"/>
      <c r="F5207" s="60"/>
      <c r="G5207" s="61"/>
      <c r="H5207" s="71">
        <v>0</v>
      </c>
      <c r="I5207" s="62">
        <v>0</v>
      </c>
      <c r="J5207" s="62">
        <v>0</v>
      </c>
      <c r="K5207" s="44"/>
      <c r="L5207" s="63">
        <v>0</v>
      </c>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v>370</v>
      </c>
      <c r="C5208" s="59">
        <v>0</v>
      </c>
      <c r="D5208" s="60"/>
      <c r="E5208" s="60"/>
      <c r="F5208" s="60"/>
      <c r="G5208" s="61"/>
      <c r="H5208" s="71">
        <v>0</v>
      </c>
      <c r="I5208" s="62">
        <v>0</v>
      </c>
      <c r="J5208" s="62">
        <v>0</v>
      </c>
      <c r="K5208" s="44"/>
      <c r="L5208" s="63">
        <v>0</v>
      </c>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v>371</v>
      </c>
      <c r="C5209" s="59">
        <v>0</v>
      </c>
      <c r="D5209" s="60"/>
      <c r="E5209" s="60"/>
      <c r="F5209" s="60"/>
      <c r="G5209" s="61"/>
      <c r="H5209" s="71">
        <v>0</v>
      </c>
      <c r="I5209" s="62">
        <v>0</v>
      </c>
      <c r="J5209" s="62">
        <v>0</v>
      </c>
      <c r="K5209" s="44"/>
      <c r="L5209" s="63">
        <v>0</v>
      </c>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v>372</v>
      </c>
      <c r="C5210" s="59">
        <v>0</v>
      </c>
      <c r="D5210" s="60"/>
      <c r="E5210" s="60"/>
      <c r="F5210" s="60"/>
      <c r="G5210" s="61"/>
      <c r="H5210" s="71">
        <v>0</v>
      </c>
      <c r="I5210" s="62">
        <v>0</v>
      </c>
      <c r="J5210" s="62">
        <v>0</v>
      </c>
      <c r="K5210" s="44"/>
      <c r="L5210" s="63">
        <v>0</v>
      </c>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v>373</v>
      </c>
      <c r="C5211" s="59">
        <v>0</v>
      </c>
      <c r="D5211" s="60"/>
      <c r="E5211" s="60"/>
      <c r="F5211" s="60"/>
      <c r="G5211" s="61"/>
      <c r="H5211" s="71">
        <v>0</v>
      </c>
      <c r="I5211" s="62">
        <v>0</v>
      </c>
      <c r="J5211" s="62">
        <v>0</v>
      </c>
      <c r="K5211" s="44"/>
      <c r="L5211" s="63">
        <v>0</v>
      </c>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v>374</v>
      </c>
      <c r="C5212" s="59">
        <v>0</v>
      </c>
      <c r="D5212" s="60"/>
      <c r="E5212" s="60"/>
      <c r="F5212" s="60"/>
      <c r="G5212" s="61"/>
      <c r="H5212" s="71">
        <v>0</v>
      </c>
      <c r="I5212" s="62">
        <v>0</v>
      </c>
      <c r="J5212" s="62">
        <v>0</v>
      </c>
      <c r="K5212" s="44"/>
      <c r="L5212" s="63">
        <v>0</v>
      </c>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v>375</v>
      </c>
      <c r="C5213" s="59">
        <v>0</v>
      </c>
      <c r="D5213" s="60"/>
      <c r="E5213" s="60"/>
      <c r="F5213" s="60"/>
      <c r="G5213" s="61"/>
      <c r="H5213" s="71">
        <v>0</v>
      </c>
      <c r="I5213" s="62">
        <v>0</v>
      </c>
      <c r="J5213" s="62">
        <v>0</v>
      </c>
      <c r="K5213" s="44"/>
      <c r="L5213" s="63">
        <v>0</v>
      </c>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v>376</v>
      </c>
      <c r="C5214" s="59">
        <v>0</v>
      </c>
      <c r="D5214" s="60"/>
      <c r="E5214" s="60"/>
      <c r="F5214" s="60"/>
      <c r="G5214" s="61"/>
      <c r="H5214" s="71">
        <v>0</v>
      </c>
      <c r="I5214" s="62">
        <v>0</v>
      </c>
      <c r="J5214" s="62">
        <v>0</v>
      </c>
      <c r="K5214" s="44"/>
      <c r="L5214" s="63">
        <v>0</v>
      </c>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v>377</v>
      </c>
      <c r="C5215" s="59">
        <v>0</v>
      </c>
      <c r="D5215" s="60"/>
      <c r="E5215" s="60"/>
      <c r="F5215" s="60"/>
      <c r="G5215" s="61"/>
      <c r="H5215" s="71">
        <v>0</v>
      </c>
      <c r="I5215" s="62">
        <v>0</v>
      </c>
      <c r="J5215" s="62">
        <v>0</v>
      </c>
      <c r="K5215" s="44"/>
      <c r="L5215" s="63">
        <v>0</v>
      </c>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v>378</v>
      </c>
      <c r="C5216" s="59">
        <v>0</v>
      </c>
      <c r="D5216" s="60"/>
      <c r="E5216" s="60"/>
      <c r="F5216" s="60"/>
      <c r="G5216" s="61"/>
      <c r="H5216" s="71">
        <v>0</v>
      </c>
      <c r="I5216" s="62">
        <v>0</v>
      </c>
      <c r="J5216" s="62">
        <v>0</v>
      </c>
      <c r="K5216" s="44"/>
      <c r="L5216" s="63">
        <v>0</v>
      </c>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v>379</v>
      </c>
      <c r="C5217" s="59">
        <v>0</v>
      </c>
      <c r="D5217" s="60"/>
      <c r="E5217" s="60"/>
      <c r="F5217" s="60"/>
      <c r="G5217" s="61"/>
      <c r="H5217" s="71">
        <v>0</v>
      </c>
      <c r="I5217" s="62">
        <v>0</v>
      </c>
      <c r="J5217" s="62">
        <v>0</v>
      </c>
      <c r="K5217" s="44"/>
      <c r="L5217" s="63">
        <v>0</v>
      </c>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v>380</v>
      </c>
      <c r="C5218" s="59">
        <v>0</v>
      </c>
      <c r="D5218" s="60"/>
      <c r="E5218" s="60"/>
      <c r="F5218" s="60"/>
      <c r="G5218" s="61"/>
      <c r="H5218" s="71">
        <v>0</v>
      </c>
      <c r="I5218" s="62">
        <v>0</v>
      </c>
      <c r="J5218" s="62">
        <v>0</v>
      </c>
      <c r="K5218" s="44"/>
      <c r="L5218" s="63">
        <v>0</v>
      </c>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v>381</v>
      </c>
      <c r="C5219" s="59">
        <v>0</v>
      </c>
      <c r="D5219" s="60"/>
      <c r="E5219" s="60"/>
      <c r="F5219" s="60"/>
      <c r="G5219" s="61"/>
      <c r="H5219" s="71">
        <v>0</v>
      </c>
      <c r="I5219" s="62">
        <v>0</v>
      </c>
      <c r="J5219" s="62">
        <v>0</v>
      </c>
      <c r="K5219" s="44"/>
      <c r="L5219" s="63">
        <v>0</v>
      </c>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v>382</v>
      </c>
      <c r="C5220" s="59">
        <v>0</v>
      </c>
      <c r="D5220" s="60"/>
      <c r="E5220" s="60"/>
      <c r="F5220" s="60"/>
      <c r="G5220" s="61"/>
      <c r="H5220" s="71">
        <v>0</v>
      </c>
      <c r="I5220" s="62">
        <v>0</v>
      </c>
      <c r="J5220" s="62">
        <v>0</v>
      </c>
      <c r="K5220" s="44"/>
      <c r="L5220" s="63">
        <v>0</v>
      </c>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v>383</v>
      </c>
      <c r="C5221" s="59">
        <v>0</v>
      </c>
      <c r="D5221" s="60"/>
      <c r="E5221" s="60"/>
      <c r="F5221" s="60"/>
      <c r="G5221" s="61"/>
      <c r="H5221" s="71">
        <v>0</v>
      </c>
      <c r="I5221" s="62">
        <v>0</v>
      </c>
      <c r="J5221" s="62">
        <v>0</v>
      </c>
      <c r="K5221" s="44"/>
      <c r="L5221" s="63">
        <v>0</v>
      </c>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v>384</v>
      </c>
      <c r="C5222" s="59">
        <v>0</v>
      </c>
      <c r="D5222" s="60"/>
      <c r="E5222" s="60"/>
      <c r="F5222" s="60"/>
      <c r="G5222" s="61"/>
      <c r="H5222" s="71">
        <v>0</v>
      </c>
      <c r="I5222" s="62">
        <v>0</v>
      </c>
      <c r="J5222" s="62">
        <v>0</v>
      </c>
      <c r="K5222" s="44"/>
      <c r="L5222" s="63">
        <v>0</v>
      </c>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v>385</v>
      </c>
      <c r="C5223" s="59">
        <v>0</v>
      </c>
      <c r="D5223" s="60"/>
      <c r="E5223" s="60"/>
      <c r="F5223" s="60"/>
      <c r="G5223" s="61"/>
      <c r="H5223" s="71">
        <v>0</v>
      </c>
      <c r="I5223" s="62">
        <v>0</v>
      </c>
      <c r="J5223" s="62">
        <v>0</v>
      </c>
      <c r="K5223" s="44"/>
      <c r="L5223" s="63">
        <v>0</v>
      </c>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v>386</v>
      </c>
      <c r="C5224" s="59">
        <v>0</v>
      </c>
      <c r="D5224" s="60"/>
      <c r="E5224" s="60"/>
      <c r="F5224" s="60"/>
      <c r="G5224" s="61"/>
      <c r="H5224" s="71">
        <v>0</v>
      </c>
      <c r="I5224" s="62">
        <v>0</v>
      </c>
      <c r="J5224" s="62">
        <v>0</v>
      </c>
      <c r="K5224" s="44"/>
      <c r="L5224" s="63">
        <v>0</v>
      </c>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v>387</v>
      </c>
      <c r="C5225" s="59">
        <v>0</v>
      </c>
      <c r="D5225" s="60"/>
      <c r="E5225" s="60"/>
      <c r="F5225" s="60"/>
      <c r="G5225" s="61"/>
      <c r="H5225" s="71">
        <v>0</v>
      </c>
      <c r="I5225" s="62">
        <v>0</v>
      </c>
      <c r="J5225" s="62">
        <v>0</v>
      </c>
      <c r="K5225" s="44"/>
      <c r="L5225" s="63">
        <v>0</v>
      </c>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v>388</v>
      </c>
      <c r="C5226" s="59">
        <v>0</v>
      </c>
      <c r="D5226" s="60"/>
      <c r="E5226" s="60"/>
      <c r="F5226" s="60"/>
      <c r="G5226" s="61"/>
      <c r="H5226" s="71">
        <v>0</v>
      </c>
      <c r="I5226" s="62">
        <v>0</v>
      </c>
      <c r="J5226" s="62">
        <v>0</v>
      </c>
      <c r="K5226" s="44"/>
      <c r="L5226" s="63">
        <v>0</v>
      </c>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v>389</v>
      </c>
      <c r="C5227" s="59">
        <v>0</v>
      </c>
      <c r="D5227" s="60"/>
      <c r="E5227" s="60"/>
      <c r="F5227" s="60"/>
      <c r="G5227" s="61"/>
      <c r="H5227" s="71">
        <v>0</v>
      </c>
      <c r="I5227" s="62">
        <v>0</v>
      </c>
      <c r="J5227" s="62">
        <v>0</v>
      </c>
      <c r="K5227" s="44"/>
      <c r="L5227" s="63">
        <v>0</v>
      </c>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v>390</v>
      </c>
      <c r="C5228" s="59">
        <v>0</v>
      </c>
      <c r="D5228" s="60"/>
      <c r="E5228" s="60"/>
      <c r="F5228" s="60"/>
      <c r="G5228" s="61"/>
      <c r="H5228" s="71">
        <v>0</v>
      </c>
      <c r="I5228" s="62">
        <v>0</v>
      </c>
      <c r="J5228" s="62">
        <v>0</v>
      </c>
      <c r="K5228" s="44"/>
      <c r="L5228" s="63">
        <v>0</v>
      </c>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v>391</v>
      </c>
      <c r="C5229" s="59">
        <v>0</v>
      </c>
      <c r="D5229" s="60"/>
      <c r="E5229" s="60"/>
      <c r="F5229" s="60"/>
      <c r="G5229" s="61"/>
      <c r="H5229" s="71">
        <v>0</v>
      </c>
      <c r="I5229" s="62">
        <v>0</v>
      </c>
      <c r="J5229" s="62">
        <v>0</v>
      </c>
      <c r="K5229" s="44"/>
      <c r="L5229" s="63">
        <v>0</v>
      </c>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v>392</v>
      </c>
      <c r="C5230" s="59">
        <v>0</v>
      </c>
      <c r="D5230" s="60"/>
      <c r="E5230" s="60"/>
      <c r="F5230" s="60"/>
      <c r="G5230" s="61"/>
      <c r="H5230" s="71">
        <v>0</v>
      </c>
      <c r="I5230" s="62">
        <v>0</v>
      </c>
      <c r="J5230" s="62">
        <v>0</v>
      </c>
      <c r="K5230" s="44"/>
      <c r="L5230" s="63">
        <v>0</v>
      </c>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v>393</v>
      </c>
      <c r="C5231" s="59">
        <v>0</v>
      </c>
      <c r="D5231" s="60"/>
      <c r="E5231" s="60"/>
      <c r="F5231" s="60"/>
      <c r="G5231" s="61"/>
      <c r="H5231" s="71">
        <v>0</v>
      </c>
      <c r="I5231" s="62">
        <v>0</v>
      </c>
      <c r="J5231" s="62">
        <v>0</v>
      </c>
      <c r="K5231" s="44"/>
      <c r="L5231" s="63">
        <v>0</v>
      </c>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v>394</v>
      </c>
      <c r="C5232" s="59">
        <v>0</v>
      </c>
      <c r="D5232" s="60"/>
      <c r="E5232" s="60"/>
      <c r="F5232" s="60"/>
      <c r="G5232" s="61"/>
      <c r="H5232" s="71">
        <v>0</v>
      </c>
      <c r="I5232" s="62">
        <v>0</v>
      </c>
      <c r="J5232" s="62">
        <v>0</v>
      </c>
      <c r="K5232" s="44"/>
      <c r="L5232" s="63">
        <v>0</v>
      </c>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v>395</v>
      </c>
      <c r="C5233" s="59">
        <v>0</v>
      </c>
      <c r="D5233" s="60"/>
      <c r="E5233" s="60"/>
      <c r="F5233" s="60"/>
      <c r="G5233" s="61"/>
      <c r="H5233" s="71">
        <v>0</v>
      </c>
      <c r="I5233" s="62">
        <v>0</v>
      </c>
      <c r="J5233" s="62">
        <v>0</v>
      </c>
      <c r="K5233" s="44"/>
      <c r="L5233" s="63">
        <v>0</v>
      </c>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v>396</v>
      </c>
      <c r="C5234" s="59">
        <v>0</v>
      </c>
      <c r="D5234" s="60"/>
      <c r="E5234" s="60"/>
      <c r="F5234" s="60"/>
      <c r="G5234" s="61"/>
      <c r="H5234" s="71">
        <v>0</v>
      </c>
      <c r="I5234" s="62">
        <v>0</v>
      </c>
      <c r="J5234" s="62">
        <v>0</v>
      </c>
      <c r="K5234" s="44"/>
      <c r="L5234" s="63">
        <v>0</v>
      </c>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v>397</v>
      </c>
      <c r="C5235" s="59">
        <v>0</v>
      </c>
      <c r="D5235" s="60"/>
      <c r="E5235" s="60"/>
      <c r="F5235" s="60"/>
      <c r="G5235" s="61"/>
      <c r="H5235" s="71">
        <v>0</v>
      </c>
      <c r="I5235" s="62">
        <v>0</v>
      </c>
      <c r="J5235" s="62">
        <v>0</v>
      </c>
      <c r="K5235" s="44"/>
      <c r="L5235" s="63">
        <v>0</v>
      </c>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v>398</v>
      </c>
      <c r="C5236" s="59">
        <v>0</v>
      </c>
      <c r="D5236" s="60"/>
      <c r="E5236" s="60"/>
      <c r="F5236" s="60"/>
      <c r="G5236" s="61"/>
      <c r="H5236" s="71">
        <v>0</v>
      </c>
      <c r="I5236" s="62">
        <v>0</v>
      </c>
      <c r="J5236" s="62">
        <v>0</v>
      </c>
      <c r="K5236" s="44"/>
      <c r="L5236" s="63">
        <v>0</v>
      </c>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v>399</v>
      </c>
      <c r="C5237" s="59">
        <v>0</v>
      </c>
      <c r="D5237" s="60"/>
      <c r="E5237" s="60"/>
      <c r="F5237" s="60"/>
      <c r="G5237" s="61"/>
      <c r="H5237" s="71">
        <v>0</v>
      </c>
      <c r="I5237" s="62">
        <v>0</v>
      </c>
      <c r="J5237" s="62">
        <v>0</v>
      </c>
      <c r="K5237" s="44"/>
      <c r="L5237" s="63">
        <v>0</v>
      </c>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x14ac:dyDescent="0.2">
      <c r="A5238" s="15"/>
      <c r="B5238" s="15"/>
      <c r="C5238" s="58"/>
      <c r="D5238" s="58"/>
      <c r="E5238" s="58"/>
      <c r="F5238" s="58"/>
      <c r="G5238" s="58"/>
      <c r="H5238" s="72"/>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x14ac:dyDescent="0.2">
      <c r="A5239" s="11"/>
      <c r="B5239" s="12" t="str">
        <f>"United Energy "&amp;LEFT($H$3,7)&amp;" Public lighting prices"</f>
        <v>United Energy 2026–27 Public lighting prices</v>
      </c>
      <c r="C5239" s="11"/>
      <c r="D5239" s="11"/>
      <c r="E5239" s="11"/>
      <c r="F5239" s="11"/>
      <c r="G5239" s="11"/>
      <c r="H5239" s="19" t="s">
        <v>20</v>
      </c>
      <c r="I5239" s="19" t="s">
        <v>21</v>
      </c>
      <c r="J5239" s="19" t="s">
        <v>22</v>
      </c>
      <c r="K5239" s="19"/>
      <c r="L5239" s="42" t="s">
        <v>25</v>
      </c>
      <c r="M5239" s="66" t="s">
        <v>30</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hidden="1" outlineLevel="1" x14ac:dyDescent="0.2">
      <c r="A5240" s="15"/>
      <c r="B5240" s="15"/>
      <c r="C5240" s="57"/>
      <c r="D5240" s="57"/>
      <c r="E5240" s="57"/>
      <c r="F5240" s="57"/>
      <c r="G5240" s="57"/>
      <c r="H5240" s="70"/>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hidden="1" outlineLevel="1" x14ac:dyDescent="0.2">
      <c r="A5241" s="15"/>
      <c r="B5241" s="15"/>
      <c r="C5241" s="59"/>
      <c r="D5241" s="60"/>
      <c r="E5241" s="60"/>
      <c r="F5241" s="60"/>
      <c r="G5241" s="61"/>
      <c r="H5241" s="71"/>
      <c r="I5241" s="62"/>
      <c r="J5241" s="62"/>
      <c r="K5241" s="44"/>
      <c r="L5241" s="63"/>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c r="C5242" s="59"/>
      <c r="D5242" s="60"/>
      <c r="E5242" s="60"/>
      <c r="F5242" s="60"/>
      <c r="G5242" s="61"/>
      <c r="H5242" s="71"/>
      <c r="I5242" s="62"/>
      <c r="J5242" s="62"/>
      <c r="K5242" s="44"/>
      <c r="L5242" s="63"/>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c r="C5243" s="59"/>
      <c r="D5243" s="60"/>
      <c r="E5243" s="60"/>
      <c r="F5243" s="60"/>
      <c r="G5243" s="61"/>
      <c r="H5243" s="71"/>
      <c r="I5243" s="62"/>
      <c r="J5243" s="62"/>
      <c r="K5243" s="44"/>
      <c r="L5243" s="63"/>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c r="C5244" s="59"/>
      <c r="D5244" s="60"/>
      <c r="E5244" s="60"/>
      <c r="F5244" s="60"/>
      <c r="G5244" s="61"/>
      <c r="H5244" s="71"/>
      <c r="I5244" s="62"/>
      <c r="J5244" s="62"/>
      <c r="K5244" s="44"/>
      <c r="L5244" s="63"/>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c r="C5245" s="59"/>
      <c r="D5245" s="60"/>
      <c r="E5245" s="60"/>
      <c r="F5245" s="60"/>
      <c r="G5245" s="61"/>
      <c r="H5245" s="71"/>
      <c r="I5245" s="62"/>
      <c r="J5245" s="62"/>
      <c r="K5245" s="44"/>
      <c r="L5245" s="63"/>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c r="C5246" s="59"/>
      <c r="D5246" s="60"/>
      <c r="E5246" s="60"/>
      <c r="F5246" s="60"/>
      <c r="G5246" s="61"/>
      <c r="H5246" s="71"/>
      <c r="I5246" s="62"/>
      <c r="J5246" s="62"/>
      <c r="K5246" s="44"/>
      <c r="L5246" s="63"/>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c r="C5247" s="59"/>
      <c r="D5247" s="60"/>
      <c r="E5247" s="60"/>
      <c r="F5247" s="60"/>
      <c r="G5247" s="61"/>
      <c r="H5247" s="71"/>
      <c r="I5247" s="62"/>
      <c r="J5247" s="62"/>
      <c r="K5247" s="44"/>
      <c r="L5247" s="63"/>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c r="C5248" s="59"/>
      <c r="D5248" s="60"/>
      <c r="E5248" s="60"/>
      <c r="F5248" s="60"/>
      <c r="G5248" s="61"/>
      <c r="H5248" s="71"/>
      <c r="I5248" s="62"/>
      <c r="J5248" s="62"/>
      <c r="K5248" s="44"/>
      <c r="L5248" s="63"/>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c r="C5249" s="59"/>
      <c r="D5249" s="60"/>
      <c r="E5249" s="60"/>
      <c r="F5249" s="60"/>
      <c r="G5249" s="61"/>
      <c r="H5249" s="71"/>
      <c r="I5249" s="62"/>
      <c r="J5249" s="62"/>
      <c r="K5249" s="44"/>
      <c r="L5249" s="63"/>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c r="C5250" s="59"/>
      <c r="D5250" s="60"/>
      <c r="E5250" s="60"/>
      <c r="F5250" s="60"/>
      <c r="G5250" s="61"/>
      <c r="H5250" s="71"/>
      <c r="I5250" s="62"/>
      <c r="J5250" s="62"/>
      <c r="K5250" s="44"/>
      <c r="L5250" s="63"/>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c r="C5251" s="59"/>
      <c r="D5251" s="60"/>
      <c r="E5251" s="60"/>
      <c r="F5251" s="60"/>
      <c r="G5251" s="61"/>
      <c r="H5251" s="71"/>
      <c r="I5251" s="62"/>
      <c r="J5251" s="62"/>
      <c r="K5251" s="44"/>
      <c r="L5251" s="63"/>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c r="C5252" s="59"/>
      <c r="D5252" s="60"/>
      <c r="E5252" s="60"/>
      <c r="F5252" s="60"/>
      <c r="G5252" s="61"/>
      <c r="H5252" s="71"/>
      <c r="I5252" s="62"/>
      <c r="J5252" s="62"/>
      <c r="K5252" s="44"/>
      <c r="L5252" s="63"/>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c r="C5253" s="59"/>
      <c r="D5253" s="60"/>
      <c r="E5253" s="60"/>
      <c r="F5253" s="60"/>
      <c r="G5253" s="61"/>
      <c r="H5253" s="71"/>
      <c r="I5253" s="62"/>
      <c r="J5253" s="62"/>
      <c r="K5253" s="44"/>
      <c r="L5253" s="63"/>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c r="C5254" s="59"/>
      <c r="D5254" s="60"/>
      <c r="E5254" s="60"/>
      <c r="F5254" s="60"/>
      <c r="G5254" s="61"/>
      <c r="H5254" s="71"/>
      <c r="I5254" s="62"/>
      <c r="J5254" s="62"/>
      <c r="K5254" s="44"/>
      <c r="L5254" s="63"/>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c r="C5255" s="59"/>
      <c r="D5255" s="60"/>
      <c r="E5255" s="60"/>
      <c r="F5255" s="60"/>
      <c r="G5255" s="61"/>
      <c r="H5255" s="71"/>
      <c r="I5255" s="62"/>
      <c r="J5255" s="62"/>
      <c r="K5255" s="44"/>
      <c r="L5255" s="63"/>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c r="C5256" s="59"/>
      <c r="D5256" s="60"/>
      <c r="E5256" s="60"/>
      <c r="F5256" s="60"/>
      <c r="G5256" s="61"/>
      <c r="H5256" s="71"/>
      <c r="I5256" s="62"/>
      <c r="J5256" s="62"/>
      <c r="K5256" s="44"/>
      <c r="L5256" s="63"/>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c r="C5257" s="59"/>
      <c r="D5257" s="60"/>
      <c r="E5257" s="60"/>
      <c r="F5257" s="60"/>
      <c r="G5257" s="61"/>
      <c r="H5257" s="71"/>
      <c r="I5257" s="62"/>
      <c r="J5257" s="62"/>
      <c r="K5257" s="44"/>
      <c r="L5257" s="63"/>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c r="C5258" s="59"/>
      <c r="D5258" s="60"/>
      <c r="E5258" s="60"/>
      <c r="F5258" s="60"/>
      <c r="G5258" s="61"/>
      <c r="H5258" s="71"/>
      <c r="I5258" s="62"/>
      <c r="J5258" s="62"/>
      <c r="K5258" s="44"/>
      <c r="L5258" s="63"/>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c r="C5259" s="59"/>
      <c r="D5259" s="60"/>
      <c r="E5259" s="60"/>
      <c r="F5259" s="60"/>
      <c r="G5259" s="61"/>
      <c r="H5259" s="71"/>
      <c r="I5259" s="62"/>
      <c r="J5259" s="62"/>
      <c r="K5259" s="44"/>
      <c r="L5259" s="63"/>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c r="C5260" s="59"/>
      <c r="D5260" s="60"/>
      <c r="E5260" s="60"/>
      <c r="F5260" s="60"/>
      <c r="G5260" s="61"/>
      <c r="H5260" s="71"/>
      <c r="I5260" s="62"/>
      <c r="J5260" s="62"/>
      <c r="K5260" s="44"/>
      <c r="L5260" s="63"/>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c r="C5261" s="59"/>
      <c r="D5261" s="60"/>
      <c r="E5261" s="60"/>
      <c r="F5261" s="60"/>
      <c r="G5261" s="61"/>
      <c r="H5261" s="71"/>
      <c r="I5261" s="62"/>
      <c r="J5261" s="62"/>
      <c r="K5261" s="44"/>
      <c r="L5261" s="63"/>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c r="C5262" s="59"/>
      <c r="D5262" s="60"/>
      <c r="E5262" s="60"/>
      <c r="F5262" s="60"/>
      <c r="G5262" s="61"/>
      <c r="H5262" s="71"/>
      <c r="I5262" s="62"/>
      <c r="J5262" s="62"/>
      <c r="K5262" s="44"/>
      <c r="L5262" s="63"/>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c r="C5263" s="59"/>
      <c r="D5263" s="60"/>
      <c r="E5263" s="60"/>
      <c r="F5263" s="60"/>
      <c r="G5263" s="61"/>
      <c r="H5263" s="71"/>
      <c r="I5263" s="62"/>
      <c r="J5263" s="62"/>
      <c r="K5263" s="44"/>
      <c r="L5263" s="63"/>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c r="C5264" s="59"/>
      <c r="D5264" s="60"/>
      <c r="E5264" s="60"/>
      <c r="F5264" s="60"/>
      <c r="G5264" s="61"/>
      <c r="H5264" s="71"/>
      <c r="I5264" s="62"/>
      <c r="J5264" s="62"/>
      <c r="K5264" s="44"/>
      <c r="L5264" s="63"/>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c r="C5265" s="59"/>
      <c r="D5265" s="60"/>
      <c r="E5265" s="60"/>
      <c r="F5265" s="60"/>
      <c r="G5265" s="61"/>
      <c r="H5265" s="71"/>
      <c r="I5265" s="62"/>
      <c r="J5265" s="62"/>
      <c r="K5265" s="44"/>
      <c r="L5265" s="63"/>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c r="C5266" s="59"/>
      <c r="D5266" s="60"/>
      <c r="E5266" s="60"/>
      <c r="F5266" s="60"/>
      <c r="G5266" s="61"/>
      <c r="H5266" s="71"/>
      <c r="I5266" s="62"/>
      <c r="J5266" s="62"/>
      <c r="K5266" s="44"/>
      <c r="L5266" s="63"/>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c r="C5267" s="59"/>
      <c r="D5267" s="60"/>
      <c r="E5267" s="60"/>
      <c r="F5267" s="60"/>
      <c r="G5267" s="61"/>
      <c r="H5267" s="71"/>
      <c r="I5267" s="62"/>
      <c r="J5267" s="62"/>
      <c r="K5267" s="44"/>
      <c r="L5267" s="63"/>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c r="C5268" s="59"/>
      <c r="D5268" s="60"/>
      <c r="E5268" s="60"/>
      <c r="F5268" s="60"/>
      <c r="G5268" s="61"/>
      <c r="H5268" s="71"/>
      <c r="I5268" s="62"/>
      <c r="J5268" s="62"/>
      <c r="K5268" s="44"/>
      <c r="L5268" s="63"/>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c r="C5269" s="59"/>
      <c r="D5269" s="60"/>
      <c r="E5269" s="60"/>
      <c r="F5269" s="60"/>
      <c r="G5269" s="61"/>
      <c r="H5269" s="71"/>
      <c r="I5269" s="62"/>
      <c r="J5269" s="62"/>
      <c r="K5269" s="44"/>
      <c r="L5269" s="63"/>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c r="C5270" s="59"/>
      <c r="D5270" s="60"/>
      <c r="E5270" s="60"/>
      <c r="F5270" s="60"/>
      <c r="G5270" s="61"/>
      <c r="H5270" s="71"/>
      <c r="I5270" s="62"/>
      <c r="J5270" s="62"/>
      <c r="K5270" s="44"/>
      <c r="L5270" s="63"/>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x14ac:dyDescent="0.2">
      <c r="A5472" s="15"/>
      <c r="B5472" s="15"/>
      <c r="C5472" s="59"/>
      <c r="D5472" s="60"/>
      <c r="E5472" s="60"/>
      <c r="F5472" s="60"/>
      <c r="G5472" s="61"/>
      <c r="H5472" s="71"/>
      <c r="I5472" s="62"/>
      <c r="J5472" s="62"/>
      <c r="K5472" s="44"/>
      <c r="L5472" s="63"/>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x14ac:dyDescent="0.2">
      <c r="A5473" s="15"/>
      <c r="B5473" s="15"/>
      <c r="C5473" s="59"/>
      <c r="D5473" s="60"/>
      <c r="E5473" s="60"/>
      <c r="F5473" s="60"/>
      <c r="G5473" s="61"/>
      <c r="H5473" s="71"/>
      <c r="I5473" s="62"/>
      <c r="J5473" s="62"/>
      <c r="K5473" s="44"/>
      <c r="L5473" s="63"/>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x14ac:dyDescent="0.2">
      <c r="A5474" s="15"/>
      <c r="B5474" s="15"/>
      <c r="C5474" s="59"/>
      <c r="D5474" s="60"/>
      <c r="E5474" s="60"/>
      <c r="F5474" s="60"/>
      <c r="G5474" s="61"/>
      <c r="H5474" s="71"/>
      <c r="I5474" s="62"/>
      <c r="J5474" s="62"/>
      <c r="K5474" s="44"/>
      <c r="L5474" s="63"/>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x14ac:dyDescent="0.2">
      <c r="A5475" s="15"/>
      <c r="B5475" s="15"/>
      <c r="C5475" s="59"/>
      <c r="D5475" s="60"/>
      <c r="E5475" s="60"/>
      <c r="F5475" s="60"/>
      <c r="G5475" s="61"/>
      <c r="H5475" s="71"/>
      <c r="I5475" s="62"/>
      <c r="J5475" s="62"/>
      <c r="K5475" s="44"/>
      <c r="L5475" s="63"/>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x14ac:dyDescent="0.2">
      <c r="A5640" s="15"/>
      <c r="B5640" s="15"/>
      <c r="C5640" s="58"/>
      <c r="D5640" s="58"/>
      <c r="E5640" s="58"/>
      <c r="F5640" s="58"/>
      <c r="G5640" s="58"/>
      <c r="H5640" s="72"/>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x14ac:dyDescent="0.2">
      <c r="A5641" s="11"/>
      <c r="B5641" s="12" t="s">
        <v>1</v>
      </c>
      <c r="C5641" s="11"/>
      <c r="D5641" s="11"/>
      <c r="E5641" s="11"/>
      <c r="F5641" s="11"/>
      <c r="G5641" s="11"/>
      <c r="H5641" s="73"/>
      <c r="I5641" s="11"/>
      <c r="J5641" s="73"/>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x14ac:dyDescent="0.2">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x14ac:dyDescent="0.2">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x14ac:dyDescent="0.2">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x14ac:dyDescent="0.2">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x14ac:dyDescent="0.2">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x14ac:dyDescent="0.2">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x14ac:dyDescent="0.2">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x14ac:dyDescent="0.2">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x14ac:dyDescent="0.2">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x14ac:dyDescent="0.2">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x14ac:dyDescent="0.2">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x14ac:dyDescent="0.2">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x14ac:dyDescent="0.2">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x14ac:dyDescent="0.2">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x14ac:dyDescent="0.2">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x14ac:dyDescent="0.2">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x14ac:dyDescent="0.2">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x14ac:dyDescent="0.2">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x14ac:dyDescent="0.2">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x14ac:dyDescent="0.2">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x14ac:dyDescent="0.2">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x14ac:dyDescent="0.2">
      <c r="M5663" s="16"/>
    </row>
    <row r="5664" spans="13:33" hidden="1" x14ac:dyDescent="0.2">
      <c r="M5664" s="16"/>
    </row>
    <row r="5665" spans="13:13" hidden="1" x14ac:dyDescent="0.2">
      <c r="M5665" s="16"/>
    </row>
    <row r="5666" spans="13:13" hidden="1" x14ac:dyDescent="0.2">
      <c r="M5666" s="16"/>
    </row>
    <row r="5667" spans="13:13" hidden="1" x14ac:dyDescent="0.2">
      <c r="M5667" s="16"/>
    </row>
    <row r="5668" spans="13:13" hidden="1" x14ac:dyDescent="0.2"/>
    <row r="5669" spans="13:13" hidden="1" x14ac:dyDescent="0.2"/>
    <row r="5670" spans="13:13" hidden="1" x14ac:dyDescent="0.2"/>
    <row r="5671" spans="13:13" hidden="1" x14ac:dyDescent="0.2"/>
    <row r="5672" spans="13:13" hidden="1" x14ac:dyDescent="0.2"/>
    <row r="5673" spans="13:13" hidden="1" x14ac:dyDescent="0.2"/>
    <row r="5674" spans="13:13" hidden="1" x14ac:dyDescent="0.2"/>
    <row r="5675" spans="13:13" hidden="1" x14ac:dyDescent="0.2"/>
    <row r="5676" spans="13:13" hidden="1" x14ac:dyDescent="0.2"/>
    <row r="5677" spans="13:13" hidden="1" x14ac:dyDescent="0.2"/>
    <row r="5678" spans="13:13" hidden="1" x14ac:dyDescent="0.2"/>
    <row r="5679" spans="13:13" hidden="1" x14ac:dyDescent="0.2"/>
    <row r="5680" spans="13:13"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Residential price movements</vt:lpstr>
      <vt:lpstr>Small business price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2026-04-02T01:14:05Z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