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hidePivotFieldList="1"/>
  <xr:revisionPtr revIDLastSave="0" documentId="8_{CB08A0A6-9C94-47AF-99DD-32E5BCAD1293}" xr6:coauthVersionLast="47" xr6:coauthVersionMax="47" xr10:uidLastSave="{00000000-0000-0000-0000-000000000000}"/>
  <bookViews>
    <workbookView xWindow="-120" yWindow="-120" windowWidth="29040" windowHeight="15720" tabRatio="838" xr2:uid="{B21C3C5A-2169-4E86-8A2B-F0D767155A14}"/>
  </bookViews>
  <sheets>
    <sheet name="Introduction" sheetId="10" r:id="rId1"/>
    <sheet name="Contents" sheetId="11" r:id="rId2"/>
    <sheet name="1. Revenue" sheetId="9" r:id="rId3"/>
    <sheet name="2. RAB" sheetId="12" r:id="rId4"/>
    <sheet name="3. Capex" sheetId="13" r:id="rId5"/>
    <sheet name="4. Opex" sheetId="14" r:id="rId6"/>
    <sheet name="5. Incentive Schemes" sheetId="15" r:id="rId7"/>
    <sheet name="6. Outage duration" sheetId="18" r:id="rId8"/>
    <sheet name="7. Outage frequency" sheetId="19" r:id="rId9"/>
    <sheet name="8. Energy delivered" sheetId="16" r:id="rId10"/>
    <sheet name="9. Utilisation" sheetId="17" r:id="rId11"/>
    <sheet name="10. Customer numbers" sheetId="20" r:id="rId12"/>
    <sheet name="11. Circuit length" sheetId="21" r:id="rId13"/>
    <sheet name="12. Reg service life" sheetId="22" r:id="rId14"/>
    <sheet name="13. Smart meter installed" sheetId="23" r:id="rId15"/>
    <sheet name="14. Cost reflective tariffs" sheetId="24"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4" l="1"/>
  <c r="F43" i="14"/>
  <c r="G43" i="14"/>
  <c r="H43" i="14"/>
  <c r="I43" i="14"/>
  <c r="J43" i="14"/>
  <c r="K43" i="14"/>
  <c r="L43" i="14"/>
  <c r="D43" i="14"/>
  <c r="L67" i="22" l="1"/>
  <c r="W85" i="22"/>
  <c r="V85" i="22"/>
  <c r="U85" i="22"/>
  <c r="T85" i="22"/>
  <c r="S85" i="22"/>
  <c r="R85" i="22"/>
  <c r="Q85" i="22"/>
  <c r="P85" i="22"/>
  <c r="O85" i="22"/>
  <c r="N85" i="22"/>
  <c r="M85" i="22"/>
  <c r="L85" i="22"/>
  <c r="K85" i="22"/>
  <c r="J85" i="22"/>
  <c r="I85" i="22"/>
  <c r="H85" i="22"/>
  <c r="G85" i="22"/>
  <c r="F85" i="22"/>
  <c r="E85" i="22"/>
  <c r="D85" i="22"/>
  <c r="W67" i="22"/>
  <c r="V67" i="22"/>
  <c r="U67" i="22"/>
  <c r="T67" i="22"/>
  <c r="S67" i="22"/>
  <c r="R67" i="22"/>
  <c r="Q67" i="22"/>
  <c r="P67" i="22"/>
  <c r="O67" i="22"/>
  <c r="N67" i="22"/>
  <c r="M67" i="22"/>
  <c r="K67" i="22"/>
  <c r="J67" i="22"/>
  <c r="I67" i="22"/>
  <c r="H67" i="22"/>
  <c r="G67" i="22"/>
  <c r="F67" i="22"/>
  <c r="E67" i="22"/>
  <c r="D67" i="22"/>
  <c r="V49" i="22"/>
  <c r="W49" i="22"/>
  <c r="Q49" i="22"/>
  <c r="R49" i="22"/>
  <c r="S49" i="22"/>
  <c r="T49" i="22"/>
  <c r="U49" i="22"/>
  <c r="L49" i="22"/>
  <c r="M49" i="22"/>
  <c r="N49" i="22"/>
  <c r="O49" i="22"/>
  <c r="P49" i="22"/>
  <c r="I49" i="22"/>
  <c r="J49" i="22"/>
  <c r="K49" i="22"/>
  <c r="E49" i="22"/>
  <c r="F49" i="22"/>
  <c r="G49" i="22"/>
  <c r="H49" i="22"/>
  <c r="D49" i="22"/>
  <c r="K65" i="24"/>
  <c r="J65" i="24"/>
  <c r="I65" i="24"/>
  <c r="H65" i="24"/>
  <c r="G65" i="24"/>
  <c r="F65" i="24"/>
  <c r="E65" i="24"/>
  <c r="D65" i="24"/>
  <c r="K47" i="24"/>
  <c r="J47" i="24"/>
  <c r="I47" i="24"/>
  <c r="H47" i="24"/>
  <c r="G47" i="24"/>
  <c r="F47" i="24"/>
  <c r="E47" i="24"/>
  <c r="D47" i="24"/>
  <c r="L88" i="21" l="1"/>
  <c r="W88" i="21"/>
  <c r="V88" i="21"/>
  <c r="U88" i="21"/>
  <c r="T88" i="21"/>
  <c r="S88" i="21"/>
  <c r="R88" i="21"/>
  <c r="Q88" i="21"/>
  <c r="P88" i="21"/>
  <c r="N88" i="21"/>
  <c r="M88" i="21"/>
  <c r="K88" i="21"/>
  <c r="J88" i="21"/>
  <c r="I88" i="21"/>
  <c r="H88" i="21"/>
  <c r="O88" i="21"/>
  <c r="G88" i="21"/>
  <c r="F88" i="21"/>
  <c r="E88" i="21"/>
  <c r="D88" i="21"/>
  <c r="W67" i="21"/>
  <c r="V67" i="21"/>
  <c r="U67" i="21"/>
  <c r="T67" i="21"/>
  <c r="S67" i="21"/>
  <c r="R67" i="21"/>
  <c r="Q67" i="21"/>
  <c r="P67" i="21"/>
  <c r="N67" i="21"/>
  <c r="M67" i="21"/>
  <c r="L67" i="21"/>
  <c r="K67" i="21"/>
  <c r="J67" i="21"/>
  <c r="I67" i="21"/>
  <c r="H67" i="21"/>
  <c r="G67" i="21"/>
  <c r="O67" i="21"/>
  <c r="F67" i="21"/>
  <c r="E67" i="21"/>
  <c r="D67" i="21"/>
  <c r="W48" i="21"/>
  <c r="V48" i="21"/>
  <c r="U48" i="21"/>
  <c r="T48" i="21"/>
  <c r="S48" i="21"/>
  <c r="R48" i="21"/>
  <c r="Q48" i="21"/>
  <c r="P48" i="21"/>
  <c r="N48" i="21"/>
  <c r="M48" i="21"/>
  <c r="L48" i="21"/>
  <c r="K48" i="21"/>
  <c r="J48" i="21"/>
  <c r="I48" i="21"/>
  <c r="H48" i="21"/>
  <c r="G48" i="21"/>
  <c r="O48" i="21"/>
  <c r="F48" i="21"/>
  <c r="E48" i="21"/>
  <c r="D48" i="21"/>
  <c r="L49" i="20"/>
  <c r="W49" i="20"/>
  <c r="V49" i="20"/>
  <c r="U49" i="20"/>
  <c r="T49" i="20"/>
  <c r="S49" i="20"/>
  <c r="R49" i="20"/>
  <c r="Q49" i="20"/>
  <c r="P49" i="20"/>
  <c r="N49" i="20"/>
  <c r="M49" i="20"/>
  <c r="K49" i="20"/>
  <c r="J49" i="20"/>
  <c r="I49" i="20"/>
  <c r="H49" i="20"/>
  <c r="G49" i="20"/>
  <c r="O49" i="20"/>
  <c r="F49" i="20"/>
  <c r="E49" i="20"/>
  <c r="D49" i="20"/>
  <c r="O49" i="17" l="1"/>
  <c r="N49" i="17"/>
  <c r="M49" i="17"/>
  <c r="L49" i="17"/>
  <c r="W49" i="17"/>
  <c r="V49" i="17"/>
  <c r="U49" i="17"/>
  <c r="T49" i="17"/>
  <c r="S49" i="17"/>
  <c r="R49" i="17"/>
  <c r="Q49" i="17"/>
  <c r="P49" i="17"/>
  <c r="K49" i="17"/>
  <c r="J49" i="17"/>
  <c r="I49" i="17"/>
  <c r="H49" i="17"/>
  <c r="G49" i="17"/>
  <c r="F49" i="17"/>
  <c r="E49" i="17"/>
  <c r="D49" i="17"/>
  <c r="M69" i="16"/>
  <c r="W69" i="16"/>
  <c r="V69" i="16"/>
  <c r="U69" i="16"/>
  <c r="T69" i="16"/>
  <c r="S69" i="16"/>
  <c r="R69" i="16"/>
  <c r="Q69" i="16"/>
  <c r="P69" i="16"/>
  <c r="O69" i="16"/>
  <c r="N69" i="16"/>
  <c r="L69" i="16"/>
  <c r="K69" i="16"/>
  <c r="J69" i="16"/>
  <c r="I69" i="16"/>
  <c r="H69" i="16"/>
  <c r="G69" i="16"/>
  <c r="F69" i="16"/>
  <c r="E69" i="16"/>
  <c r="D69" i="16"/>
  <c r="N48" i="16"/>
  <c r="O48" i="16"/>
  <c r="M48" i="16"/>
  <c r="L48" i="16"/>
  <c r="W48" i="16"/>
  <c r="V48" i="16"/>
  <c r="U48" i="16"/>
  <c r="T48" i="16"/>
  <c r="S48" i="16"/>
  <c r="R48" i="16"/>
  <c r="Q48" i="16"/>
  <c r="P48" i="16"/>
  <c r="K48" i="16"/>
  <c r="J48" i="16"/>
  <c r="I48" i="16"/>
  <c r="H48" i="16"/>
  <c r="G48" i="16"/>
  <c r="F48" i="16"/>
  <c r="E48" i="16"/>
  <c r="D48" i="16"/>
  <c r="O152" i="15" l="1"/>
  <c r="N152" i="15"/>
  <c r="M152" i="15"/>
  <c r="L152" i="15"/>
  <c r="K152" i="15"/>
  <c r="J152" i="15"/>
  <c r="I152" i="15"/>
  <c r="H152" i="15"/>
  <c r="G152" i="15"/>
  <c r="F152" i="15"/>
  <c r="E152" i="15"/>
  <c r="D152" i="15"/>
  <c r="O134" i="15"/>
  <c r="N134" i="15"/>
  <c r="M134" i="15"/>
  <c r="L134" i="15"/>
  <c r="K134" i="15"/>
  <c r="J134" i="15"/>
  <c r="I134" i="15"/>
  <c r="H134" i="15"/>
  <c r="G134" i="15"/>
  <c r="F134" i="15"/>
  <c r="E134" i="15"/>
  <c r="D134" i="15"/>
  <c r="O116" i="15"/>
  <c r="N116" i="15"/>
  <c r="M116" i="15"/>
  <c r="L116" i="15"/>
  <c r="K116" i="15"/>
  <c r="J116" i="15"/>
  <c r="I116" i="15"/>
  <c r="H116" i="15"/>
  <c r="G116" i="15"/>
  <c r="F116" i="15"/>
  <c r="E116" i="15"/>
  <c r="D116" i="15"/>
  <c r="O98" i="15"/>
  <c r="N98" i="15"/>
  <c r="M98" i="15"/>
  <c r="L98" i="15"/>
  <c r="K98" i="15"/>
  <c r="J98" i="15"/>
  <c r="I98" i="15"/>
  <c r="H98" i="15"/>
  <c r="G98" i="15"/>
  <c r="F98" i="15"/>
  <c r="E98" i="15"/>
  <c r="D98" i="15"/>
  <c r="O80" i="15"/>
  <c r="N80" i="15"/>
  <c r="M80" i="15"/>
  <c r="L80" i="15"/>
  <c r="K80" i="15"/>
  <c r="J80" i="15"/>
  <c r="I80" i="15"/>
  <c r="H80" i="15"/>
  <c r="G80" i="15"/>
  <c r="F80" i="15"/>
  <c r="E80" i="15"/>
  <c r="D80" i="15"/>
  <c r="O62" i="15"/>
  <c r="N62" i="15"/>
  <c r="M62" i="15"/>
  <c r="L62" i="15"/>
  <c r="K62" i="15"/>
  <c r="J62" i="15"/>
  <c r="I62" i="15"/>
  <c r="H62" i="15"/>
  <c r="G62" i="15"/>
  <c r="F62" i="15"/>
  <c r="E62" i="15"/>
  <c r="D62" i="15"/>
  <c r="O43" i="15"/>
  <c r="N43" i="15"/>
  <c r="M43" i="15"/>
  <c r="L43" i="15"/>
  <c r="K43" i="15"/>
  <c r="J43" i="15"/>
  <c r="I43" i="15"/>
  <c r="H43" i="15"/>
  <c r="G43" i="15"/>
  <c r="F43" i="15"/>
  <c r="E43" i="15"/>
  <c r="D43" i="15"/>
  <c r="O42" i="15"/>
  <c r="N42" i="15"/>
  <c r="M42" i="15"/>
  <c r="L42" i="15"/>
  <c r="K42" i="15"/>
  <c r="J42" i="15"/>
  <c r="I42" i="15"/>
  <c r="H42" i="15"/>
  <c r="G42" i="15"/>
  <c r="F42" i="15"/>
  <c r="E42" i="15"/>
  <c r="D42" i="15"/>
  <c r="O41" i="15"/>
  <c r="N41" i="15"/>
  <c r="M41" i="15"/>
  <c r="L41" i="15"/>
  <c r="K41" i="15"/>
  <c r="J41" i="15"/>
  <c r="I41" i="15"/>
  <c r="H41" i="15"/>
  <c r="G41" i="15"/>
  <c r="F41" i="15"/>
  <c r="E41" i="15"/>
  <c r="D41" i="15"/>
  <c r="O40" i="15"/>
  <c r="N40" i="15"/>
  <c r="M40" i="15"/>
  <c r="L40" i="15"/>
  <c r="K40" i="15"/>
  <c r="J40" i="15"/>
  <c r="I40" i="15"/>
  <c r="H40" i="15"/>
  <c r="G40" i="15"/>
  <c r="F40" i="15"/>
  <c r="E40" i="15"/>
  <c r="D40" i="15"/>
  <c r="O39" i="15"/>
  <c r="N39" i="15"/>
  <c r="M39" i="15"/>
  <c r="L39" i="15"/>
  <c r="K39" i="15"/>
  <c r="J39" i="15"/>
  <c r="I39" i="15"/>
  <c r="H39" i="15"/>
  <c r="G39" i="15"/>
  <c r="F39" i="15"/>
  <c r="E39" i="15"/>
  <c r="D39" i="15"/>
  <c r="O38" i="15"/>
  <c r="N38" i="15"/>
  <c r="M38" i="15"/>
  <c r="L38" i="15"/>
  <c r="K38" i="15"/>
  <c r="J38" i="15"/>
  <c r="I38" i="15"/>
  <c r="H38" i="15"/>
  <c r="G38" i="15"/>
  <c r="F38" i="15"/>
  <c r="E38" i="15"/>
  <c r="D38" i="15"/>
  <c r="O37" i="15"/>
  <c r="N37" i="15"/>
  <c r="M37" i="15"/>
  <c r="L37" i="15"/>
  <c r="K37" i="15"/>
  <c r="J37" i="15"/>
  <c r="I37" i="15"/>
  <c r="H37" i="15"/>
  <c r="G37" i="15"/>
  <c r="F37" i="15"/>
  <c r="E37" i="15"/>
  <c r="D37" i="15"/>
  <c r="O36" i="15"/>
  <c r="N36" i="15"/>
  <c r="M36" i="15"/>
  <c r="L36" i="15"/>
  <c r="K36" i="15"/>
  <c r="J36" i="15"/>
  <c r="I36" i="15"/>
  <c r="H36" i="15"/>
  <c r="G36" i="15"/>
  <c r="F36" i="15"/>
  <c r="E36" i="15"/>
  <c r="D36" i="15"/>
  <c r="O35" i="15"/>
  <c r="N35" i="15"/>
  <c r="M35" i="15"/>
  <c r="L35" i="15"/>
  <c r="K35" i="15"/>
  <c r="J35" i="15"/>
  <c r="I35" i="15"/>
  <c r="H35" i="15"/>
  <c r="G35" i="15"/>
  <c r="F35" i="15"/>
  <c r="E35" i="15"/>
  <c r="D35" i="15"/>
  <c r="O34" i="15"/>
  <c r="N34" i="15"/>
  <c r="M34" i="15"/>
  <c r="L34" i="15"/>
  <c r="K34" i="15"/>
  <c r="J34" i="15"/>
  <c r="I34" i="15"/>
  <c r="H34" i="15"/>
  <c r="G34" i="15"/>
  <c r="F34" i="15"/>
  <c r="E34" i="15"/>
  <c r="D34" i="15"/>
  <c r="O33" i="15"/>
  <c r="N33" i="15"/>
  <c r="M33" i="15"/>
  <c r="L33" i="15"/>
  <c r="K33" i="15"/>
  <c r="J33" i="15"/>
  <c r="I33" i="15"/>
  <c r="H33" i="15"/>
  <c r="G33" i="15"/>
  <c r="F33" i="15"/>
  <c r="E33" i="15"/>
  <c r="D33" i="15"/>
  <c r="O32" i="15"/>
  <c r="N32" i="15"/>
  <c r="M32" i="15"/>
  <c r="L32" i="15"/>
  <c r="K32" i="15"/>
  <c r="J32" i="15"/>
  <c r="I32" i="15"/>
  <c r="H32" i="15"/>
  <c r="G32" i="15"/>
  <c r="F32" i="15"/>
  <c r="E32" i="15"/>
  <c r="D32" i="15"/>
  <c r="O31" i="15"/>
  <c r="N31" i="15"/>
  <c r="M31" i="15"/>
  <c r="L31" i="15"/>
  <c r="K31" i="15"/>
  <c r="J31" i="15"/>
  <c r="I31" i="15"/>
  <c r="H31" i="15"/>
  <c r="G31" i="15"/>
  <c r="F31" i="15"/>
  <c r="E31" i="15"/>
  <c r="D31" i="15"/>
  <c r="O30" i="15"/>
  <c r="N30" i="15"/>
  <c r="M30" i="15"/>
  <c r="L30" i="15"/>
  <c r="K30" i="15"/>
  <c r="J30" i="15"/>
  <c r="I30" i="15"/>
  <c r="H30" i="15"/>
  <c r="G30" i="15"/>
  <c r="F30" i="15"/>
  <c r="E30" i="15"/>
  <c r="D30" i="15"/>
  <c r="I44" i="15" l="1"/>
  <c r="M44" i="15"/>
  <c r="O44" i="15"/>
  <c r="E44" i="15"/>
  <c r="N44" i="15"/>
  <c r="D44" i="15"/>
  <c r="F44" i="15"/>
  <c r="G44" i="15"/>
  <c r="H44" i="15"/>
  <c r="J44" i="15"/>
  <c r="K44" i="15"/>
  <c r="L44" i="15"/>
  <c r="O65" i="14" l="1"/>
  <c r="N65" i="14"/>
  <c r="V65" i="14"/>
  <c r="W65" i="14"/>
  <c r="M65" i="14"/>
  <c r="K65" i="14"/>
  <c r="L65" i="14"/>
  <c r="J65" i="14"/>
  <c r="W44" i="14"/>
  <c r="V44" i="14"/>
  <c r="L44" i="14"/>
  <c r="U44" i="14"/>
  <c r="T44" i="14"/>
  <c r="P44" i="14"/>
  <c r="I44" i="14"/>
  <c r="H44" i="14"/>
  <c r="D44" i="14"/>
  <c r="O69" i="13"/>
  <c r="N69" i="13"/>
  <c r="M69" i="13"/>
  <c r="L69" i="13"/>
  <c r="W69" i="13"/>
  <c r="V69" i="13"/>
  <c r="U69" i="13"/>
  <c r="T69" i="13"/>
  <c r="S69" i="13"/>
  <c r="R69" i="13"/>
  <c r="Q69" i="13"/>
  <c r="P69" i="13"/>
  <c r="K69" i="13"/>
  <c r="J69" i="13"/>
  <c r="I69" i="13"/>
  <c r="H69" i="13"/>
  <c r="G69" i="13"/>
  <c r="F69" i="13"/>
  <c r="E69" i="13"/>
  <c r="D69" i="13"/>
  <c r="O48" i="13"/>
  <c r="N48" i="13"/>
  <c r="M48" i="13"/>
  <c r="L48" i="13"/>
  <c r="W48" i="13"/>
  <c r="V48" i="13"/>
  <c r="U48" i="13"/>
  <c r="T48" i="13"/>
  <c r="S48" i="13"/>
  <c r="R48" i="13"/>
  <c r="Q48" i="13"/>
  <c r="P48" i="13"/>
  <c r="K48" i="13"/>
  <c r="J48" i="13"/>
  <c r="I48" i="13"/>
  <c r="H48" i="13"/>
  <c r="G48" i="13"/>
  <c r="F48" i="13"/>
  <c r="E48" i="13"/>
  <c r="D48" i="13"/>
  <c r="J44" i="14" l="1"/>
  <c r="K44" i="14"/>
  <c r="M44" i="14"/>
  <c r="E65" i="14"/>
  <c r="Q65" i="14"/>
  <c r="N44" i="14"/>
  <c r="F65" i="14"/>
  <c r="R65" i="14"/>
  <c r="O44" i="14"/>
  <c r="G65" i="14"/>
  <c r="S65" i="14"/>
  <c r="P65" i="14"/>
  <c r="H65" i="14"/>
  <c r="T65" i="14"/>
  <c r="D65" i="14"/>
  <c r="E44" i="14"/>
  <c r="Q44" i="14"/>
  <c r="I65" i="14"/>
  <c r="U65" i="14"/>
  <c r="F44" i="14"/>
  <c r="R44" i="14"/>
  <c r="G44" i="14"/>
  <c r="S44" i="14"/>
  <c r="J67" i="12"/>
  <c r="D67" i="12"/>
  <c r="W67" i="12"/>
  <c r="V67" i="12"/>
  <c r="U67" i="12"/>
  <c r="T67" i="12"/>
  <c r="S67" i="12"/>
  <c r="R67" i="12"/>
  <c r="Q67" i="12"/>
  <c r="P67" i="12"/>
  <c r="O67" i="12"/>
  <c r="N67" i="12"/>
  <c r="M67" i="12"/>
  <c r="L67" i="12"/>
  <c r="K67" i="12"/>
  <c r="I67" i="12"/>
  <c r="H67" i="12"/>
  <c r="G67" i="12"/>
  <c r="F67" i="12"/>
  <c r="E67" i="12"/>
  <c r="N47" i="12"/>
  <c r="M47" i="12"/>
  <c r="V47" i="12"/>
  <c r="P47" i="12"/>
  <c r="O47" i="12"/>
  <c r="J47" i="12"/>
  <c r="D47" i="12"/>
  <c r="W47" i="12"/>
  <c r="U47" i="12"/>
  <c r="T47" i="12"/>
  <c r="S47" i="12"/>
  <c r="R47" i="12"/>
  <c r="Q47" i="12"/>
  <c r="L47" i="12"/>
  <c r="K47" i="12"/>
  <c r="I47" i="12"/>
  <c r="H47" i="12"/>
  <c r="G47" i="12"/>
  <c r="F47" i="12"/>
  <c r="E47" i="12"/>
  <c r="E70" i="9" l="1"/>
  <c r="T49" i="9" l="1"/>
  <c r="Q49" i="9"/>
  <c r="P49" i="9"/>
  <c r="S49" i="9"/>
  <c r="M49" i="9" l="1"/>
  <c r="V49" i="9"/>
  <c r="N49" i="9"/>
  <c r="R49" i="9"/>
  <c r="U49" i="9"/>
  <c r="W70" i="9" l="1"/>
  <c r="W49" i="9"/>
  <c r="D49" i="9"/>
  <c r="E49" i="9"/>
  <c r="H49" i="9"/>
  <c r="K49" i="9"/>
  <c r="L49" i="9"/>
  <c r="O49" i="9"/>
  <c r="F49" i="9" l="1"/>
  <c r="I49" i="9"/>
  <c r="V70" i="9"/>
  <c r="G70" i="9"/>
  <c r="S70" i="9"/>
  <c r="F70" i="9"/>
  <c r="K70" i="9"/>
  <c r="O70" i="9"/>
  <c r="I70" i="9"/>
  <c r="D70" i="9"/>
  <c r="Q70" i="9"/>
  <c r="P70" i="9"/>
  <c r="J70" i="9"/>
  <c r="M70" i="9"/>
  <c r="R70" i="9"/>
  <c r="U70" i="9"/>
  <c r="L70" i="9"/>
  <c r="H70" i="9"/>
  <c r="T70" i="9"/>
  <c r="J49" i="9"/>
  <c r="G49" i="9"/>
  <c r="N70" i="9"/>
</calcChain>
</file>

<file path=xl/sharedStrings.xml><?xml version="1.0" encoding="utf-8"?>
<sst xmlns="http://schemas.openxmlformats.org/spreadsheetml/2006/main" count="1152" uniqueCount="185">
  <si>
    <t>State</t>
  </si>
  <si>
    <t>Evoenergy</t>
  </si>
  <si>
    <t>ACT</t>
  </si>
  <si>
    <t>Ausgrid</t>
  </si>
  <si>
    <t>NSW</t>
  </si>
  <si>
    <t>Endeavour Energy</t>
  </si>
  <si>
    <t>Essential Energy</t>
  </si>
  <si>
    <t>Energex</t>
  </si>
  <si>
    <t>Qld</t>
  </si>
  <si>
    <t>Ergon Energy</t>
  </si>
  <si>
    <t>SA Power Networks</t>
  </si>
  <si>
    <t>SA</t>
  </si>
  <si>
    <t>Tas</t>
  </si>
  <si>
    <t>Vic</t>
  </si>
  <si>
    <t>CitiPower</t>
  </si>
  <si>
    <t>United Energy</t>
  </si>
  <si>
    <t>NT</t>
  </si>
  <si>
    <t>DNSP Total</t>
  </si>
  <si>
    <t>Sources:</t>
  </si>
  <si>
    <t>Revenue</t>
  </si>
  <si>
    <t xml:space="preserve"> Circuit length</t>
  </si>
  <si>
    <t>Target Revenue</t>
  </si>
  <si>
    <t>Evoenergy*</t>
  </si>
  <si>
    <t>Actual Revenue</t>
  </si>
  <si>
    <t>Ausgrid*</t>
  </si>
  <si>
    <t>Endeavour Energy*</t>
  </si>
  <si>
    <t>Essential Energy*</t>
  </si>
  <si>
    <t xml:space="preserve">Notes: </t>
  </si>
  <si>
    <t>Distribution revenue derived from cross boundary revenue sources has been excluded.</t>
  </si>
  <si>
    <t xml:space="preserve">*The actual revenues reported for 2014-15 to 2017-18 for NSW/ACT electricity distributors should be interpreted with caution. The reported revenues for those years were affected by two factors that do not typically occur over a regulatory control period: the transitional decision for 2014-15; and, an appeal on the 2015 final decision (which was subsequently set aside subject to remittal processes). </t>
  </si>
  <si>
    <t>$m 2025</t>
  </si>
  <si>
    <t>Power and Water Corporation*</t>
  </si>
  <si>
    <t>Power and Water Corporation</t>
  </si>
  <si>
    <t>Prior to regulatory period 2024-29, Evoenergy operated under an average revenue cap form of control and therefore it did not have a “target revenue”. Rather, it had a target yield. Compliance with this target yield was determined by multiplying individual tariffs by volumes from two years prior to arrive at a notional revenue figure. The notional revenue reported in Evoenergy’s pricing proposal for the purposes of determining compliance was not comparable to the actual revenue reported in its RIN. From 2024-29 onwards, Evoenergy applies the same standard revenue cap method as other DNSPs, to ensure consistency across the NEM.</t>
  </si>
  <si>
    <t xml:space="preserve">Target or actual revenue for Ausgrid and Evoenergy do not include dual function transmission revenue. </t>
  </si>
  <si>
    <t>Power and Water Corporation (NT) 2006-2014: Revenue targets are not available for this period. 
Power and Water Corporation (NT) 2015-2019: Intra-period differences in service classifications between targets (based on the Utilities Commission of the Northern Territory's classifications) and actuals (aligned with future AER classification) mean comparisons would be misleading. To ensure the aggregate target revenue data is comparable with the aggregate actual revenue data, the target revenue for PWC has been assumed to match the actual revenue.</t>
  </si>
  <si>
    <t>Regulatory accounts or Economic Benchmarking RIN 2006 to 2010, Annual reporting RIN or Economic Benchmarking RIN responses 2011 to 2018, Annual reporting RIN/Annual Information Order (AIO) from 2019.</t>
  </si>
  <si>
    <t>TasNetworks</t>
  </si>
  <si>
    <t>AusNet Services</t>
  </si>
  <si>
    <t>Jemena</t>
  </si>
  <si>
    <t>Powercor</t>
  </si>
  <si>
    <t>Target revenue is sourced from pricing determinations made each year and published on the AER website. Where pricing determinations are not available (for example, prior to the AER taking on the role of economic regulation of distribution businesses), target revenue has been sourced from post tax revenue models determined as part of final regulatory decisions made by jurisdictional regulators or the AER, and amended to take into account any updates made after the final decision. 
AER pricing data has been used for the following years: 2010 to 2016 &amp; 2018 to 2025: Evoenergy, Ausgrid, Endeavour Energy, 2010 to 2025: Essential Energy. 2011 to 2025: Energex, Ergon Energy, SA Power Networks. 2011 to 2025: AusNet Services, Citipower, Jemena, Powercor, United Energy, 2013 to 2025: TasNetworks. 2015 to 2025: Power and Water Corporation.</t>
  </si>
  <si>
    <t xml:space="preserve">                                                                                                                                                                                                                                                                                                                    </t>
  </si>
  <si>
    <t>Electricity DNSP</t>
  </si>
  <si>
    <t>Operational performance data</t>
  </si>
  <si>
    <t>Introduction</t>
  </si>
  <si>
    <t>This workbook contains operational performance data for the electricity distribution network service providers (DNSPs) regulated by the AER. Charts and data are presented for a range of financial and network operational performance measures.</t>
  </si>
  <si>
    <t>Interpretation</t>
  </si>
  <si>
    <t>Sources</t>
  </si>
  <si>
    <t xml:space="preserve">                     </t>
  </si>
  <si>
    <t>VERSION RECORD</t>
  </si>
  <si>
    <t>Version</t>
  </si>
  <si>
    <t>Publication date</t>
  </si>
  <si>
    <t>Data range/updates</t>
  </si>
  <si>
    <t>December 2025</t>
  </si>
  <si>
    <t>Financial years</t>
  </si>
  <si>
    <t>2005-06 to 2023-24</t>
  </si>
  <si>
    <t>August 2024</t>
  </si>
  <si>
    <t>2005-06 to 2022-23</t>
  </si>
  <si>
    <t>Incentive schemes included</t>
  </si>
  <si>
    <t>July 2023</t>
  </si>
  <si>
    <t>2005-06 to 2021-22</t>
  </si>
  <si>
    <t>Calendar years</t>
  </si>
  <si>
    <t>2005-06 to 2019-20</t>
  </si>
  <si>
    <t>Vic DNSPs only - cease reporting CY from 2020.</t>
  </si>
  <si>
    <t>July 2022</t>
  </si>
  <si>
    <t>2005-06 to 2020-21</t>
  </si>
  <si>
    <t xml:space="preserve">Vic DNSP data transition from CY to FY in 2021. </t>
  </si>
  <si>
    <t>June 2020</t>
  </si>
  <si>
    <t>2005-06 to 2018-19</t>
  </si>
  <si>
    <t xml:space="preserve">Interim update - some 2019 Victorian data excluded. </t>
  </si>
  <si>
    <t>2006-2018</t>
  </si>
  <si>
    <t>August 2019</t>
  </si>
  <si>
    <t>2005-06 to 2017-18</t>
  </si>
  <si>
    <t>2006 to 2018</t>
  </si>
  <si>
    <t>November 2018</t>
  </si>
  <si>
    <t>2005-06 to 2016-17</t>
  </si>
  <si>
    <t>2006 to 2017</t>
  </si>
  <si>
    <t xml:space="preserve">                         </t>
  </si>
  <si>
    <t>Contents</t>
  </si>
  <si>
    <t xml:space="preserve">Financial </t>
  </si>
  <si>
    <t>Reliability</t>
  </si>
  <si>
    <t>Service delivery</t>
  </si>
  <si>
    <t>Network characteristics</t>
  </si>
  <si>
    <t>Meters and Tariffs</t>
  </si>
  <si>
    <t>1. Revenue</t>
  </si>
  <si>
    <t>6. Outage duration</t>
  </si>
  <si>
    <t>8. Energy delivered</t>
  </si>
  <si>
    <t>10. Customer numbers</t>
  </si>
  <si>
    <t>13. Smart meters 
installations</t>
  </si>
  <si>
    <t>2. Regulated asset base (RAB)</t>
  </si>
  <si>
    <t>7. Outage frequency</t>
  </si>
  <si>
    <t>9. Utilisation</t>
  </si>
  <si>
    <t>11. Circuit length</t>
  </si>
  <si>
    <t>14. Cost reflective 
tariffs</t>
  </si>
  <si>
    <t>3. Capital expenditure (Capex)</t>
  </si>
  <si>
    <t>12. Regulatory 
service life</t>
  </si>
  <si>
    <t>4. Operating expenditure (Opex)</t>
  </si>
  <si>
    <t>5. Incentive schemes</t>
  </si>
  <si>
    <t>Regulatory Asset Base</t>
  </si>
  <si>
    <t>Forecast RAB</t>
  </si>
  <si>
    <t>Actual RAB</t>
  </si>
  <si>
    <t>Capital expenditure</t>
  </si>
  <si>
    <t>Forecast Capex</t>
  </si>
  <si>
    <t>Forecast capex has been sourced from post tax revenue models developed as part of final regulatory decisions, as made by the AER or jurisdictional regulators, and amended to take into account any updates made after the final decision.</t>
  </si>
  <si>
    <t>Actual Capex</t>
  </si>
  <si>
    <r>
      <t xml:space="preserve">Sources:
</t>
    </r>
    <r>
      <rPr>
        <sz val="11"/>
        <rFont val="Arial"/>
        <family val="2"/>
      </rPr>
      <t>Actual capex has been taken from roll forward models developed as part of final regulatory decisions made by the AER or jurisdictional regulators, and updated to reflect any decisions of the Australian Competition Tribunal, where applicable. The latest available roll forward model has been used, and if no roll forward model data is available, annual RIN responses are used. For actual capex for Year 5 of a regulatory period, annual RIN is applied regardless of the availability of roll forward model data.</t>
    </r>
  </si>
  <si>
    <t xml:space="preserve">Note: </t>
  </si>
  <si>
    <t>Capital contributions have been removed from both forecast and actual capex.
Power and Water Corporation (NT) 2006-2014: Capex forecasts are not available for this period. To ensure the aggregate forecast capex data is comparable with the aggregate actual capex data, the forecast capex for PWC has been assumed to match the actual capex in the years 2006 to 2014.</t>
  </si>
  <si>
    <t>Operating expenditure</t>
  </si>
  <si>
    <t>Forecast Opex</t>
  </si>
  <si>
    <t>Forecast opex is sourced from post tax revenue models developed as part of final regulatory decisions made by the AER or jurisdictional regulators, and amended to take into account any updates made after the final decision.</t>
  </si>
  <si>
    <t>Actual Opex</t>
  </si>
  <si>
    <t>Economic benchmarking RIN / Annual Information Order (AIO) responses.</t>
  </si>
  <si>
    <t>Incentive Schemes</t>
  </si>
  <si>
    <r>
      <rPr>
        <b/>
        <sz val="12"/>
        <rFont val="Arial"/>
        <family val="2"/>
      </rPr>
      <t>Incentive schemes</t>
    </r>
    <r>
      <rPr>
        <sz val="12"/>
        <rFont val="Arial"/>
        <family val="2"/>
      </rPr>
      <t xml:space="preserve"> incentivises distribution network service providers to outperform their revenue allowance to keep a share of profits or losses incurred. These schemes are targeted at improving efficiency, reliability and other factors to deliver better outcomes for consumers</t>
    </r>
  </si>
  <si>
    <t>Efficient Benefit Sharing Scheme</t>
  </si>
  <si>
    <t>Service target performance incentive scheme</t>
  </si>
  <si>
    <t>S Factor True up</t>
  </si>
  <si>
    <t>Capital Efficient Sharing Scheme</t>
  </si>
  <si>
    <t>Demand Management Incentive Scheme / Demand Management Innovation Allowance</t>
  </si>
  <si>
    <t>F Factor</t>
  </si>
  <si>
    <t>Energy delivered</t>
  </si>
  <si>
    <r>
      <rPr>
        <b/>
        <sz val="12"/>
        <rFont val="Arial"/>
        <family val="2"/>
      </rPr>
      <t>Energy delivered</t>
    </r>
    <r>
      <rPr>
        <sz val="12"/>
        <rFont val="Arial"/>
        <family val="2"/>
      </rPr>
      <t xml:space="preserve"> is a measure of total energy transported through the distribution networks to end users over the course of a year.</t>
    </r>
  </si>
  <si>
    <t>9. Circuit length</t>
  </si>
  <si>
    <t>Forecast energy delivered</t>
  </si>
  <si>
    <t>Gwh (000's)</t>
  </si>
  <si>
    <t>Source:</t>
  </si>
  <si>
    <t>Regulatory proposal RIN responses.</t>
  </si>
  <si>
    <t>Actual energy delivered</t>
  </si>
  <si>
    <t>Network utilisation</t>
  </si>
  <si>
    <r>
      <rPr>
        <b/>
        <sz val="12"/>
        <rFont val="Arial"/>
        <family val="2"/>
      </rPr>
      <t>Network utilisation</t>
    </r>
    <r>
      <rPr>
        <sz val="12"/>
        <rFont val="Arial"/>
        <family val="2"/>
      </rPr>
      <t xml:space="preserve"> is a measure of the use of the network. Utilisation rates are derived by comparing maximum demand to the total capacity of the distribution network, at the zone substation level.</t>
    </r>
  </si>
  <si>
    <t>DNSP Average</t>
  </si>
  <si>
    <t>Outage duration</t>
  </si>
  <si>
    <r>
      <rPr>
        <b/>
        <sz val="12"/>
        <rFont val="Arial"/>
        <family val="2"/>
      </rPr>
      <t>Outage duration</t>
    </r>
    <r>
      <rPr>
        <sz val="12"/>
        <rFont val="Arial"/>
        <family val="2"/>
      </rPr>
      <t xml:space="preserve"> is measured using a System Average Interruption Duration Index (SAIDI). This shows the average length of time each customer was without supply when averaged over all customers in the distribution network. This data does not include outages caused by force majeure events or other outages primarily caused or initiated by third parties. Aggregate data has been weighted by each network service provider's customer numbers.</t>
    </r>
  </si>
  <si>
    <t>Minutes/customer</t>
  </si>
  <si>
    <t>Weighted Average</t>
  </si>
  <si>
    <t>Outage frequency</t>
  </si>
  <si>
    <r>
      <rPr>
        <b/>
        <sz val="12"/>
        <rFont val="Arial"/>
        <family val="2"/>
      </rPr>
      <t>Outage frequency</t>
    </r>
    <r>
      <rPr>
        <sz val="12"/>
        <rFont val="Arial"/>
        <family val="2"/>
      </rPr>
      <t xml:space="preserve"> is measured using a System Average Interruption Frequency Index (SAIFI). This shows the number of supply interruptions each customer experienced in a year when averaged over all customers on the distribution network. This data does not include outages caused by force majeure events or other outages primarily caused or initiated by third parties. Aggregate data has been weighted by each network service provider's customer numbers.</t>
    </r>
  </si>
  <si>
    <t>Interruptions/customer</t>
  </si>
  <si>
    <t>Customer numbers</t>
  </si>
  <si>
    <r>
      <rPr>
        <b/>
        <sz val="12"/>
        <rFont val="Arial"/>
        <family val="2"/>
      </rPr>
      <t>Customer numbers</t>
    </r>
    <r>
      <rPr>
        <sz val="12"/>
        <rFont val="Arial"/>
        <family val="2"/>
      </rPr>
      <t xml:space="preserve"> represent the number of customers connected to the distribution networks, including both metered and unmetered customers.</t>
    </r>
  </si>
  <si>
    <t xml:space="preserve"> (000's)</t>
  </si>
  <si>
    <t>The methodology to determine customer numbers was modified for a number of DNSPs to ensure consistent reporting in the AIO. This may impact the comparison of customers numbers in the 2025 regulatory year to previous regulatory years.</t>
  </si>
  <si>
    <t>Economic benchmarking RIN responses, 2006-13, 2014, 2015, 2016, 2017, 2018</t>
  </si>
  <si>
    <t>Circuit length</t>
  </si>
  <si>
    <r>
      <rPr>
        <b/>
        <sz val="12"/>
        <rFont val="Arial"/>
        <family val="2"/>
      </rPr>
      <t>Circuit length</t>
    </r>
    <r>
      <rPr>
        <sz val="12"/>
        <rFont val="Arial"/>
        <family val="2"/>
      </rPr>
      <t xml:space="preserve"> is measured at the end of each regulatory year. It includes both overhead lines and underground cables. Circuit length is always greater than or equal to route length, as a double circuit line that traverses 10 kms is counted as 20 km of circuit length.</t>
    </r>
  </si>
  <si>
    <t>Km (000's)</t>
  </si>
  <si>
    <t>Circuit length - overhead</t>
  </si>
  <si>
    <t xml:space="preserve">Sources:
</t>
  </si>
  <si>
    <t>Circuit length - underground</t>
  </si>
  <si>
    <r>
      <t xml:space="preserve">Sources:
</t>
    </r>
    <r>
      <rPr>
        <sz val="12"/>
        <rFont val="Arial"/>
        <family val="2"/>
      </rPr>
      <t>Economic benchmarking RIN responses 2006-2013, 2014, 2015, 2016, 2017, 2018, 2019, 2020</t>
    </r>
  </si>
  <si>
    <t>Regulatory Service Life</t>
  </si>
  <si>
    <r>
      <rPr>
        <b/>
        <sz val="12"/>
        <rFont val="Arial"/>
        <family val="2"/>
      </rPr>
      <t>Regulatory service life</t>
    </r>
    <r>
      <rPr>
        <sz val="12"/>
        <rFont val="Arial"/>
        <family val="2"/>
      </rPr>
      <t xml:space="preserve"> is an indicator of the regulatory age of assets in service across the distribution network service providers. In general terms an increasing regulatory service life implies increased maintenance expenditure may be required, or the asset may be reaching the end of its useful life and may need to be replaced. Regulatory service life has been calculated as the difference between the expected life of a new asset and the residual life of the existing assets in service.</t>
    </r>
  </si>
  <si>
    <t>Overhead lines less than 33Kv (wires and poles)</t>
  </si>
  <si>
    <t>Years</t>
  </si>
  <si>
    <t>Distribution substations and transformers</t>
  </si>
  <si>
    <t>Zone substations and transformers</t>
  </si>
  <si>
    <t>Smart meter installations</t>
  </si>
  <si>
    <r>
      <rPr>
        <b/>
        <sz val="12"/>
        <rFont val="Arial"/>
        <family val="2"/>
      </rPr>
      <t>Smart meter installations</t>
    </r>
    <r>
      <rPr>
        <sz val="12"/>
        <rFont val="Arial"/>
        <family val="2"/>
      </rPr>
      <t xml:space="preserve"> represent the proportion of customers with a smart meter or interval meter installed. It refers to those customers with either a type 4 or type 5 meter installed, which allows, at a minimum, time of use pricing.
Victorian DNSPs have been excluded from the chart. In 2007, the Victorian Government introduced an Order in Council (revised in 2008) to mandate Victorian DNSPs roll out smart meters to customers consuming less than 160MWh of electricity per annum. In Victoria smart meters have all but replaced types 5 and 6 meters. Data reported by the Victorian DNSPs shows that at least 99 per cent of residential and 94 per cent of small business customers have a smart meter.</t>
    </r>
  </si>
  <si>
    <t>Proportion of residential customers with smart meter or interval meter installed</t>
  </si>
  <si>
    <t>DNSP weighted average</t>
  </si>
  <si>
    <t>Proportion of non-residential (low voltage) customers with smart meter or interval meter installed</t>
  </si>
  <si>
    <t>Annual reporting RIN / Annual Information Order (AIO) responses.</t>
  </si>
  <si>
    <t>Cost reflective tariffs</t>
  </si>
  <si>
    <t>Residential customers on cost reflective tariffs</t>
  </si>
  <si>
    <t>Non-residential (low voltage) customers on cost reflective tariffs</t>
  </si>
  <si>
    <t>Note:</t>
  </si>
  <si>
    <t>Evoenergy reports customers on cost reflective tariffs to include the proportion of customers with a type 6 meter and greater than two registers that can record energy usage against applicable time dependent tariffs.</t>
  </si>
  <si>
    <t>The data covers the regulatory years from 2006 to 2025. It is reported on an end of year basis. 
Prior to 2021 the Victorian distribution businesses reported on a calendar year basis. Therefore, for these businesses for the period from 2006 to 2020 the year label refers to the year ending 31 December. 
Beginning in 2021, Victorian businesses transitioned to reporting on a financial year basis. From that point onward, year labels reflect the financial year ending 30 June (e.g. 2022 refers to the year ending 30 June 2022).
All other distribution businesses report on a financial year basis, and for these businesses the year label, e.g. 2023 refers to data collected for the financial year ending 30 June 2023. 
All financial values have been converted to June 2025 dollars.
Any changes in service classification between regulatory periods have not been adjusted for in the data contained in this report.</t>
  </si>
  <si>
    <t>July 2026</t>
  </si>
  <si>
    <t>2005-06 to 2024-25</t>
  </si>
  <si>
    <r>
      <rPr>
        <b/>
        <sz val="12"/>
        <color rgb="FF000000"/>
        <rFont val="Arial"/>
        <family val="2"/>
      </rPr>
      <t>Target revenue</t>
    </r>
    <r>
      <rPr>
        <sz val="12"/>
        <color rgb="FF000000"/>
        <rFont val="Arial"/>
        <family val="2"/>
      </rPr>
      <t xml:space="preserve"> is derived from regulatory decisions, but adjusted to present on a comparable basis to actual revenues. The adjustments include rewards and penalties from incentive schemes, cost pass throughs and other factors that are taken into account in determining the target revenue used to set prices each year. 
</t>
    </r>
    <r>
      <rPr>
        <b/>
        <sz val="12"/>
        <color rgb="FF000000"/>
        <rFont val="Arial"/>
        <family val="2"/>
      </rPr>
      <t>Actual revenue</t>
    </r>
    <r>
      <rPr>
        <sz val="12"/>
        <color rgb="FF000000"/>
        <rFont val="Arial"/>
        <family val="2"/>
      </rPr>
      <t xml:space="preserve"> reported by the DNSPs is for core distribution services - standard control services. Standard control services, including network, connection and metering services, make up the bulk of the services provided by DNSPs and are regulated by the AER.</t>
    </r>
  </si>
  <si>
    <r>
      <rPr>
        <b/>
        <sz val="12"/>
        <color rgb="FF000000"/>
        <rFont val="Arial"/>
        <family val="2"/>
      </rPr>
      <t>Regulated Asset Base (RAB)</t>
    </r>
    <r>
      <rPr>
        <sz val="12"/>
        <color rgb="FF000000"/>
        <rFont val="Arial"/>
        <family val="2"/>
      </rPr>
      <t xml:space="preserve"> represents the value of the distribution networks' assets used to provide the core services regulated by the AER, at a given point in time. The value changes each year due to capital expenditures, depreciation, and disposal of assets.</t>
    </r>
  </si>
  <si>
    <r>
      <rPr>
        <b/>
        <sz val="12"/>
        <color rgb="FF000000"/>
        <rFont val="Arial"/>
        <family val="2"/>
      </rPr>
      <t>Sources:</t>
    </r>
    <r>
      <rPr>
        <sz val="12"/>
        <color rgb="FF000000"/>
        <rFont val="Arial"/>
        <family val="2"/>
      </rPr>
      <t xml:space="preserve">
Forecast closing RAB is sourced from post tax revenue models developed as part of final regulatory decisions, as made by the AER or jurisdictional regulators, and amended to take into account any updates made after the final decision.</t>
    </r>
  </si>
  <si>
    <r>
      <rPr>
        <b/>
        <sz val="12"/>
        <color rgb="FF000000"/>
        <rFont val="Arial"/>
        <family val="2"/>
      </rPr>
      <t>Sources:</t>
    </r>
    <r>
      <rPr>
        <sz val="12"/>
        <color rgb="FF000000"/>
        <rFont val="Arial"/>
        <family val="2"/>
      </rPr>
      <t xml:space="preserve">
The interim RAB calculations workbook is used to determine Actual RAB values. Closing RAB values are calculated by rolling forward the closing RAB from the previous regulatory period, with net capex, depreciation, inflation, and half year adjustments.</t>
    </r>
  </si>
  <si>
    <r>
      <rPr>
        <b/>
        <sz val="12"/>
        <rFont val="Arial"/>
        <family val="2"/>
      </rPr>
      <t>Capital expenditure (capex)</t>
    </r>
    <r>
      <rPr>
        <sz val="12"/>
        <rFont val="Arial"/>
        <family val="2"/>
      </rPr>
      <t xml:space="preserve"> is a measure of investment in the distribution networks. This includes augmentation of the network, replacement of assets, improving network performance and non-network investments (for example, buildings). Capex is reported on an as-incurred basis.</t>
    </r>
  </si>
  <si>
    <r>
      <rPr>
        <b/>
        <sz val="12"/>
        <rFont val="Arial"/>
        <family val="2"/>
      </rPr>
      <t>Operating expenditure (opex)</t>
    </r>
    <r>
      <rPr>
        <sz val="12"/>
        <rFont val="Arial"/>
        <family val="2"/>
      </rPr>
      <t xml:space="preserve"> includes network operation, maintenance and other non-capital costs incurred by the distribution businesses.</t>
    </r>
  </si>
  <si>
    <r>
      <rPr>
        <b/>
        <sz val="12"/>
        <rFont val="Arial"/>
        <family val="2"/>
      </rPr>
      <t>Sources:</t>
    </r>
    <r>
      <rPr>
        <sz val="12"/>
        <rFont val="Arial"/>
        <family val="2"/>
      </rPr>
      <t xml:space="preserve">
Economic Benchmarking RIN / Annual Information Order (AIO) or Post Tax Revenue Models developed as part of final regulatory decisions, as made by the AER or jurisdictional regulators.</t>
    </r>
  </si>
  <si>
    <t>Data is classified as actual, target or forecast. 
Actual data is generally sourced from individual annual regulatory information notices (RINs)/Annual Information Order (AIO) responses, including economic benchmarking and category analysis RINs, or historical data provided at the time of regulatory determinations in roll forward models (RFMs). The RIN responses and RFMs are available on the AER website.
Forecast data is generally sourced from the final regulatory determinations made by the AER for each business, updated for decisions by the Australian Competition Tribunal, and other allowed adjustments. 
Target revenue is sourced from pricing determinations made each year. Where pricing determinations are not available, target revenue has been sourced from post tax revenue models (PTRMs) determined as part of final regulatory decisions made by jurisdictional regulators or the AER, and amended to take into account any updates made after the final decision. 
Data sources are listed in each of the worksheets.</t>
  </si>
  <si>
    <r>
      <rPr>
        <b/>
        <sz val="12"/>
        <rFont val="Arial"/>
        <family val="2"/>
      </rPr>
      <t>Note:</t>
    </r>
    <r>
      <rPr>
        <sz val="12"/>
        <rFont val="Arial"/>
        <family val="2"/>
      </rPr>
      <t xml:space="preserve">
The incentive schemes for the Capital Efficient Sharing Scheme and Demand Management Incentive Scheme / Demand Management Innovation Allowance incentive schemes have been determined by disclosures by the NSPs in the Basis of Preparation for the respective Economic Benchmaking RIN / AIO and revenue adjustments in the Post Tax Revenue Models for the regulatory year.</t>
    </r>
  </si>
  <si>
    <t>Power and Water Corporation: Forecasts of energy delivered for Power and Water Corporation are not available for the years prior to 2018. To ensure the aggregate forecast energy delivered data is comparable with the aggregate actual energy delivered data, the forecast for Power and Water Corporation has been assumed to match actual energy delivered. This data is shaded green is the table.</t>
  </si>
  <si>
    <t>Economic benchmarking RIN / Annual Information Order (AIO) responses 2006 to 2025.</t>
  </si>
  <si>
    <r>
      <rPr>
        <b/>
        <sz val="12"/>
        <rFont val="Arial"/>
        <family val="2"/>
      </rPr>
      <t>Cost reflective tariffs</t>
    </r>
    <r>
      <rPr>
        <sz val="12"/>
        <rFont val="Arial"/>
        <family val="2"/>
      </rPr>
      <t xml:space="preserve"> provides the proportion of customers assigned to cost-reflective or time of use tariffs for each distribution network service provider.</t>
    </r>
  </si>
  <si>
    <t>Power and Water Corporation 2006-2014: Opex forecasts are not available for this period. 
Power and Water Corporation 2015-2019: Intra-period differences in service classifications between forecasts and actual data mean comparisons would be misleading. To ensure aggregate forecast opex data is comparable with aggregate actual opex data, the forecast opex for Power and Water Corporation has been assumed to match the actual opex. This data is shaded green is the table.
Only some networks have operating expenditure for metering services. Those which recorded no opex for metering across the span of the report were: Evoenergy, CitiPower, Power and Water Corporation, Powercor, SA Power Networks, TasNetworks and United 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</si>
</sst>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_-* #,##0.00_-;\-* #,##0.00_-;_-* &quot;-&quot;??_-;_-@_-"/>
    <numFmt numFmtId="165" formatCode="_-* #,##0_-;\-* #,##0_-;_-* &quot;-&quot;??_-;_-@_-"/>
    <numFmt numFmtId="166" formatCode="_-* #,##0.0000_-;\-* #,##0.0000_-;_-* &quot;-&quot;??_-;_-@_-"/>
  </numFmts>
  <fonts count="28" x14ac:knownFonts="1">
    <font>
      <sz val="11"/>
      <color theme="1"/>
      <name val="Aptos Narrow"/>
      <family val="2"/>
      <scheme val="minor"/>
    </font>
    <font>
      <sz val="11"/>
      <color theme="1"/>
      <name val="Aptos Narrow"/>
      <family val="2"/>
      <scheme val="minor"/>
    </font>
    <font>
      <sz val="10"/>
      <name val="Arial"/>
      <family val="2"/>
    </font>
    <font>
      <b/>
      <sz val="22"/>
      <name val="Arial"/>
      <family val="2"/>
    </font>
    <font>
      <u/>
      <sz val="11"/>
      <color theme="10"/>
      <name val="Aptos Narrow"/>
      <family val="2"/>
      <scheme val="minor"/>
    </font>
    <font>
      <sz val="12"/>
      <color theme="1"/>
      <name val="Arial"/>
      <family val="2"/>
    </font>
    <font>
      <sz val="11"/>
      <color rgb="FFFF0000"/>
      <name val="Arial"/>
      <family val="2"/>
    </font>
    <font>
      <b/>
      <sz val="12"/>
      <name val="Arial"/>
      <family val="2"/>
    </font>
    <font>
      <b/>
      <sz val="11"/>
      <name val="Arial"/>
      <family val="2"/>
    </font>
    <font>
      <sz val="11"/>
      <name val="Arial"/>
      <family val="2"/>
    </font>
    <font>
      <sz val="12"/>
      <name val="Arial"/>
      <family val="2"/>
    </font>
    <font>
      <sz val="36"/>
      <name val="Arial"/>
      <family val="2"/>
    </font>
    <font>
      <sz val="26"/>
      <name val="Arial"/>
      <family val="2"/>
    </font>
    <font>
      <b/>
      <sz val="24"/>
      <name val="Arial"/>
      <family val="2"/>
    </font>
    <font>
      <b/>
      <sz val="26"/>
      <color theme="0"/>
      <name val="Arial"/>
      <family val="2"/>
    </font>
    <font>
      <b/>
      <sz val="42"/>
      <color theme="0"/>
      <name val="Arial"/>
      <family val="2"/>
    </font>
    <font>
      <b/>
      <sz val="22"/>
      <color theme="0"/>
      <name val="Arial"/>
      <family val="2"/>
    </font>
    <font>
      <b/>
      <sz val="10"/>
      <name val="Arial"/>
      <family val="2"/>
    </font>
    <font>
      <sz val="20"/>
      <name val="Arial"/>
      <family val="2"/>
    </font>
    <font>
      <b/>
      <sz val="14"/>
      <color theme="0"/>
      <name val="Arial"/>
      <family val="2"/>
    </font>
    <font>
      <sz val="14"/>
      <name val="Arial"/>
      <family val="2"/>
    </font>
    <font>
      <b/>
      <sz val="24"/>
      <color rgb="FFFF0000"/>
      <name val="Arial"/>
      <family val="2"/>
    </font>
    <font>
      <sz val="10"/>
      <color theme="1"/>
      <name val="Arial"/>
      <family val="2"/>
    </font>
    <font>
      <sz val="12"/>
      <color rgb="FF000000"/>
      <name val="Arial"/>
      <family val="2"/>
    </font>
    <font>
      <b/>
      <sz val="12"/>
      <color rgb="FF000000"/>
      <name val="Arial"/>
      <family val="2"/>
    </font>
    <font>
      <sz val="10"/>
      <color theme="0"/>
      <name val="Arial"/>
      <family val="2"/>
    </font>
    <font>
      <sz val="14"/>
      <color theme="0"/>
      <name val="Arial"/>
      <family val="2"/>
    </font>
    <font>
      <sz val="11"/>
      <color theme="1"/>
      <name val="Arial"/>
      <family val="2"/>
    </font>
  </fonts>
  <fills count="10">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indexed="9"/>
        <bgColor indexed="64"/>
      </patternFill>
    </fill>
    <fill>
      <patternFill patternType="solid">
        <fgColor rgb="FFC1D5E3"/>
        <bgColor indexed="64"/>
      </patternFill>
    </fill>
    <fill>
      <patternFill patternType="solid">
        <fgColor rgb="FF0C5B88"/>
        <bgColor indexed="64"/>
      </patternFill>
    </fill>
    <fill>
      <patternFill patternType="solid">
        <fgColor rgb="FFC8C2C0"/>
        <bgColor indexed="64"/>
      </patternFill>
    </fill>
    <fill>
      <patternFill patternType="solid">
        <fgColor rgb="FF92D050"/>
        <bgColor indexed="64"/>
      </patternFill>
    </fill>
  </fills>
  <borders count="3">
    <border>
      <left/>
      <right/>
      <top/>
      <bottom/>
      <diagonal/>
    </border>
    <border>
      <left/>
      <right/>
      <top style="thin">
        <color indexed="64"/>
      </top>
      <bottom style="medium">
        <color indexed="64"/>
      </bottom>
      <diagonal/>
    </border>
    <border>
      <left/>
      <right/>
      <top/>
      <bottom style="thin">
        <color indexed="64"/>
      </bottom>
      <diagonal/>
    </border>
  </borders>
  <cellStyleXfs count="14">
    <xf numFmtId="0" fontId="0" fillId="0" borderId="0"/>
    <xf numFmtId="9" fontId="1" fillId="0" borderId="0" applyFont="0" applyFill="0" applyBorder="0" applyAlignment="0" applyProtection="0"/>
    <xf numFmtId="0" fontId="2" fillId="0" borderId="0"/>
    <xf numFmtId="0" fontId="4"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xf numFmtId="0" fontId="2" fillId="0" borderId="0"/>
    <xf numFmtId="0" fontId="22"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171">
    <xf numFmtId="0" fontId="0" fillId="0" borderId="0" xfId="0"/>
    <xf numFmtId="0" fontId="3" fillId="2" borderId="0" xfId="2" applyFont="1" applyFill="1" applyAlignment="1">
      <alignment horizontal="left" wrapText="1"/>
    </xf>
    <xf numFmtId="0" fontId="2" fillId="3" borderId="0" xfId="2" applyFill="1"/>
    <xf numFmtId="0" fontId="2" fillId="0" borderId="0" xfId="2"/>
    <xf numFmtId="0" fontId="6" fillId="0" borderId="0" xfId="2" applyFont="1" applyAlignment="1">
      <alignment horizontal="left" vertical="center" wrapText="1"/>
    </xf>
    <xf numFmtId="0" fontId="7" fillId="0" borderId="0" xfId="2" applyFont="1"/>
    <xf numFmtId="0" fontId="9" fillId="0" borderId="1" xfId="2" applyFont="1" applyBorder="1" applyAlignment="1">
      <alignment horizontal="right" vertical="center"/>
    </xf>
    <xf numFmtId="0" fontId="9" fillId="0" borderId="0" xfId="2" applyFont="1" applyAlignment="1">
      <alignment horizontal="left" vertical="center"/>
    </xf>
    <xf numFmtId="0" fontId="9" fillId="0" borderId="0" xfId="2" applyFont="1" applyAlignment="1">
      <alignment horizontal="right" vertical="center"/>
    </xf>
    <xf numFmtId="165" fontId="9" fillId="0" borderId="0" xfId="4" applyNumberFormat="1" applyFont="1" applyBorder="1" applyAlignment="1">
      <alignment horizontal="right" vertical="center"/>
    </xf>
    <xf numFmtId="0" fontId="9" fillId="0" borderId="1" xfId="2" applyFont="1" applyBorder="1" applyAlignment="1">
      <alignment horizontal="left" vertical="center"/>
    </xf>
    <xf numFmtId="165" fontId="9" fillId="0" borderId="1" xfId="4" applyNumberFormat="1" applyFont="1" applyBorder="1" applyAlignment="1">
      <alignment horizontal="right" vertical="center"/>
    </xf>
    <xf numFmtId="10" fontId="2" fillId="0" borderId="0" xfId="1" applyNumberFormat="1" applyFont="1"/>
    <xf numFmtId="0" fontId="2" fillId="0" borderId="0" xfId="2" applyAlignment="1">
      <alignment horizontal="left"/>
    </xf>
    <xf numFmtId="165" fontId="2" fillId="0" borderId="0" xfId="2" applyNumberFormat="1"/>
    <xf numFmtId="0" fontId="10" fillId="0" borderId="0" xfId="2" applyFont="1"/>
    <xf numFmtId="0" fontId="2" fillId="5" borderId="0" xfId="6" applyFill="1"/>
    <xf numFmtId="0" fontId="2" fillId="0" borderId="0" xfId="6"/>
    <xf numFmtId="0" fontId="11" fillId="5" borderId="0" xfId="6" applyFont="1" applyFill="1"/>
    <xf numFmtId="0" fontId="12" fillId="5" borderId="0" xfId="6" applyFont="1" applyFill="1" applyAlignment="1">
      <alignment vertical="center"/>
    </xf>
    <xf numFmtId="0" fontId="13" fillId="5" borderId="0" xfId="6" applyFont="1" applyFill="1"/>
    <xf numFmtId="0" fontId="2" fillId="2" borderId="0" xfId="6" applyFill="1"/>
    <xf numFmtId="0" fontId="11" fillId="2" borderId="0" xfId="6" applyFont="1" applyFill="1"/>
    <xf numFmtId="0" fontId="12" fillId="2" borderId="0" xfId="6" applyFont="1" applyFill="1" applyAlignment="1">
      <alignment vertical="center"/>
    </xf>
    <xf numFmtId="0" fontId="13" fillId="2" borderId="0" xfId="6" applyFont="1" applyFill="1"/>
    <xf numFmtId="0" fontId="2" fillId="3" borderId="0" xfId="6" applyFill="1"/>
    <xf numFmtId="0" fontId="7" fillId="3" borderId="0" xfId="6" applyFont="1" applyFill="1"/>
    <xf numFmtId="0" fontId="10" fillId="3" borderId="0" xfId="6" applyFont="1" applyFill="1"/>
    <xf numFmtId="0" fontId="17" fillId="3" borderId="0" xfId="6" applyFont="1" applyFill="1"/>
    <xf numFmtId="0" fontId="7" fillId="4" borderId="0" xfId="6" applyFont="1" applyFill="1"/>
    <xf numFmtId="0" fontId="10" fillId="4" borderId="0" xfId="6" applyFont="1" applyFill="1"/>
    <xf numFmtId="0" fontId="2" fillId="4" borderId="0" xfId="6" applyFill="1"/>
    <xf numFmtId="0" fontId="2" fillId="4" borderId="2" xfId="6" applyFill="1" applyBorder="1"/>
    <xf numFmtId="0" fontId="2" fillId="5" borderId="0" xfId="6" applyFill="1" applyAlignment="1">
      <alignment vertical="top"/>
    </xf>
    <xf numFmtId="0" fontId="2" fillId="4" borderId="0" xfId="6" applyFill="1" applyAlignment="1">
      <alignment horizontal="left" vertical="top"/>
    </xf>
    <xf numFmtId="17" fontId="2" fillId="4" borderId="0" xfId="6" quotePrefix="1" applyNumberFormat="1" applyFill="1" applyAlignment="1">
      <alignment vertical="top"/>
    </xf>
    <xf numFmtId="0" fontId="2" fillId="4" borderId="0" xfId="6" applyFill="1" applyAlignment="1">
      <alignment vertical="top"/>
    </xf>
    <xf numFmtId="0" fontId="2" fillId="0" borderId="0" xfId="6" applyAlignment="1">
      <alignment vertical="top"/>
    </xf>
    <xf numFmtId="49" fontId="2" fillId="4" borderId="0" xfId="6" quotePrefix="1" applyNumberFormat="1" applyFill="1" applyAlignment="1">
      <alignment vertical="top"/>
    </xf>
    <xf numFmtId="0" fontId="2" fillId="3" borderId="0" xfId="6" applyFill="1" applyAlignment="1">
      <alignment horizontal="left"/>
    </xf>
    <xf numFmtId="49" fontId="2" fillId="3" borderId="0" xfId="6" quotePrefix="1" applyNumberFormat="1" applyFill="1"/>
    <xf numFmtId="17" fontId="2" fillId="3" borderId="0" xfId="6" quotePrefix="1" applyNumberFormat="1" applyFill="1"/>
    <xf numFmtId="0" fontId="2" fillId="5" borderId="0" xfId="6" applyFill="1" applyAlignment="1">
      <alignment wrapText="1"/>
    </xf>
    <xf numFmtId="0" fontId="2" fillId="0" borderId="0" xfId="7"/>
    <xf numFmtId="0" fontId="18" fillId="0" borderId="0" xfId="7" applyFont="1"/>
    <xf numFmtId="0" fontId="0" fillId="3" borderId="0" xfId="0" applyFill="1"/>
    <xf numFmtId="0" fontId="18" fillId="3" borderId="0" xfId="7" applyFont="1" applyFill="1"/>
    <xf numFmtId="0" fontId="20" fillId="0" borderId="0" xfId="3" applyFont="1" applyFill="1" applyBorder="1" applyAlignment="1">
      <alignment horizontal="center" vertical="center" wrapText="1"/>
    </xf>
    <xf numFmtId="0" fontId="19" fillId="0" borderId="0" xfId="3" applyFont="1" applyFill="1" applyBorder="1" applyAlignment="1">
      <alignment horizontal="center" vertical="center" wrapText="1"/>
    </xf>
    <xf numFmtId="0" fontId="20" fillId="0" borderId="0" xfId="3" applyFont="1" applyFill="1" applyBorder="1" applyAlignment="1">
      <alignment horizontal="center" vertical="center"/>
    </xf>
    <xf numFmtId="0" fontId="18" fillId="0" borderId="0" xfId="7" applyFont="1" applyAlignment="1">
      <alignment vertical="center"/>
    </xf>
    <xf numFmtId="15" fontId="2" fillId="0" borderId="0" xfId="7" applyNumberFormat="1"/>
    <xf numFmtId="0" fontId="2" fillId="0" borderId="0" xfId="7" applyAlignment="1">
      <alignment wrapText="1"/>
    </xf>
    <xf numFmtId="0" fontId="5" fillId="3" borderId="0" xfId="2" applyFont="1" applyFill="1" applyAlignment="1">
      <alignment vertical="center" wrapText="1"/>
    </xf>
    <xf numFmtId="0" fontId="5" fillId="3" borderId="0" xfId="2" applyFont="1" applyFill="1" applyAlignment="1">
      <alignment horizontal="left" vertical="center" wrapText="1"/>
    </xf>
    <xf numFmtId="165" fontId="9" fillId="0" borderId="0" xfId="4" applyNumberFormat="1" applyFont="1" applyFill="1" applyBorder="1" applyAlignment="1">
      <alignment horizontal="right" vertical="center"/>
    </xf>
    <xf numFmtId="0" fontId="21" fillId="0" borderId="0" xfId="2" applyFont="1" applyAlignment="1">
      <alignment vertical="center"/>
    </xf>
    <xf numFmtId="0" fontId="9" fillId="0" borderId="0" xfId="2" applyFont="1" applyAlignment="1">
      <alignment horizontal="center" vertical="center"/>
    </xf>
    <xf numFmtId="9" fontId="2" fillId="0" borderId="0" xfId="1" applyFont="1"/>
    <xf numFmtId="0" fontId="9" fillId="0" borderId="1" xfId="2" applyFont="1" applyBorder="1" applyAlignment="1">
      <alignment horizontal="center" vertical="center"/>
    </xf>
    <xf numFmtId="0" fontId="3" fillId="3" borderId="0" xfId="2" applyFont="1" applyFill="1" applyAlignment="1">
      <alignment wrapText="1"/>
    </xf>
    <xf numFmtId="0" fontId="5" fillId="0" borderId="0" xfId="2" applyFont="1" applyAlignment="1">
      <alignment horizontal="left" vertical="center" wrapText="1"/>
    </xf>
    <xf numFmtId="49" fontId="8" fillId="3" borderId="0" xfId="2" applyNumberFormat="1" applyFont="1" applyFill="1" applyAlignment="1">
      <alignment horizontal="right" vertical="center"/>
    </xf>
    <xf numFmtId="165" fontId="9" fillId="3" borderId="0" xfId="4" applyNumberFormat="1" applyFont="1" applyFill="1" applyBorder="1" applyAlignment="1">
      <alignment horizontal="right" vertical="center"/>
    </xf>
    <xf numFmtId="0" fontId="8" fillId="3" borderId="0" xfId="2" applyFont="1" applyFill="1" applyAlignment="1">
      <alignment vertical="center"/>
    </xf>
    <xf numFmtId="0" fontId="9" fillId="3" borderId="0" xfId="2" applyFont="1" applyFill="1" applyAlignment="1">
      <alignment horizontal="left" vertical="center" wrapText="1"/>
    </xf>
    <xf numFmtId="3" fontId="9" fillId="0" borderId="1" xfId="2" applyNumberFormat="1" applyFont="1" applyBorder="1" applyAlignment="1">
      <alignment horizontal="right" vertical="center"/>
    </xf>
    <xf numFmtId="3" fontId="9" fillId="3" borderId="0" xfId="2" applyNumberFormat="1" applyFont="1" applyFill="1" applyAlignment="1">
      <alignment horizontal="right" vertical="center"/>
    </xf>
    <xf numFmtId="0" fontId="8" fillId="3" borderId="0" xfId="2" applyFont="1" applyFill="1" applyAlignment="1">
      <alignment horizontal="left" vertical="center"/>
    </xf>
    <xf numFmtId="0" fontId="2" fillId="3" borderId="0" xfId="2" applyFill="1" applyAlignment="1">
      <alignment horizontal="left"/>
    </xf>
    <xf numFmtId="0" fontId="8" fillId="3" borderId="0" xfId="2" applyFont="1" applyFill="1" applyAlignment="1">
      <alignment horizontal="left" vertical="center" wrapText="1"/>
    </xf>
    <xf numFmtId="165" fontId="2" fillId="3" borderId="0" xfId="2" applyNumberFormat="1" applyFill="1"/>
    <xf numFmtId="0" fontId="2" fillId="0" borderId="0" xfId="8"/>
    <xf numFmtId="0" fontId="6" fillId="0" borderId="0" xfId="8" applyFont="1" applyAlignment="1">
      <alignment horizontal="left" vertical="center" wrapText="1"/>
    </xf>
    <xf numFmtId="0" fontId="22" fillId="0" borderId="0" xfId="9"/>
    <xf numFmtId="0" fontId="7" fillId="0" borderId="0" xfId="8" applyFont="1"/>
    <xf numFmtId="0" fontId="9" fillId="0" borderId="0" xfId="8" applyFont="1" applyAlignment="1">
      <alignment horizontal="left" vertical="center"/>
    </xf>
    <xf numFmtId="0" fontId="9" fillId="0" borderId="0" xfId="8" applyFont="1" applyAlignment="1">
      <alignment horizontal="center" vertical="center"/>
    </xf>
    <xf numFmtId="41" fontId="9" fillId="0" borderId="0" xfId="10" applyNumberFormat="1" applyFont="1" applyFill="1" applyBorder="1" applyAlignment="1">
      <alignment horizontal="right" vertical="center"/>
    </xf>
    <xf numFmtId="0" fontId="9" fillId="0" borderId="1" xfId="8" applyFont="1" applyBorder="1" applyAlignment="1">
      <alignment horizontal="left" vertical="center"/>
    </xf>
    <xf numFmtId="0" fontId="9" fillId="0" borderId="1" xfId="8" applyFont="1" applyBorder="1" applyAlignment="1">
      <alignment horizontal="center" vertical="center"/>
    </xf>
    <xf numFmtId="41" fontId="9" fillId="0" borderId="1" xfId="10" applyNumberFormat="1" applyFont="1" applyFill="1" applyBorder="1" applyAlignment="1">
      <alignment horizontal="right" vertical="center"/>
    </xf>
    <xf numFmtId="0" fontId="5" fillId="0" borderId="0" xfId="8" applyFont="1" applyAlignment="1">
      <alignment horizontal="left" vertical="center" wrapText="1"/>
    </xf>
    <xf numFmtId="10" fontId="2" fillId="0" borderId="0" xfId="11" applyNumberFormat="1" applyFont="1"/>
    <xf numFmtId="166" fontId="22" fillId="0" borderId="0" xfId="9" applyNumberFormat="1"/>
    <xf numFmtId="0" fontId="1" fillId="0" borderId="0" xfId="12"/>
    <xf numFmtId="10" fontId="2" fillId="0" borderId="0" xfId="11" applyNumberFormat="1" applyFont="1" applyFill="1"/>
    <xf numFmtId="10" fontId="2" fillId="0" borderId="0" xfId="11" applyNumberFormat="1" applyFont="1" applyBorder="1"/>
    <xf numFmtId="165" fontId="9" fillId="0" borderId="0" xfId="13" applyNumberFormat="1" applyFont="1" applyBorder="1" applyAlignment="1">
      <alignment horizontal="right" vertical="center"/>
    </xf>
    <xf numFmtId="165" fontId="9" fillId="0" borderId="0" xfId="13" applyNumberFormat="1" applyFont="1" applyFill="1" applyBorder="1" applyAlignment="1">
      <alignment horizontal="right" vertical="center"/>
    </xf>
    <xf numFmtId="165" fontId="9" fillId="0" borderId="1" xfId="13" applyNumberFormat="1" applyFont="1" applyBorder="1" applyAlignment="1">
      <alignment horizontal="right" vertical="center"/>
    </xf>
    <xf numFmtId="164" fontId="2" fillId="0" borderId="0" xfId="2" applyNumberFormat="1"/>
    <xf numFmtId="9" fontId="9" fillId="0" borderId="0" xfId="1" applyFont="1" applyBorder="1" applyAlignment="1">
      <alignment horizontal="right" vertical="center"/>
    </xf>
    <xf numFmtId="9" fontId="9" fillId="3" borderId="0" xfId="1" applyFont="1" applyFill="1" applyBorder="1" applyAlignment="1">
      <alignment horizontal="right" vertical="center"/>
    </xf>
    <xf numFmtId="9" fontId="9" fillId="0" borderId="1" xfId="1" applyFont="1" applyBorder="1" applyAlignment="1">
      <alignment horizontal="right" vertical="center"/>
    </xf>
    <xf numFmtId="43" fontId="9" fillId="0" borderId="0" xfId="13" applyFont="1" applyBorder="1" applyAlignment="1">
      <alignment horizontal="right" vertical="center"/>
    </xf>
    <xf numFmtId="43" fontId="9" fillId="0" borderId="0" xfId="13" applyFont="1" applyFill="1" applyBorder="1" applyAlignment="1">
      <alignment horizontal="right" vertical="center"/>
    </xf>
    <xf numFmtId="43" fontId="9" fillId="0" borderId="1" xfId="13" applyFont="1" applyBorder="1" applyAlignment="1">
      <alignment horizontal="right" vertical="center"/>
    </xf>
    <xf numFmtId="0" fontId="8" fillId="4" borderId="1" xfId="13" applyNumberFormat="1" applyFont="1" applyFill="1" applyBorder="1" applyAlignment="1">
      <alignment horizontal="right" vertical="center"/>
    </xf>
    <xf numFmtId="165" fontId="9" fillId="0" borderId="1" xfId="13" applyNumberFormat="1" applyFont="1" applyFill="1" applyBorder="1" applyAlignment="1">
      <alignment horizontal="right" vertical="center"/>
    </xf>
    <xf numFmtId="165" fontId="2" fillId="0" borderId="0" xfId="13" applyNumberFormat="1" applyFont="1" applyBorder="1" applyAlignment="1">
      <alignment horizontal="right"/>
    </xf>
    <xf numFmtId="165" fontId="8" fillId="4" borderId="1" xfId="13" applyNumberFormat="1" applyFont="1" applyFill="1" applyBorder="1" applyAlignment="1">
      <alignment horizontal="center" vertical="center"/>
    </xf>
    <xf numFmtId="165" fontId="9" fillId="0" borderId="0" xfId="13" applyNumberFormat="1" applyFont="1" applyBorder="1" applyAlignment="1">
      <alignment horizontal="center" vertical="center"/>
    </xf>
    <xf numFmtId="165" fontId="9" fillId="0" borderId="1" xfId="13" applyNumberFormat="1" applyFont="1" applyBorder="1" applyAlignment="1">
      <alignment horizontal="center" vertical="center"/>
    </xf>
    <xf numFmtId="165" fontId="8" fillId="4" borderId="1" xfId="13" applyNumberFormat="1" applyFont="1" applyFill="1" applyBorder="1" applyAlignment="1">
      <alignment horizontal="left" vertical="center"/>
    </xf>
    <xf numFmtId="0" fontId="7" fillId="3" borderId="0" xfId="2" applyFont="1" applyFill="1"/>
    <xf numFmtId="0" fontId="9" fillId="0" borderId="0" xfId="2" applyFont="1" applyAlignment="1">
      <alignment horizontal="center"/>
    </xf>
    <xf numFmtId="1" fontId="9" fillId="0" borderId="0" xfId="13" applyNumberFormat="1" applyFont="1" applyBorder="1" applyAlignment="1">
      <alignment horizontal="right"/>
    </xf>
    <xf numFmtId="1" fontId="9" fillId="3" borderId="0" xfId="13" applyNumberFormat="1" applyFont="1" applyFill="1" applyBorder="1" applyAlignment="1">
      <alignment horizontal="right"/>
    </xf>
    <xf numFmtId="1" fontId="9" fillId="0" borderId="0" xfId="13" applyNumberFormat="1" applyFont="1" applyFill="1" applyBorder="1" applyAlignment="1">
      <alignment horizontal="right"/>
    </xf>
    <xf numFmtId="0" fontId="9" fillId="0" borderId="1" xfId="2" applyFont="1" applyBorder="1" applyAlignment="1">
      <alignment horizontal="left"/>
    </xf>
    <xf numFmtId="0" fontId="9" fillId="0" borderId="1" xfId="2" applyFont="1" applyBorder="1" applyAlignment="1">
      <alignment horizontal="center"/>
    </xf>
    <xf numFmtId="1" fontId="9" fillId="0" borderId="1" xfId="13" applyNumberFormat="1" applyFont="1" applyBorder="1" applyAlignment="1">
      <alignment horizontal="right"/>
    </xf>
    <xf numFmtId="0" fontId="10" fillId="0" borderId="0" xfId="2" applyFont="1" applyAlignment="1">
      <alignment horizontal="left" vertical="top" wrapText="1"/>
    </xf>
    <xf numFmtId="0" fontId="9" fillId="0" borderId="0" xfId="2" applyFont="1"/>
    <xf numFmtId="0" fontId="9" fillId="0" borderId="0" xfId="2" applyFont="1" applyAlignment="1">
      <alignment horizontal="left"/>
    </xf>
    <xf numFmtId="9" fontId="9" fillId="0" borderId="0" xfId="1" applyFont="1" applyBorder="1" applyAlignment="1">
      <alignment horizontal="right"/>
    </xf>
    <xf numFmtId="9" fontId="9" fillId="0" borderId="1" xfId="1" applyFont="1" applyBorder="1" applyAlignment="1">
      <alignment horizontal="right"/>
    </xf>
    <xf numFmtId="0" fontId="7" fillId="6" borderId="0" xfId="6" applyFont="1" applyFill="1"/>
    <xf numFmtId="0" fontId="2" fillId="6" borderId="0" xfId="6" applyFill="1"/>
    <xf numFmtId="0" fontId="10" fillId="6" borderId="0" xfId="6" applyFont="1" applyFill="1"/>
    <xf numFmtId="0" fontId="2" fillId="4" borderId="0" xfId="6" applyFill="1" applyAlignment="1">
      <alignment horizontal="center" vertical="top"/>
    </xf>
    <xf numFmtId="0" fontId="2" fillId="7" borderId="0" xfId="7" applyFill="1"/>
    <xf numFmtId="0" fontId="19" fillId="7" borderId="0" xfId="3" applyFont="1" applyFill="1" applyBorder="1" applyAlignment="1">
      <alignment horizontal="center" vertical="center" wrapText="1"/>
    </xf>
    <xf numFmtId="0" fontId="20" fillId="6" borderId="0" xfId="3" applyFont="1" applyFill="1" applyBorder="1" applyAlignment="1">
      <alignment horizontal="center" vertical="center" wrapText="1"/>
    </xf>
    <xf numFmtId="0" fontId="8" fillId="8" borderId="1" xfId="2" applyFont="1" applyFill="1" applyBorder="1" applyAlignment="1">
      <alignment horizontal="left" vertical="center"/>
    </xf>
    <xf numFmtId="0" fontId="8" fillId="8" borderId="1" xfId="2" applyFont="1" applyFill="1" applyBorder="1" applyAlignment="1">
      <alignment horizontal="right" vertical="center"/>
    </xf>
    <xf numFmtId="49" fontId="8" fillId="8" borderId="1" xfId="2" applyNumberFormat="1" applyFont="1" applyFill="1" applyBorder="1" applyAlignment="1">
      <alignment horizontal="right" vertical="center"/>
    </xf>
    <xf numFmtId="0" fontId="8" fillId="8" borderId="1" xfId="2" applyFont="1" applyFill="1" applyBorder="1" applyAlignment="1">
      <alignment horizontal="center" vertical="center"/>
    </xf>
    <xf numFmtId="0" fontId="16" fillId="2" borderId="0" xfId="2" applyFont="1" applyFill="1" applyAlignment="1">
      <alignment horizontal="left" wrapText="1"/>
    </xf>
    <xf numFmtId="0" fontId="25" fillId="0" borderId="0" xfId="2" applyFont="1"/>
    <xf numFmtId="0" fontId="7" fillId="6" borderId="0" xfId="2" applyFont="1" applyFill="1"/>
    <xf numFmtId="0" fontId="10" fillId="6" borderId="0" xfId="2" applyFont="1" applyFill="1" applyAlignment="1">
      <alignment vertical="center"/>
    </xf>
    <xf numFmtId="0" fontId="10" fillId="6" borderId="0" xfId="2" applyFont="1" applyFill="1"/>
    <xf numFmtId="0" fontId="7" fillId="6" borderId="0" xfId="0" applyFont="1" applyFill="1" applyAlignment="1">
      <alignment vertical="top" wrapText="1"/>
    </xf>
    <xf numFmtId="0" fontId="8" fillId="8" borderId="1" xfId="2" applyFont="1" applyFill="1" applyBorder="1" applyAlignment="1">
      <alignment horizontal="right"/>
    </xf>
    <xf numFmtId="0" fontId="8" fillId="8" borderId="1" xfId="2" applyFont="1" applyFill="1" applyBorder="1" applyAlignment="1">
      <alignment horizontal="center"/>
    </xf>
    <xf numFmtId="49" fontId="8" fillId="8" borderId="1" xfId="2" applyNumberFormat="1" applyFont="1" applyFill="1" applyBorder="1" applyAlignment="1">
      <alignment horizontal="right"/>
    </xf>
    <xf numFmtId="165" fontId="9" fillId="9" borderId="0" xfId="13" applyNumberFormat="1" applyFont="1" applyFill="1" applyBorder="1" applyAlignment="1">
      <alignment horizontal="right" vertical="center"/>
    </xf>
    <xf numFmtId="0" fontId="26" fillId="0" borderId="0" xfId="3" applyFont="1" applyFill="1" applyBorder="1" applyAlignment="1">
      <alignment horizontal="center" vertical="center" wrapText="1"/>
    </xf>
    <xf numFmtId="0" fontId="27" fillId="0" borderId="0" xfId="0" applyFont="1"/>
    <xf numFmtId="0" fontId="27" fillId="0" borderId="0" xfId="0" applyFont="1" applyAlignment="1">
      <alignment horizontal="left"/>
    </xf>
    <xf numFmtId="0" fontId="10" fillId="6" borderId="0" xfId="6" applyFont="1" applyFill="1" applyAlignment="1">
      <alignment horizontal="left" vertical="center" wrapText="1"/>
    </xf>
    <xf numFmtId="0" fontId="14" fillId="2" borderId="0" xfId="6" applyFont="1" applyFill="1" applyAlignment="1">
      <alignment horizontal="center" vertical="center"/>
    </xf>
    <xf numFmtId="0" fontId="15" fillId="2" borderId="0" xfId="6" applyFont="1" applyFill="1" applyAlignment="1">
      <alignment horizontal="center" vertical="center"/>
    </xf>
    <xf numFmtId="0" fontId="16" fillId="2" borderId="0" xfId="2" applyFont="1" applyFill="1" applyAlignment="1">
      <alignment horizontal="center" wrapText="1"/>
    </xf>
    <xf numFmtId="0" fontId="14" fillId="7" borderId="0" xfId="6" applyFont="1" applyFill="1" applyAlignment="1">
      <alignment horizontal="center" vertical="center"/>
    </xf>
    <xf numFmtId="0" fontId="15" fillId="7" borderId="0" xfId="6" applyFont="1" applyFill="1" applyAlignment="1">
      <alignment horizontal="center" vertical="center"/>
    </xf>
    <xf numFmtId="0" fontId="16" fillId="7" borderId="0" xfId="2" applyFont="1" applyFill="1" applyAlignment="1">
      <alignment horizontal="center" wrapText="1"/>
    </xf>
    <xf numFmtId="0" fontId="16" fillId="7" borderId="0" xfId="2" applyFont="1" applyFill="1" applyAlignment="1">
      <alignment horizontal="left" wrapText="1"/>
    </xf>
    <xf numFmtId="0" fontId="23" fillId="6" borderId="0" xfId="2" applyFont="1" applyFill="1" applyAlignment="1">
      <alignment horizontal="left" vertical="center" wrapText="1"/>
    </xf>
    <xf numFmtId="0" fontId="24" fillId="6" borderId="0" xfId="2" applyFont="1" applyFill="1" applyAlignment="1">
      <alignment horizontal="left"/>
    </xf>
    <xf numFmtId="0" fontId="6" fillId="0" borderId="0" xfId="2" applyFont="1" applyAlignment="1">
      <alignment horizontal="left" vertical="center" wrapText="1"/>
    </xf>
    <xf numFmtId="0" fontId="23" fillId="6" borderId="0" xfId="2" applyFont="1" applyFill="1" applyAlignment="1">
      <alignment horizontal="left" vertical="top" wrapText="1"/>
    </xf>
    <xf numFmtId="0" fontId="8" fillId="6" borderId="0" xfId="2" applyFont="1" applyFill="1" applyAlignment="1">
      <alignment horizontal="left" vertical="center" wrapText="1"/>
    </xf>
    <xf numFmtId="0" fontId="9" fillId="6" borderId="0" xfId="2" applyFont="1" applyFill="1" applyAlignment="1">
      <alignment horizontal="left" vertical="top" wrapText="1"/>
    </xf>
    <xf numFmtId="0" fontId="10" fillId="6" borderId="0" xfId="2" applyFont="1" applyFill="1" applyAlignment="1">
      <alignment horizontal="left" vertical="top" wrapText="1"/>
    </xf>
    <xf numFmtId="0" fontId="7" fillId="6" borderId="0" xfId="2" applyFont="1" applyFill="1" applyAlignment="1">
      <alignment horizontal="left"/>
    </xf>
    <xf numFmtId="0" fontId="10" fillId="6" borderId="0" xfId="2" applyFont="1" applyFill="1" applyAlignment="1">
      <alignment horizontal="left" vertical="center" wrapText="1"/>
    </xf>
    <xf numFmtId="0" fontId="8" fillId="6" borderId="0" xfId="2" applyFont="1" applyFill="1" applyAlignment="1">
      <alignment horizontal="left" vertical="top" wrapText="1"/>
    </xf>
    <xf numFmtId="0" fontId="9" fillId="6" borderId="0" xfId="2" applyFont="1" applyFill="1" applyAlignment="1">
      <alignment horizontal="left" vertical="center" wrapText="1"/>
    </xf>
    <xf numFmtId="0" fontId="10" fillId="6" borderId="0" xfId="8" applyFont="1" applyFill="1" applyAlignment="1">
      <alignment horizontal="left" vertical="top" wrapText="1"/>
    </xf>
    <xf numFmtId="0" fontId="6" fillId="0" borderId="0" xfId="8" applyFont="1" applyAlignment="1">
      <alignment horizontal="left" vertical="center" wrapText="1"/>
    </xf>
    <xf numFmtId="0" fontId="10" fillId="6" borderId="0" xfId="8" applyFont="1" applyFill="1" applyAlignment="1">
      <alignment horizontal="left" vertical="center" wrapText="1"/>
    </xf>
    <xf numFmtId="0" fontId="16" fillId="7" borderId="0" xfId="8" applyFont="1" applyFill="1" applyAlignment="1">
      <alignment horizontal="left" wrapText="1"/>
    </xf>
    <xf numFmtId="0" fontId="16" fillId="2" borderId="0" xfId="2" applyFont="1" applyFill="1" applyAlignment="1">
      <alignment horizontal="left" wrapText="1"/>
    </xf>
    <xf numFmtId="0" fontId="7" fillId="6" borderId="0" xfId="2" applyFont="1" applyFill="1" applyAlignment="1">
      <alignment horizontal="left" vertical="top" wrapText="1"/>
    </xf>
    <xf numFmtId="0" fontId="10" fillId="6" borderId="0" xfId="2" applyFont="1" applyFill="1" applyAlignment="1">
      <alignment horizontal="left"/>
    </xf>
    <xf numFmtId="0" fontId="7" fillId="6" borderId="0" xfId="2" applyFont="1" applyFill="1" applyAlignment="1">
      <alignment horizontal="left" vertical="center" wrapText="1"/>
    </xf>
    <xf numFmtId="0" fontId="16" fillId="2" borderId="0" xfId="2" applyFont="1" applyFill="1" applyAlignment="1">
      <alignment horizontal="left" vertical="top" wrapText="1"/>
    </xf>
    <xf numFmtId="0" fontId="7" fillId="6" borderId="0" xfId="2" applyFont="1" applyFill="1" applyAlignment="1">
      <alignment horizontal="left" vertical="center"/>
    </xf>
  </cellXfs>
  <cellStyles count="14">
    <cellStyle name="Comma 10" xfId="13" xr:uid="{DC283DD2-0F73-445F-8D28-660D65D30D0D}"/>
    <cellStyle name="Comma 2" xfId="4" xr:uid="{9DAFBC23-1928-41A9-A328-8F9AE2EE4EB1}"/>
    <cellStyle name="Comma 2 10 2" xfId="10" xr:uid="{7C68FCCF-6EE2-4A53-BB48-16BA1B741F97}"/>
    <cellStyle name="Currency 2" xfId="5" xr:uid="{F9149AAE-982C-40D7-BBE4-4FCAF47E9DC0}"/>
    <cellStyle name="Hyperlink" xfId="3" builtinId="8"/>
    <cellStyle name="Normal" xfId="0" builtinId="0"/>
    <cellStyle name="Normal 2" xfId="2" xr:uid="{453BA4EB-643D-4183-BB73-39D68CE537ED}"/>
    <cellStyle name="Normal 2 2 2 2" xfId="8" xr:uid="{6E0F588F-3D48-40BA-A66A-0A914AD2617C}"/>
    <cellStyle name="Normal 2 6 2" xfId="12" xr:uid="{DBB24930-5AB3-4045-93A4-8883871DC91C}"/>
    <cellStyle name="Normal 34 2" xfId="7" xr:uid="{C8F9026F-2C9F-4A02-9F97-3A56E13B5133}"/>
    <cellStyle name="Normal 36 2" xfId="6" xr:uid="{15C8DEA8-7F73-46EC-A5D1-244B7B4DC5B2}"/>
    <cellStyle name="Normal 48" xfId="9" xr:uid="{D3243433-4931-4D9D-A0E1-762E3DB4D795}"/>
    <cellStyle name="Percent" xfId="1" builtinId="5"/>
    <cellStyle name="Percent 2 2 2 2" xfId="11" xr:uid="{E3E35D1D-72FC-4D47-9F36-6CC77D028B06}"/>
  </cellStyles>
  <dxfs count="0"/>
  <tableStyles count="0" defaultTableStyle="TableStyleMedium2" defaultPivotStyle="PivotStyleLight16"/>
  <colors>
    <mruColors>
      <color rgb="FFC1D5E3"/>
      <color rgb="FF0C5B88"/>
      <color rgb="FFC8C2C0"/>
      <color rgb="FFE4ECE3"/>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750799836483398E-2"/>
          <c:y val="4.3230092592592591E-2"/>
          <c:w val="0.91641908596551924"/>
          <c:h val="0.83060694444444438"/>
        </c:manualLayout>
      </c:layout>
      <c:barChart>
        <c:barDir val="col"/>
        <c:grouping val="clustered"/>
        <c:varyColors val="0"/>
        <c:ser>
          <c:idx val="0"/>
          <c:order val="0"/>
          <c:tx>
            <c:strRef>
              <c:f>'1. Revenue'!$B$33</c:f>
              <c:strCache>
                <c:ptCount val="1"/>
                <c:pt idx="0">
                  <c:v>Target Revenue</c:v>
                </c:pt>
              </c:strCache>
            </c:strRef>
          </c:tx>
          <c:spPr>
            <a:pattFill prst="pct50">
              <a:fgClr>
                <a:schemeClr val="accent2"/>
              </a:fgClr>
              <a:bgClr>
                <a:schemeClr val="bg1"/>
              </a:bgClr>
            </a:pattFill>
            <a:ln>
              <a:noFill/>
            </a:ln>
          </c:spPr>
          <c:invertIfNegative val="0"/>
          <c:cat>
            <c:numRef>
              <c:f>'1. Revenue'!$D$55:$W$55</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formatCode="@">
                  <c:v>2016</c:v>
                </c:pt>
                <c:pt idx="11" formatCode="@">
                  <c:v>2017</c:v>
                </c:pt>
                <c:pt idx="12" formatCode="@">
                  <c:v>2018</c:v>
                </c:pt>
                <c:pt idx="13">
                  <c:v>2019</c:v>
                </c:pt>
                <c:pt idx="14">
                  <c:v>2020</c:v>
                </c:pt>
                <c:pt idx="15">
                  <c:v>2021</c:v>
                </c:pt>
                <c:pt idx="16">
                  <c:v>2022</c:v>
                </c:pt>
                <c:pt idx="17">
                  <c:v>2023</c:v>
                </c:pt>
                <c:pt idx="18">
                  <c:v>2024</c:v>
                </c:pt>
                <c:pt idx="19">
                  <c:v>2025</c:v>
                </c:pt>
              </c:numCache>
            </c:numRef>
          </c:cat>
          <c:val>
            <c:numRef>
              <c:f>'1. Revenue'!$D$49:$W$49</c:f>
              <c:numCache>
                <c:formatCode>_-* #,##0_-;\-* #,##0_-;_-* "-"??_-;_-@_-</c:formatCode>
                <c:ptCount val="20"/>
                <c:pt idx="0">
                  <c:v>8563.8266589520626</c:v>
                </c:pt>
                <c:pt idx="1">
                  <c:v>8798.9449695047188</c:v>
                </c:pt>
                <c:pt idx="2">
                  <c:v>9149.8269789925944</c:v>
                </c:pt>
                <c:pt idx="3">
                  <c:v>9476.9325025989037</c:v>
                </c:pt>
                <c:pt idx="4">
                  <c:v>10589.099151120643</c:v>
                </c:pt>
                <c:pt idx="5">
                  <c:v>11780.302550686067</c:v>
                </c:pt>
                <c:pt idx="6">
                  <c:v>13326.880427562</c:v>
                </c:pt>
                <c:pt idx="7">
                  <c:v>14789.58630949617</c:v>
                </c:pt>
                <c:pt idx="8">
                  <c:v>15206.837601956009</c:v>
                </c:pt>
                <c:pt idx="9">
                  <c:v>15224.335632586839</c:v>
                </c:pt>
                <c:pt idx="10">
                  <c:v>12288.414964283633</c:v>
                </c:pt>
                <c:pt idx="11">
                  <c:v>12184.461919468346</c:v>
                </c:pt>
                <c:pt idx="12">
                  <c:v>11938.795504341571</c:v>
                </c:pt>
                <c:pt idx="13">
                  <c:v>11789.256846850332</c:v>
                </c:pt>
                <c:pt idx="14">
                  <c:v>11669.381880507122</c:v>
                </c:pt>
                <c:pt idx="15">
                  <c:v>10812.605343077532</c:v>
                </c:pt>
                <c:pt idx="16">
                  <c:v>10635.413664942103</c:v>
                </c:pt>
                <c:pt idx="17">
                  <c:v>10163.787928166066</c:v>
                </c:pt>
                <c:pt idx="18">
                  <c:v>10353.992183836144</c:v>
                </c:pt>
                <c:pt idx="19">
                  <c:v>10802.599248870454</c:v>
                </c:pt>
              </c:numCache>
            </c:numRef>
          </c:val>
          <c:extLst>
            <c:ext xmlns:c16="http://schemas.microsoft.com/office/drawing/2014/chart" uri="{C3380CC4-5D6E-409C-BE32-E72D297353CC}">
              <c16:uniqueId val="{00000000-4CF9-4029-9BCE-88AECC64CA1D}"/>
            </c:ext>
          </c:extLst>
        </c:ser>
        <c:ser>
          <c:idx val="1"/>
          <c:order val="1"/>
          <c:tx>
            <c:strRef>
              <c:f>'1. Revenue'!$B$54</c:f>
              <c:strCache>
                <c:ptCount val="1"/>
                <c:pt idx="0">
                  <c:v>Actual Revenue</c:v>
                </c:pt>
              </c:strCache>
            </c:strRef>
          </c:tx>
          <c:spPr>
            <a:solidFill>
              <a:schemeClr val="accent2"/>
            </a:solidFill>
          </c:spPr>
          <c:invertIfNegative val="0"/>
          <c:cat>
            <c:numRef>
              <c:f>'1. Revenue'!$D$55:$W$55</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formatCode="@">
                  <c:v>2016</c:v>
                </c:pt>
                <c:pt idx="11" formatCode="@">
                  <c:v>2017</c:v>
                </c:pt>
                <c:pt idx="12" formatCode="@">
                  <c:v>2018</c:v>
                </c:pt>
                <c:pt idx="13">
                  <c:v>2019</c:v>
                </c:pt>
                <c:pt idx="14">
                  <c:v>2020</c:v>
                </c:pt>
                <c:pt idx="15">
                  <c:v>2021</c:v>
                </c:pt>
                <c:pt idx="16">
                  <c:v>2022</c:v>
                </c:pt>
                <c:pt idx="17">
                  <c:v>2023</c:v>
                </c:pt>
                <c:pt idx="18">
                  <c:v>2024</c:v>
                </c:pt>
                <c:pt idx="19">
                  <c:v>2025</c:v>
                </c:pt>
              </c:numCache>
            </c:numRef>
          </c:cat>
          <c:val>
            <c:numRef>
              <c:f>'1. Revenue'!$D$70:$W$70</c:f>
              <c:numCache>
                <c:formatCode>_-* #,##0_-;\-* #,##0_-;_-* "-"??_-;_-@_-</c:formatCode>
                <c:ptCount val="20"/>
                <c:pt idx="0">
                  <c:v>8978.199218082882</c:v>
                </c:pt>
                <c:pt idx="1">
                  <c:v>9194.2920245375371</c:v>
                </c:pt>
                <c:pt idx="2">
                  <c:v>9527.0558800826147</c:v>
                </c:pt>
                <c:pt idx="3">
                  <c:v>9936.7151352998262</c:v>
                </c:pt>
                <c:pt idx="4">
                  <c:v>10813.943661272804</c:v>
                </c:pt>
                <c:pt idx="5">
                  <c:v>11788.72660964802</c:v>
                </c:pt>
                <c:pt idx="6">
                  <c:v>13155.049331195285</c:v>
                </c:pt>
                <c:pt idx="7">
                  <c:v>14657.639418144545</c:v>
                </c:pt>
                <c:pt idx="8">
                  <c:v>15023.182901892062</c:v>
                </c:pt>
                <c:pt idx="9">
                  <c:v>15550.731481294817</c:v>
                </c:pt>
                <c:pt idx="10">
                  <c:v>12456.063593798563</c:v>
                </c:pt>
                <c:pt idx="11">
                  <c:v>12777.339627809333</c:v>
                </c:pt>
                <c:pt idx="12">
                  <c:v>12151.315754563097</c:v>
                </c:pt>
                <c:pt idx="13">
                  <c:v>11942.435894622569</c:v>
                </c:pt>
                <c:pt idx="14">
                  <c:v>11761.833726684594</c:v>
                </c:pt>
                <c:pt idx="15">
                  <c:v>10758.226433167931</c:v>
                </c:pt>
                <c:pt idx="16">
                  <c:v>10896.99238350371</c:v>
                </c:pt>
                <c:pt idx="17">
                  <c:v>10588.048260413223</c:v>
                </c:pt>
                <c:pt idx="18">
                  <c:v>10578.951001383122</c:v>
                </c:pt>
                <c:pt idx="19">
                  <c:v>11216.491985439621</c:v>
                </c:pt>
              </c:numCache>
            </c:numRef>
          </c:val>
          <c:extLst>
            <c:ext xmlns:c16="http://schemas.microsoft.com/office/drawing/2014/chart" uri="{C3380CC4-5D6E-409C-BE32-E72D297353CC}">
              <c16:uniqueId val="{00000001-4CF9-4029-9BCE-88AECC64CA1D}"/>
            </c:ext>
          </c:extLst>
        </c:ser>
        <c:dLbls>
          <c:showLegendKey val="0"/>
          <c:showVal val="0"/>
          <c:showCatName val="0"/>
          <c:showSerName val="0"/>
          <c:showPercent val="0"/>
          <c:showBubbleSize val="0"/>
        </c:dLbls>
        <c:gapWidth val="150"/>
        <c:axId val="456456832"/>
        <c:axId val="458201728"/>
      </c:barChart>
      <c:catAx>
        <c:axId val="456456832"/>
        <c:scaling>
          <c:orientation val="minMax"/>
        </c:scaling>
        <c:delete val="0"/>
        <c:axPos val="b"/>
        <c:numFmt formatCode="General" sourceLinked="0"/>
        <c:majorTickMark val="out"/>
        <c:minorTickMark val="none"/>
        <c:tickLblPos val="nextTo"/>
        <c:crossAx val="458201728"/>
        <c:crosses val="autoZero"/>
        <c:auto val="1"/>
        <c:lblAlgn val="ctr"/>
        <c:lblOffset val="100"/>
        <c:noMultiLvlLbl val="0"/>
      </c:catAx>
      <c:valAx>
        <c:axId val="458201728"/>
        <c:scaling>
          <c:orientation val="minMax"/>
        </c:scaling>
        <c:delete val="0"/>
        <c:axPos val="l"/>
        <c:majorGridlines>
          <c:spPr>
            <a:ln>
              <a:noFill/>
            </a:ln>
          </c:spPr>
        </c:majorGridlines>
        <c:title>
          <c:tx>
            <c:rich>
              <a:bodyPr/>
              <a:lstStyle/>
              <a:p>
                <a:pPr>
                  <a:defRPr b="0"/>
                </a:pPr>
                <a:r>
                  <a:rPr lang="en-AU" b="0"/>
                  <a:t>Revenue ($m, Jun 2025)</a:t>
                </a:r>
              </a:p>
            </c:rich>
          </c:tx>
          <c:layout>
            <c:manualLayout>
              <c:xMode val="edge"/>
              <c:yMode val="edge"/>
              <c:x val="7.4769062958039336E-3"/>
              <c:y val="0.30686514024450323"/>
            </c:manualLayout>
          </c:layout>
          <c:overlay val="0"/>
        </c:title>
        <c:numFmt formatCode="_-* #,##0_-;\-* #,##0_-;_-* &quot;-&quot;??_-;_-@_-" sourceLinked="1"/>
        <c:majorTickMark val="out"/>
        <c:minorTickMark val="none"/>
        <c:tickLblPos val="nextTo"/>
        <c:crossAx val="456456832"/>
        <c:crosses val="autoZero"/>
        <c:crossBetween val="between"/>
      </c:valAx>
    </c:plotArea>
    <c:legend>
      <c:legendPos val="r"/>
      <c:layout>
        <c:manualLayout>
          <c:xMode val="edge"/>
          <c:yMode val="edge"/>
          <c:x val="0.36921560343613574"/>
          <c:y val="0.94102245370370363"/>
          <c:w val="0.19611153468829357"/>
          <c:h val="5.8977532644089663E-2"/>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396373456790128E-2"/>
          <c:y val="3.6671492866769045E-2"/>
          <c:w val="0.91716612654320984"/>
          <c:h val="0.8805836850221026"/>
        </c:manualLayout>
      </c:layout>
      <c:barChart>
        <c:barDir val="col"/>
        <c:grouping val="clustered"/>
        <c:varyColors val="0"/>
        <c:ser>
          <c:idx val="0"/>
          <c:order val="0"/>
          <c:tx>
            <c:strRef>
              <c:f>'10. Customer numbers'!$B$31</c:f>
              <c:strCache>
                <c:ptCount val="1"/>
              </c:strCache>
            </c:strRef>
          </c:tx>
          <c:spPr>
            <a:solidFill>
              <a:schemeClr val="accent2"/>
            </a:solidFill>
          </c:spPr>
          <c:invertIfNegative val="0"/>
          <c:cat>
            <c:numRef>
              <c:f>'10. Customer numbers'!$D$34:$W$34</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formatCode="@">
                  <c:v>2016</c:v>
                </c:pt>
                <c:pt idx="11" formatCode="@">
                  <c:v>2017</c:v>
                </c:pt>
                <c:pt idx="12" formatCode="@">
                  <c:v>2018</c:v>
                </c:pt>
                <c:pt idx="13">
                  <c:v>2019</c:v>
                </c:pt>
                <c:pt idx="14">
                  <c:v>2020</c:v>
                </c:pt>
                <c:pt idx="15">
                  <c:v>2021</c:v>
                </c:pt>
                <c:pt idx="16">
                  <c:v>2022</c:v>
                </c:pt>
                <c:pt idx="17">
                  <c:v>2023</c:v>
                </c:pt>
                <c:pt idx="18">
                  <c:v>2024</c:v>
                </c:pt>
                <c:pt idx="19">
                  <c:v>2025</c:v>
                </c:pt>
              </c:numCache>
            </c:numRef>
          </c:cat>
          <c:val>
            <c:numRef>
              <c:f>'10. Customer numbers'!$D$49:$W$49</c:f>
              <c:numCache>
                <c:formatCode>_-* #,##0_-;\-* #,##0_-;_-* "-"??_-;_-@_-</c:formatCode>
                <c:ptCount val="20"/>
                <c:pt idx="0">
                  <c:v>8752.3143953594918</c:v>
                </c:pt>
                <c:pt idx="1">
                  <c:v>8866.5865517033999</c:v>
                </c:pt>
                <c:pt idx="2">
                  <c:v>8985.0439754500985</c:v>
                </c:pt>
                <c:pt idx="3">
                  <c:v>9128.9800474699769</c:v>
                </c:pt>
                <c:pt idx="4">
                  <c:v>9244.0113074436485</c:v>
                </c:pt>
                <c:pt idx="5">
                  <c:v>9359.0261891334467</c:v>
                </c:pt>
                <c:pt idx="6">
                  <c:v>9471.3164238950812</c:v>
                </c:pt>
                <c:pt idx="7">
                  <c:v>9586.3900564647192</c:v>
                </c:pt>
                <c:pt idx="8">
                  <c:v>9696.7613908080184</c:v>
                </c:pt>
                <c:pt idx="9">
                  <c:v>9827.6766834703267</c:v>
                </c:pt>
                <c:pt idx="10">
                  <c:v>9967.3802206584642</c:v>
                </c:pt>
                <c:pt idx="11">
                  <c:v>10134.055500099999</c:v>
                </c:pt>
                <c:pt idx="12">
                  <c:v>10288.957999999999</c:v>
                </c:pt>
                <c:pt idx="13">
                  <c:v>10449.103499999999</c:v>
                </c:pt>
                <c:pt idx="14">
                  <c:v>10574.452500000005</c:v>
                </c:pt>
                <c:pt idx="15">
                  <c:v>10677.6865</c:v>
                </c:pt>
                <c:pt idx="16">
                  <c:v>10820.277000000002</c:v>
                </c:pt>
                <c:pt idx="17">
                  <c:v>10953.1965799767</c:v>
                </c:pt>
                <c:pt idx="18">
                  <c:v>11059.117499999998</c:v>
                </c:pt>
                <c:pt idx="19">
                  <c:v>11043.779500000001</c:v>
                </c:pt>
              </c:numCache>
            </c:numRef>
          </c:val>
          <c:extLst>
            <c:ext xmlns:c16="http://schemas.microsoft.com/office/drawing/2014/chart" uri="{C3380CC4-5D6E-409C-BE32-E72D297353CC}">
              <c16:uniqueId val="{00000000-2432-4089-B87E-3C0455828885}"/>
            </c:ext>
          </c:extLst>
        </c:ser>
        <c:dLbls>
          <c:showLegendKey val="0"/>
          <c:showVal val="0"/>
          <c:showCatName val="0"/>
          <c:showSerName val="0"/>
          <c:showPercent val="0"/>
          <c:showBubbleSize val="0"/>
        </c:dLbls>
        <c:gapWidth val="150"/>
        <c:axId val="456456832"/>
        <c:axId val="458201728"/>
      </c:barChart>
      <c:catAx>
        <c:axId val="456456832"/>
        <c:scaling>
          <c:orientation val="minMax"/>
        </c:scaling>
        <c:delete val="0"/>
        <c:axPos val="b"/>
        <c:numFmt formatCode="General" sourceLinked="0"/>
        <c:majorTickMark val="out"/>
        <c:minorTickMark val="none"/>
        <c:tickLblPos val="nextTo"/>
        <c:crossAx val="458201728"/>
        <c:crosses val="autoZero"/>
        <c:auto val="1"/>
        <c:lblAlgn val="ctr"/>
        <c:lblOffset val="100"/>
        <c:noMultiLvlLbl val="0"/>
      </c:catAx>
      <c:valAx>
        <c:axId val="458201728"/>
        <c:scaling>
          <c:orientation val="minMax"/>
          <c:min val="0"/>
        </c:scaling>
        <c:delete val="0"/>
        <c:axPos val="l"/>
        <c:majorGridlines>
          <c:spPr>
            <a:ln>
              <a:noFill/>
            </a:ln>
          </c:spPr>
        </c:majorGridlines>
        <c:title>
          <c:tx>
            <c:rich>
              <a:bodyPr/>
              <a:lstStyle/>
              <a:p>
                <a:pPr>
                  <a:defRPr b="0"/>
                </a:pPr>
                <a:r>
                  <a:rPr lang="en-AU" b="0"/>
                  <a:t>Customer Numbers (000's)</a:t>
                </a:r>
              </a:p>
            </c:rich>
          </c:tx>
          <c:layout>
            <c:manualLayout>
              <c:xMode val="edge"/>
              <c:yMode val="edge"/>
              <c:x val="2.8839506172839507E-3"/>
              <c:y val="0.28462847222222221"/>
            </c:manualLayout>
          </c:layout>
          <c:overlay val="0"/>
        </c:title>
        <c:numFmt formatCode="_-* #,##0_-;\-* #,##0_-;_-* &quot;-&quot;??_-;_-@_-" sourceLinked="1"/>
        <c:majorTickMark val="out"/>
        <c:minorTickMark val="none"/>
        <c:tickLblPos val="nextTo"/>
        <c:crossAx val="456456832"/>
        <c:crosses val="autoZero"/>
        <c:crossBetween val="between"/>
      </c:valAx>
    </c:plotArea>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08410493827163E-2"/>
          <c:y val="4.393300572012477E-2"/>
          <c:w val="0.92830609567901234"/>
          <c:h val="0.8733220137556601"/>
        </c:manualLayout>
      </c:layout>
      <c:barChart>
        <c:barDir val="col"/>
        <c:grouping val="clustered"/>
        <c:varyColors val="0"/>
        <c:ser>
          <c:idx val="0"/>
          <c:order val="0"/>
          <c:tx>
            <c:strRef>
              <c:f>'11. Circuit length'!$B$32</c:f>
              <c:strCache>
                <c:ptCount val="1"/>
                <c:pt idx="0">
                  <c:v>Circuit length</c:v>
                </c:pt>
              </c:strCache>
            </c:strRef>
          </c:tx>
          <c:spPr>
            <a:solidFill>
              <a:schemeClr val="accent2"/>
            </a:solidFill>
          </c:spPr>
          <c:invertIfNegative val="0"/>
          <c:cat>
            <c:numRef>
              <c:f>'11. Circuit length'!$D$33:$W$33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formatCode="@">
                  <c:v>2016</c:v>
                </c:pt>
                <c:pt idx="11" formatCode="@">
                  <c:v>2017</c:v>
                </c:pt>
                <c:pt idx="12" formatCode="@">
                  <c:v>2018</c:v>
                </c:pt>
                <c:pt idx="13">
                  <c:v>2019</c:v>
                </c:pt>
                <c:pt idx="14">
                  <c:v>2020</c:v>
                </c:pt>
                <c:pt idx="15">
                  <c:v>2021</c:v>
                </c:pt>
                <c:pt idx="16">
                  <c:v>2022</c:v>
                </c:pt>
                <c:pt idx="17">
                  <c:v>2023</c:v>
                </c:pt>
                <c:pt idx="18">
                  <c:v>2024</c:v>
                </c:pt>
                <c:pt idx="19">
                  <c:v>2025</c:v>
                </c:pt>
              </c:numCache>
            </c:numRef>
          </c:cat>
          <c:val>
            <c:numRef>
              <c:f>'11. Circuit length'!$D$48:$W$48</c:f>
              <c:numCache>
                <c:formatCode>_-* #,##0_-;\-* #,##0_-;_-* "-"??_-;_-@_-</c:formatCode>
                <c:ptCount val="20"/>
                <c:pt idx="0">
                  <c:v>717.38773342175739</c:v>
                </c:pt>
                <c:pt idx="1">
                  <c:v>712.15387672433621</c:v>
                </c:pt>
                <c:pt idx="2">
                  <c:v>712.07352055952617</c:v>
                </c:pt>
                <c:pt idx="3">
                  <c:v>719.0394596431687</c:v>
                </c:pt>
                <c:pt idx="4">
                  <c:v>724.08211068463959</c:v>
                </c:pt>
                <c:pt idx="5">
                  <c:v>728.57655598141707</c:v>
                </c:pt>
                <c:pt idx="6">
                  <c:v>733.09572606248059</c:v>
                </c:pt>
                <c:pt idx="7">
                  <c:v>732.31956733223922</c:v>
                </c:pt>
                <c:pt idx="8">
                  <c:v>735.54839334621136</c:v>
                </c:pt>
                <c:pt idx="9">
                  <c:v>739.17959210435583</c:v>
                </c:pt>
                <c:pt idx="10">
                  <c:v>742.14226301710846</c:v>
                </c:pt>
                <c:pt idx="11">
                  <c:v>745.33358371891393</c:v>
                </c:pt>
                <c:pt idx="12">
                  <c:v>747.33399200457109</c:v>
                </c:pt>
                <c:pt idx="13">
                  <c:v>750.46222501333489</c:v>
                </c:pt>
                <c:pt idx="14">
                  <c:v>753.42901387675181</c:v>
                </c:pt>
                <c:pt idx="15">
                  <c:v>755.97925497106212</c:v>
                </c:pt>
                <c:pt idx="16">
                  <c:v>758.73883144616445</c:v>
                </c:pt>
                <c:pt idx="17">
                  <c:v>761.63116474736012</c:v>
                </c:pt>
                <c:pt idx="18">
                  <c:v>764.09145168829957</c:v>
                </c:pt>
                <c:pt idx="19">
                  <c:v>767.79656172602972</c:v>
                </c:pt>
              </c:numCache>
            </c:numRef>
          </c:val>
          <c:extLst>
            <c:ext xmlns:c16="http://schemas.microsoft.com/office/drawing/2014/chart" uri="{C3380CC4-5D6E-409C-BE32-E72D297353CC}">
              <c16:uniqueId val="{00000000-3529-4910-9770-C24306E0A5FB}"/>
            </c:ext>
          </c:extLst>
        </c:ser>
        <c:dLbls>
          <c:showLegendKey val="0"/>
          <c:showVal val="0"/>
          <c:showCatName val="0"/>
          <c:showSerName val="0"/>
          <c:showPercent val="0"/>
          <c:showBubbleSize val="0"/>
        </c:dLbls>
        <c:gapWidth val="150"/>
        <c:axId val="456456832"/>
        <c:axId val="458201728"/>
      </c:barChart>
      <c:catAx>
        <c:axId val="456456832"/>
        <c:scaling>
          <c:orientation val="minMax"/>
        </c:scaling>
        <c:delete val="0"/>
        <c:axPos val="b"/>
        <c:numFmt formatCode="General" sourceLinked="0"/>
        <c:majorTickMark val="out"/>
        <c:minorTickMark val="none"/>
        <c:tickLblPos val="nextTo"/>
        <c:crossAx val="458201728"/>
        <c:crosses val="autoZero"/>
        <c:auto val="1"/>
        <c:lblAlgn val="ctr"/>
        <c:lblOffset val="100"/>
        <c:noMultiLvlLbl val="0"/>
      </c:catAx>
      <c:valAx>
        <c:axId val="458201728"/>
        <c:scaling>
          <c:orientation val="minMax"/>
          <c:min val="0"/>
        </c:scaling>
        <c:delete val="0"/>
        <c:axPos val="l"/>
        <c:majorGridlines>
          <c:spPr>
            <a:ln>
              <a:noFill/>
            </a:ln>
          </c:spPr>
        </c:majorGridlines>
        <c:title>
          <c:tx>
            <c:rich>
              <a:bodyPr/>
              <a:lstStyle/>
              <a:p>
                <a:pPr>
                  <a:defRPr b="0"/>
                </a:pPr>
                <a:r>
                  <a:rPr lang="en-AU" b="0"/>
                  <a:t>Circuit Length (Km 000's)</a:t>
                </a:r>
              </a:p>
            </c:rich>
          </c:tx>
          <c:layout>
            <c:manualLayout>
              <c:xMode val="edge"/>
              <c:yMode val="edge"/>
              <c:x val="3.0054486462396343E-3"/>
              <c:y val="0.28391068918359919"/>
            </c:manualLayout>
          </c:layout>
          <c:overlay val="0"/>
        </c:title>
        <c:numFmt formatCode="_-* #,##0_-;\-* #,##0_-;_-* &quot;-&quot;??_-;_-@_-" sourceLinked="1"/>
        <c:majorTickMark val="out"/>
        <c:minorTickMark val="none"/>
        <c:tickLblPos val="nextTo"/>
        <c:crossAx val="456456832"/>
        <c:crosses val="autoZero"/>
        <c:crossBetween val="between"/>
      </c:valAx>
    </c:plotArea>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946064814814823E-2"/>
          <c:y val="3.7837499999999996E-2"/>
          <c:w val="0.9391945987654321"/>
          <c:h val="0.83301606307363951"/>
        </c:manualLayout>
      </c:layout>
      <c:lineChart>
        <c:grouping val="standard"/>
        <c:varyColors val="0"/>
        <c:ser>
          <c:idx val="0"/>
          <c:order val="0"/>
          <c:tx>
            <c:strRef>
              <c:f>'12. Reg service life'!$B$33</c:f>
              <c:strCache>
                <c:ptCount val="1"/>
                <c:pt idx="0">
                  <c:v>Overhead lines less than 33Kv (wires and poles)</c:v>
                </c:pt>
              </c:strCache>
            </c:strRef>
          </c:tx>
          <c:spPr>
            <a:ln>
              <a:solidFill>
                <a:schemeClr val="accent5"/>
              </a:solidFill>
            </a:ln>
          </c:spPr>
          <c:marker>
            <c:symbol val="none"/>
          </c:marker>
          <c:cat>
            <c:numRef>
              <c:f>'12. Reg service life'!$D$34:$W$34</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formatCode="@">
                  <c:v>2016</c:v>
                </c:pt>
                <c:pt idx="11" formatCode="@">
                  <c:v>2017</c:v>
                </c:pt>
                <c:pt idx="12" formatCode="@">
                  <c:v>2018</c:v>
                </c:pt>
                <c:pt idx="13">
                  <c:v>2019</c:v>
                </c:pt>
                <c:pt idx="14">
                  <c:v>2020</c:v>
                </c:pt>
                <c:pt idx="15">
                  <c:v>2021</c:v>
                </c:pt>
                <c:pt idx="16">
                  <c:v>2022</c:v>
                </c:pt>
                <c:pt idx="17">
                  <c:v>2023</c:v>
                </c:pt>
                <c:pt idx="18">
                  <c:v>2024</c:v>
                </c:pt>
                <c:pt idx="19">
                  <c:v>2025</c:v>
                </c:pt>
              </c:numCache>
            </c:numRef>
          </c:cat>
          <c:val>
            <c:numRef>
              <c:f>'12. Reg service life'!$D$49:$W$49</c:f>
              <c:numCache>
                <c:formatCode>0</c:formatCode>
                <c:ptCount val="20"/>
                <c:pt idx="0">
                  <c:v>24.916563199833032</c:v>
                </c:pt>
                <c:pt idx="1">
                  <c:v>23.876621486650293</c:v>
                </c:pt>
                <c:pt idx="2">
                  <c:v>23.814034740269541</c:v>
                </c:pt>
                <c:pt idx="3">
                  <c:v>23.722939454259823</c:v>
                </c:pt>
                <c:pt idx="4">
                  <c:v>23.700062309164654</c:v>
                </c:pt>
                <c:pt idx="5">
                  <c:v>23.134092878467197</c:v>
                </c:pt>
                <c:pt idx="6">
                  <c:v>23.380015490326663</c:v>
                </c:pt>
                <c:pt idx="7">
                  <c:v>23.455113881521552</c:v>
                </c:pt>
                <c:pt idx="8">
                  <c:v>23.796031439299917</c:v>
                </c:pt>
                <c:pt idx="9">
                  <c:v>24.54288907348209</c:v>
                </c:pt>
                <c:pt idx="10">
                  <c:v>24.843083377494047</c:v>
                </c:pt>
                <c:pt idx="11">
                  <c:v>25.428813925041485</c:v>
                </c:pt>
                <c:pt idx="12">
                  <c:v>25.489751286739452</c:v>
                </c:pt>
                <c:pt idx="13">
                  <c:v>25.69895413050774</c:v>
                </c:pt>
                <c:pt idx="14">
                  <c:v>25.782679782041132</c:v>
                </c:pt>
                <c:pt idx="15">
                  <c:v>25.694512549133346</c:v>
                </c:pt>
                <c:pt idx="16">
                  <c:v>25.634049150216494</c:v>
                </c:pt>
                <c:pt idx="17">
                  <c:v>24.740909371782685</c:v>
                </c:pt>
                <c:pt idx="18">
                  <c:v>25.090257816996473</c:v>
                </c:pt>
                <c:pt idx="19">
                  <c:v>25.758550935236109</c:v>
                </c:pt>
              </c:numCache>
            </c:numRef>
          </c:val>
          <c:smooth val="0"/>
          <c:extLst>
            <c:ext xmlns:c16="http://schemas.microsoft.com/office/drawing/2014/chart" uri="{C3380CC4-5D6E-409C-BE32-E72D297353CC}">
              <c16:uniqueId val="{00000000-6347-45D9-8A50-F3A866962CA3}"/>
            </c:ext>
          </c:extLst>
        </c:ser>
        <c:ser>
          <c:idx val="1"/>
          <c:order val="1"/>
          <c:tx>
            <c:strRef>
              <c:f>'12. Reg service life'!$B$51</c:f>
              <c:strCache>
                <c:ptCount val="1"/>
                <c:pt idx="0">
                  <c:v>Distribution substations and transformers</c:v>
                </c:pt>
              </c:strCache>
            </c:strRef>
          </c:tx>
          <c:spPr>
            <a:ln>
              <a:solidFill>
                <a:srgbClr val="C1D5E3"/>
              </a:solidFill>
            </a:ln>
          </c:spPr>
          <c:marker>
            <c:symbol val="none"/>
          </c:marker>
          <c:cat>
            <c:numRef>
              <c:f>'12. Reg service life'!$D$34:$W$34</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formatCode="@">
                  <c:v>2016</c:v>
                </c:pt>
                <c:pt idx="11" formatCode="@">
                  <c:v>2017</c:v>
                </c:pt>
                <c:pt idx="12" formatCode="@">
                  <c:v>2018</c:v>
                </c:pt>
                <c:pt idx="13">
                  <c:v>2019</c:v>
                </c:pt>
                <c:pt idx="14">
                  <c:v>2020</c:v>
                </c:pt>
                <c:pt idx="15">
                  <c:v>2021</c:v>
                </c:pt>
                <c:pt idx="16">
                  <c:v>2022</c:v>
                </c:pt>
                <c:pt idx="17">
                  <c:v>2023</c:v>
                </c:pt>
                <c:pt idx="18">
                  <c:v>2024</c:v>
                </c:pt>
                <c:pt idx="19">
                  <c:v>2025</c:v>
                </c:pt>
              </c:numCache>
            </c:numRef>
          </c:cat>
          <c:val>
            <c:numRef>
              <c:f>'12. Reg service life'!$D$67:$W$67</c:f>
              <c:numCache>
                <c:formatCode>0</c:formatCode>
                <c:ptCount val="20"/>
                <c:pt idx="0">
                  <c:v>22.731203836203708</c:v>
                </c:pt>
                <c:pt idx="1">
                  <c:v>22.216901720164977</c:v>
                </c:pt>
                <c:pt idx="2">
                  <c:v>19.750630759957694</c:v>
                </c:pt>
                <c:pt idx="3">
                  <c:v>19.554353784535117</c:v>
                </c:pt>
                <c:pt idx="4">
                  <c:v>20.687332173689033</c:v>
                </c:pt>
                <c:pt idx="5">
                  <c:v>20.53431994791433</c:v>
                </c:pt>
                <c:pt idx="6">
                  <c:v>20.103825262550576</c:v>
                </c:pt>
                <c:pt idx="7">
                  <c:v>20.091972563281786</c:v>
                </c:pt>
                <c:pt idx="8">
                  <c:v>20.243960611711429</c:v>
                </c:pt>
                <c:pt idx="9">
                  <c:v>19.446656084434501</c:v>
                </c:pt>
                <c:pt idx="10">
                  <c:v>19.658722376894243</c:v>
                </c:pt>
                <c:pt idx="11">
                  <c:v>19.932238292422451</c:v>
                </c:pt>
                <c:pt idx="12">
                  <c:v>20.237110374964423</c:v>
                </c:pt>
                <c:pt idx="13">
                  <c:v>20.712465897033134</c:v>
                </c:pt>
                <c:pt idx="14">
                  <c:v>20.762215032623715</c:v>
                </c:pt>
                <c:pt idx="15">
                  <c:v>21.416989055305802</c:v>
                </c:pt>
                <c:pt idx="16">
                  <c:v>21.557609093301192</c:v>
                </c:pt>
                <c:pt idx="17">
                  <c:v>21.900277646696107</c:v>
                </c:pt>
                <c:pt idx="18">
                  <c:v>22.336230634275672</c:v>
                </c:pt>
                <c:pt idx="19">
                  <c:v>22.552265338379108</c:v>
                </c:pt>
              </c:numCache>
            </c:numRef>
          </c:val>
          <c:smooth val="0"/>
          <c:extLst>
            <c:ext xmlns:c16="http://schemas.microsoft.com/office/drawing/2014/chart" uri="{C3380CC4-5D6E-409C-BE32-E72D297353CC}">
              <c16:uniqueId val="{00000001-6347-45D9-8A50-F3A866962CA3}"/>
            </c:ext>
          </c:extLst>
        </c:ser>
        <c:ser>
          <c:idx val="2"/>
          <c:order val="2"/>
          <c:tx>
            <c:strRef>
              <c:f>'12. Reg service life'!$B$69</c:f>
              <c:strCache>
                <c:ptCount val="1"/>
                <c:pt idx="0">
                  <c:v>Zone substations and transformers</c:v>
                </c:pt>
              </c:strCache>
            </c:strRef>
          </c:tx>
          <c:spPr>
            <a:ln>
              <a:solidFill>
                <a:schemeClr val="accent4"/>
              </a:solidFill>
            </a:ln>
          </c:spPr>
          <c:marker>
            <c:symbol val="none"/>
          </c:marker>
          <c:cat>
            <c:numRef>
              <c:f>'12. Reg service life'!$D$34:$W$34</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formatCode="@">
                  <c:v>2016</c:v>
                </c:pt>
                <c:pt idx="11" formatCode="@">
                  <c:v>2017</c:v>
                </c:pt>
                <c:pt idx="12" formatCode="@">
                  <c:v>2018</c:v>
                </c:pt>
                <c:pt idx="13">
                  <c:v>2019</c:v>
                </c:pt>
                <c:pt idx="14">
                  <c:v>2020</c:v>
                </c:pt>
                <c:pt idx="15">
                  <c:v>2021</c:v>
                </c:pt>
                <c:pt idx="16">
                  <c:v>2022</c:v>
                </c:pt>
                <c:pt idx="17">
                  <c:v>2023</c:v>
                </c:pt>
                <c:pt idx="18">
                  <c:v>2024</c:v>
                </c:pt>
                <c:pt idx="19">
                  <c:v>2025</c:v>
                </c:pt>
              </c:numCache>
            </c:numRef>
          </c:cat>
          <c:val>
            <c:numRef>
              <c:f>'12. Reg service life'!$D$85:$W$85</c:f>
              <c:numCache>
                <c:formatCode>0</c:formatCode>
                <c:ptCount val="20"/>
                <c:pt idx="0">
                  <c:v>25.058494849854664</c:v>
                </c:pt>
                <c:pt idx="1">
                  <c:v>23.758897238685083</c:v>
                </c:pt>
                <c:pt idx="2">
                  <c:v>23.764732497254034</c:v>
                </c:pt>
                <c:pt idx="3">
                  <c:v>22.742208733544885</c:v>
                </c:pt>
                <c:pt idx="4">
                  <c:v>23.73427836014708</c:v>
                </c:pt>
                <c:pt idx="5">
                  <c:v>22.899070794571607</c:v>
                </c:pt>
                <c:pt idx="6">
                  <c:v>23.235626117319704</c:v>
                </c:pt>
                <c:pt idx="7">
                  <c:v>20.826630572333475</c:v>
                </c:pt>
                <c:pt idx="8">
                  <c:v>22.492940578007186</c:v>
                </c:pt>
                <c:pt idx="9">
                  <c:v>24.077709498393798</c:v>
                </c:pt>
                <c:pt idx="10">
                  <c:v>23.390084545340404</c:v>
                </c:pt>
                <c:pt idx="11">
                  <c:v>23.483163914507895</c:v>
                </c:pt>
                <c:pt idx="12">
                  <c:v>23.168172629688701</c:v>
                </c:pt>
                <c:pt idx="13">
                  <c:v>23.377109600460546</c:v>
                </c:pt>
                <c:pt idx="14">
                  <c:v>22.143065578325416</c:v>
                </c:pt>
                <c:pt idx="15">
                  <c:v>23.811585979491515</c:v>
                </c:pt>
                <c:pt idx="16">
                  <c:v>23.909595693992049</c:v>
                </c:pt>
                <c:pt idx="17">
                  <c:v>24.691401293714936</c:v>
                </c:pt>
                <c:pt idx="18">
                  <c:v>24.972599934931786</c:v>
                </c:pt>
                <c:pt idx="19">
                  <c:v>23.863909338174654</c:v>
                </c:pt>
              </c:numCache>
            </c:numRef>
          </c:val>
          <c:smooth val="0"/>
          <c:extLst>
            <c:ext xmlns:c16="http://schemas.microsoft.com/office/drawing/2014/chart" uri="{C3380CC4-5D6E-409C-BE32-E72D297353CC}">
              <c16:uniqueId val="{00000002-6347-45D9-8A50-F3A866962CA3}"/>
            </c:ext>
          </c:extLst>
        </c:ser>
        <c:dLbls>
          <c:showLegendKey val="0"/>
          <c:showVal val="0"/>
          <c:showCatName val="0"/>
          <c:showSerName val="0"/>
          <c:showPercent val="0"/>
          <c:showBubbleSize val="0"/>
        </c:dLbls>
        <c:smooth val="0"/>
        <c:axId val="456456832"/>
        <c:axId val="458201728"/>
      </c:lineChart>
      <c:catAx>
        <c:axId val="456456832"/>
        <c:scaling>
          <c:orientation val="minMax"/>
        </c:scaling>
        <c:delete val="0"/>
        <c:axPos val="b"/>
        <c:numFmt formatCode="General" sourceLinked="0"/>
        <c:majorTickMark val="out"/>
        <c:minorTickMark val="none"/>
        <c:tickLblPos val="nextTo"/>
        <c:crossAx val="458201728"/>
        <c:crossesAt val="0"/>
        <c:auto val="1"/>
        <c:lblAlgn val="ctr"/>
        <c:lblOffset val="100"/>
        <c:noMultiLvlLbl val="0"/>
      </c:catAx>
      <c:valAx>
        <c:axId val="458201728"/>
        <c:scaling>
          <c:orientation val="minMax"/>
          <c:min val="0"/>
        </c:scaling>
        <c:delete val="0"/>
        <c:axPos val="l"/>
        <c:majorGridlines>
          <c:spPr>
            <a:ln>
              <a:noFill/>
            </a:ln>
          </c:spPr>
        </c:majorGridlines>
        <c:title>
          <c:tx>
            <c:rich>
              <a:bodyPr/>
              <a:lstStyle/>
              <a:p>
                <a:pPr>
                  <a:defRPr b="0"/>
                </a:pPr>
                <a:r>
                  <a:rPr lang="en-US" b="0"/>
                  <a:t>Regulatory service life (years)</a:t>
                </a:r>
              </a:p>
            </c:rich>
          </c:tx>
          <c:layout>
            <c:manualLayout>
              <c:xMode val="edge"/>
              <c:yMode val="edge"/>
              <c:x val="5.00787037037037E-3"/>
              <c:y val="0.23627824074074072"/>
            </c:manualLayout>
          </c:layout>
          <c:overlay val="0"/>
        </c:title>
        <c:numFmt formatCode="#,##0" sourceLinked="0"/>
        <c:majorTickMark val="out"/>
        <c:minorTickMark val="none"/>
        <c:tickLblPos val="nextTo"/>
        <c:crossAx val="456456832"/>
        <c:crosses val="autoZero"/>
        <c:crossBetween val="between"/>
      </c:valAx>
    </c:plotArea>
    <c:legend>
      <c:legendPos val="b"/>
      <c:layout>
        <c:manualLayout>
          <c:xMode val="edge"/>
          <c:yMode val="edge"/>
          <c:x val="6.868527771091118E-2"/>
          <c:y val="0.92473868356339617"/>
          <c:w val="0.9049618171379662"/>
          <c:h val="7.0605717813661595E-2"/>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 </a:t>
            </a:r>
          </a:p>
        </c:rich>
      </c:tx>
      <c:layout>
        <c:manualLayout>
          <c:xMode val="edge"/>
          <c:yMode val="edge"/>
          <c:x val="0.35976128010482833"/>
          <c:y val="2.846883141427892E-2"/>
        </c:manualLayout>
      </c:layout>
      <c:overlay val="1"/>
    </c:title>
    <c:autoTitleDeleted val="0"/>
    <c:plotArea>
      <c:layout>
        <c:manualLayout>
          <c:layoutTarget val="inner"/>
          <c:xMode val="edge"/>
          <c:yMode val="edge"/>
          <c:x val="8.5004629629629638E-2"/>
          <c:y val="3.6859027777777768E-2"/>
          <c:w val="0.90014513888888892"/>
          <c:h val="0.83291249999999994"/>
        </c:manualLayout>
      </c:layout>
      <c:lineChart>
        <c:grouping val="standard"/>
        <c:varyColors val="0"/>
        <c:ser>
          <c:idx val="14"/>
          <c:order val="0"/>
          <c:tx>
            <c:strRef>
              <c:f>'13. Smart meter installed'!$D$27:$K$27</c:f>
              <c:strCache>
                <c:ptCount val="8"/>
                <c:pt idx="0">
                  <c:v>2018</c:v>
                </c:pt>
                <c:pt idx="1">
                  <c:v>2019</c:v>
                </c:pt>
                <c:pt idx="2">
                  <c:v>2020</c:v>
                </c:pt>
                <c:pt idx="3">
                  <c:v>2021</c:v>
                </c:pt>
                <c:pt idx="4">
                  <c:v>2022</c:v>
                </c:pt>
                <c:pt idx="5">
                  <c:v>2023</c:v>
                </c:pt>
                <c:pt idx="6">
                  <c:v>2024</c:v>
                </c:pt>
                <c:pt idx="7">
                  <c:v>2025</c:v>
                </c:pt>
              </c:strCache>
            </c:strRef>
          </c:tx>
          <c:spPr>
            <a:ln>
              <a:solidFill>
                <a:schemeClr val="accent2"/>
              </a:solidFill>
            </a:ln>
          </c:spPr>
          <c:marker>
            <c:symbol val="none"/>
          </c:marker>
          <c:cat>
            <c:numRef>
              <c:f>'13. Smart meter installed'!$D$27:$K$27</c:f>
              <c:numCache>
                <c:formatCode>General</c:formatCode>
                <c:ptCount val="8"/>
                <c:pt idx="0" formatCode="@">
                  <c:v>2018</c:v>
                </c:pt>
                <c:pt idx="1">
                  <c:v>2019</c:v>
                </c:pt>
                <c:pt idx="2">
                  <c:v>2020</c:v>
                </c:pt>
                <c:pt idx="3">
                  <c:v>2021</c:v>
                </c:pt>
                <c:pt idx="4">
                  <c:v>2022</c:v>
                </c:pt>
                <c:pt idx="5">
                  <c:v>2023</c:v>
                </c:pt>
                <c:pt idx="6">
                  <c:v>2024</c:v>
                </c:pt>
                <c:pt idx="7">
                  <c:v>2025</c:v>
                </c:pt>
              </c:numCache>
            </c:numRef>
          </c:cat>
          <c:val>
            <c:numRef>
              <c:f>'13. Smart meter installed'!$D$42:$K$42</c:f>
              <c:numCache>
                <c:formatCode>0%</c:formatCode>
                <c:ptCount val="8"/>
                <c:pt idx="0">
                  <c:v>0.3750857985698432</c:v>
                </c:pt>
                <c:pt idx="1">
                  <c:v>0.40646359819963379</c:v>
                </c:pt>
                <c:pt idx="2">
                  <c:v>0.44744417097374073</c:v>
                </c:pt>
                <c:pt idx="3">
                  <c:v>0.48629173841895945</c:v>
                </c:pt>
                <c:pt idx="4">
                  <c:v>0.52541640108925114</c:v>
                </c:pt>
                <c:pt idx="5">
                  <c:v>0.57615259269485508</c:v>
                </c:pt>
                <c:pt idx="6">
                  <c:v>0.64135193248875177</c:v>
                </c:pt>
                <c:pt idx="7">
                  <c:v>0.71060892868385483</c:v>
                </c:pt>
              </c:numCache>
            </c:numRef>
          </c:val>
          <c:smooth val="0"/>
          <c:extLst>
            <c:ext xmlns:c16="http://schemas.microsoft.com/office/drawing/2014/chart" uri="{C3380CC4-5D6E-409C-BE32-E72D297353CC}">
              <c16:uniqueId val="{00000000-CF6E-41E7-BD91-CF1D7C7F2683}"/>
            </c:ext>
          </c:extLst>
        </c:ser>
        <c:ser>
          <c:idx val="15"/>
          <c:order val="1"/>
          <c:tx>
            <c:strRef>
              <c:f>'13. Smart meter installed'!$D$27:$K$27</c:f>
              <c:strCache>
                <c:ptCount val="8"/>
                <c:pt idx="0">
                  <c:v>2018</c:v>
                </c:pt>
                <c:pt idx="1">
                  <c:v>2019</c:v>
                </c:pt>
                <c:pt idx="2">
                  <c:v>2020</c:v>
                </c:pt>
                <c:pt idx="3">
                  <c:v>2021</c:v>
                </c:pt>
                <c:pt idx="4">
                  <c:v>2022</c:v>
                </c:pt>
                <c:pt idx="5">
                  <c:v>2023</c:v>
                </c:pt>
                <c:pt idx="6">
                  <c:v>2024</c:v>
                </c:pt>
                <c:pt idx="7">
                  <c:v>2025</c:v>
                </c:pt>
              </c:strCache>
            </c:strRef>
          </c:tx>
          <c:spPr>
            <a:ln>
              <a:solidFill>
                <a:srgbClr val="C1D5E3"/>
              </a:solidFill>
            </a:ln>
          </c:spPr>
          <c:marker>
            <c:symbol val="none"/>
          </c:marker>
          <c:cat>
            <c:numRef>
              <c:f>'13. Smart meter installed'!$D$27:$K$27</c:f>
              <c:numCache>
                <c:formatCode>General</c:formatCode>
                <c:ptCount val="8"/>
                <c:pt idx="0" formatCode="@">
                  <c:v>2018</c:v>
                </c:pt>
                <c:pt idx="1">
                  <c:v>2019</c:v>
                </c:pt>
                <c:pt idx="2">
                  <c:v>2020</c:v>
                </c:pt>
                <c:pt idx="3">
                  <c:v>2021</c:v>
                </c:pt>
                <c:pt idx="4">
                  <c:v>2022</c:v>
                </c:pt>
                <c:pt idx="5">
                  <c:v>2023</c:v>
                </c:pt>
                <c:pt idx="6">
                  <c:v>2024</c:v>
                </c:pt>
                <c:pt idx="7">
                  <c:v>2025</c:v>
                </c:pt>
              </c:numCache>
            </c:numRef>
          </c:cat>
          <c:val>
            <c:numRef>
              <c:f>'13. Smart meter installed'!$D$60:$K$60</c:f>
              <c:numCache>
                <c:formatCode>0%</c:formatCode>
                <c:ptCount val="8"/>
                <c:pt idx="0">
                  <c:v>0.44437937128675642</c:v>
                </c:pt>
                <c:pt idx="1">
                  <c:v>0.47146989809474982</c:v>
                </c:pt>
                <c:pt idx="2">
                  <c:v>0.50673932280750777</c:v>
                </c:pt>
                <c:pt idx="3">
                  <c:v>0.53260891498678298</c:v>
                </c:pt>
                <c:pt idx="4">
                  <c:v>0.56086438217009604</c:v>
                </c:pt>
                <c:pt idx="5">
                  <c:v>0.58444172248044834</c:v>
                </c:pt>
                <c:pt idx="6">
                  <c:v>0.62186094334662245</c:v>
                </c:pt>
                <c:pt idx="7">
                  <c:v>0.61934523636006245</c:v>
                </c:pt>
              </c:numCache>
            </c:numRef>
          </c:val>
          <c:smooth val="0"/>
          <c:extLst>
            <c:ext xmlns:c16="http://schemas.microsoft.com/office/drawing/2014/chart" uri="{C3380CC4-5D6E-409C-BE32-E72D297353CC}">
              <c16:uniqueId val="{00000001-CF6E-41E7-BD91-CF1D7C7F2683}"/>
            </c:ext>
          </c:extLst>
        </c:ser>
        <c:dLbls>
          <c:showLegendKey val="0"/>
          <c:showVal val="0"/>
          <c:showCatName val="0"/>
          <c:showSerName val="0"/>
          <c:showPercent val="0"/>
          <c:showBubbleSize val="0"/>
        </c:dLbls>
        <c:smooth val="0"/>
        <c:axId val="456456832"/>
        <c:axId val="458201728"/>
        <c:extLst/>
      </c:lineChart>
      <c:catAx>
        <c:axId val="456456832"/>
        <c:scaling>
          <c:orientation val="minMax"/>
        </c:scaling>
        <c:delete val="0"/>
        <c:axPos val="b"/>
        <c:numFmt formatCode="General" sourceLinked="0"/>
        <c:majorTickMark val="out"/>
        <c:minorTickMark val="none"/>
        <c:tickLblPos val="nextTo"/>
        <c:crossAx val="458201728"/>
        <c:crossesAt val="0"/>
        <c:auto val="1"/>
        <c:lblAlgn val="ctr"/>
        <c:lblOffset val="100"/>
        <c:noMultiLvlLbl val="0"/>
      </c:catAx>
      <c:valAx>
        <c:axId val="458201728"/>
        <c:scaling>
          <c:orientation val="minMax"/>
          <c:min val="0"/>
        </c:scaling>
        <c:delete val="0"/>
        <c:axPos val="l"/>
        <c:majorGridlines>
          <c:spPr>
            <a:ln>
              <a:noFill/>
            </a:ln>
          </c:spPr>
        </c:majorGridlines>
        <c:title>
          <c:tx>
            <c:rich>
              <a:bodyPr/>
              <a:lstStyle/>
              <a:p>
                <a:pPr>
                  <a:defRPr b="0"/>
                </a:pPr>
                <a:r>
                  <a:rPr lang="en-US" b="0"/>
                  <a:t>Smart meter installations (%)</a:t>
                </a:r>
              </a:p>
            </c:rich>
          </c:tx>
          <c:layout>
            <c:manualLayout>
              <c:xMode val="edge"/>
              <c:yMode val="edge"/>
              <c:x val="6.6980324074074069E-3"/>
              <c:y val="0.24829884259259261"/>
            </c:manualLayout>
          </c:layout>
          <c:overlay val="0"/>
        </c:title>
        <c:numFmt formatCode="0%" sourceLinked="0"/>
        <c:majorTickMark val="out"/>
        <c:minorTickMark val="none"/>
        <c:tickLblPos val="nextTo"/>
        <c:crossAx val="456456832"/>
        <c:crosses val="autoZero"/>
        <c:crossBetween val="between"/>
      </c:valAx>
    </c:plotArea>
    <c:legend>
      <c:legendPos val="b"/>
      <c:layout>
        <c:manualLayout>
          <c:xMode val="edge"/>
          <c:yMode val="edge"/>
          <c:x val="0.21269054569938978"/>
          <c:y val="0.94264506007808857"/>
          <c:w val="0.62984973376405595"/>
          <c:h val="5.4022503270978239E-2"/>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505671296296297E-2"/>
          <c:y val="4.8679639183033162E-2"/>
          <c:w val="0.88961678240740738"/>
          <c:h val="0.82408703703703712"/>
        </c:manualLayout>
      </c:layout>
      <c:lineChart>
        <c:grouping val="standard"/>
        <c:varyColors val="0"/>
        <c:ser>
          <c:idx val="14"/>
          <c:order val="0"/>
          <c:tx>
            <c:v>Residential customers</c:v>
          </c:tx>
          <c:spPr>
            <a:ln>
              <a:solidFill>
                <a:schemeClr val="accent2"/>
              </a:solidFill>
              <a:prstDash val="solid"/>
            </a:ln>
          </c:spPr>
          <c:marker>
            <c:symbol val="none"/>
          </c:marker>
          <c:cat>
            <c:numRef>
              <c:f>'14. Cost reflective tariffs'!$D$32:$K$32</c:f>
              <c:numCache>
                <c:formatCode>General</c:formatCode>
                <c:ptCount val="8"/>
                <c:pt idx="0" formatCode="@">
                  <c:v>2018</c:v>
                </c:pt>
                <c:pt idx="1">
                  <c:v>2019</c:v>
                </c:pt>
                <c:pt idx="2">
                  <c:v>2020</c:v>
                </c:pt>
                <c:pt idx="3">
                  <c:v>2021</c:v>
                </c:pt>
                <c:pt idx="4">
                  <c:v>2022</c:v>
                </c:pt>
                <c:pt idx="5">
                  <c:v>2023</c:v>
                </c:pt>
                <c:pt idx="6">
                  <c:v>2024</c:v>
                </c:pt>
                <c:pt idx="7">
                  <c:v>2025</c:v>
                </c:pt>
              </c:numCache>
            </c:numRef>
          </c:cat>
          <c:val>
            <c:numRef>
              <c:f>'14. Cost reflective tariffs'!$D$47:$K$47</c:f>
              <c:numCache>
                <c:formatCode>0%</c:formatCode>
                <c:ptCount val="8"/>
                <c:pt idx="0">
                  <c:v>8.9732713996284436E-2</c:v>
                </c:pt>
                <c:pt idx="1">
                  <c:v>0.1000375502220608</c:v>
                </c:pt>
                <c:pt idx="2">
                  <c:v>0.13237075227840878</c:v>
                </c:pt>
                <c:pt idx="3">
                  <c:v>0.17423420051941721</c:v>
                </c:pt>
                <c:pt idx="4">
                  <c:v>0.2515226717014612</c:v>
                </c:pt>
                <c:pt idx="5">
                  <c:v>0.3044165969085163</c:v>
                </c:pt>
                <c:pt idx="6">
                  <c:v>0.36118794697897799</c:v>
                </c:pt>
                <c:pt idx="7">
                  <c:v>0.45726434497119273</c:v>
                </c:pt>
              </c:numCache>
            </c:numRef>
          </c:val>
          <c:smooth val="0"/>
          <c:extLst>
            <c:ext xmlns:c16="http://schemas.microsoft.com/office/drawing/2014/chart" uri="{C3380CC4-5D6E-409C-BE32-E72D297353CC}">
              <c16:uniqueId val="{00000000-328B-4703-B955-C96D584EA550}"/>
            </c:ext>
          </c:extLst>
        </c:ser>
        <c:ser>
          <c:idx val="15"/>
          <c:order val="1"/>
          <c:tx>
            <c:v>Non-residential low voltage customers</c:v>
          </c:tx>
          <c:spPr>
            <a:ln>
              <a:solidFill>
                <a:srgbClr val="C1D5E3"/>
              </a:solidFill>
            </a:ln>
          </c:spPr>
          <c:marker>
            <c:symbol val="none"/>
          </c:marker>
          <c:cat>
            <c:numRef>
              <c:f>'14. Cost reflective tariffs'!$D$32:$K$32</c:f>
              <c:numCache>
                <c:formatCode>General</c:formatCode>
                <c:ptCount val="8"/>
                <c:pt idx="0" formatCode="@">
                  <c:v>2018</c:v>
                </c:pt>
                <c:pt idx="1">
                  <c:v>2019</c:v>
                </c:pt>
                <c:pt idx="2">
                  <c:v>2020</c:v>
                </c:pt>
                <c:pt idx="3">
                  <c:v>2021</c:v>
                </c:pt>
                <c:pt idx="4">
                  <c:v>2022</c:v>
                </c:pt>
                <c:pt idx="5">
                  <c:v>2023</c:v>
                </c:pt>
                <c:pt idx="6">
                  <c:v>2024</c:v>
                </c:pt>
                <c:pt idx="7">
                  <c:v>2025</c:v>
                </c:pt>
              </c:numCache>
            </c:numRef>
          </c:cat>
          <c:val>
            <c:numRef>
              <c:f>'14. Cost reflective tariffs'!$D$65:$K$65</c:f>
              <c:numCache>
                <c:formatCode>0%</c:formatCode>
                <c:ptCount val="8"/>
                <c:pt idx="0">
                  <c:v>0.33406364258428678</c:v>
                </c:pt>
                <c:pt idx="1">
                  <c:v>0.32806230684894228</c:v>
                </c:pt>
                <c:pt idx="2">
                  <c:v>0.36400742874949338</c:v>
                </c:pt>
                <c:pt idx="3">
                  <c:v>0.38968370408251435</c:v>
                </c:pt>
                <c:pt idx="4">
                  <c:v>0.439964700904867</c:v>
                </c:pt>
                <c:pt idx="5">
                  <c:v>0.46258123257980543</c:v>
                </c:pt>
                <c:pt idx="6">
                  <c:v>0.48660371833221638</c:v>
                </c:pt>
                <c:pt idx="7">
                  <c:v>0.53666600097545292</c:v>
                </c:pt>
              </c:numCache>
            </c:numRef>
          </c:val>
          <c:smooth val="0"/>
          <c:extLst>
            <c:ext xmlns:c16="http://schemas.microsoft.com/office/drawing/2014/chart" uri="{C3380CC4-5D6E-409C-BE32-E72D297353CC}">
              <c16:uniqueId val="{00000001-328B-4703-B955-C96D584EA550}"/>
            </c:ext>
          </c:extLst>
        </c:ser>
        <c:dLbls>
          <c:showLegendKey val="0"/>
          <c:showVal val="0"/>
          <c:showCatName val="0"/>
          <c:showSerName val="0"/>
          <c:showPercent val="0"/>
          <c:showBubbleSize val="0"/>
        </c:dLbls>
        <c:smooth val="0"/>
        <c:axId val="456456832"/>
        <c:axId val="458201728"/>
        <c:extLst/>
      </c:lineChart>
      <c:catAx>
        <c:axId val="456456832"/>
        <c:scaling>
          <c:orientation val="minMax"/>
        </c:scaling>
        <c:delete val="0"/>
        <c:axPos val="b"/>
        <c:numFmt formatCode="General" sourceLinked="0"/>
        <c:majorTickMark val="out"/>
        <c:minorTickMark val="none"/>
        <c:tickLblPos val="nextTo"/>
        <c:crossAx val="458201728"/>
        <c:crossesAt val="0"/>
        <c:auto val="1"/>
        <c:lblAlgn val="ctr"/>
        <c:lblOffset val="100"/>
        <c:noMultiLvlLbl val="0"/>
      </c:catAx>
      <c:valAx>
        <c:axId val="458201728"/>
        <c:scaling>
          <c:orientation val="minMax"/>
          <c:min val="0"/>
        </c:scaling>
        <c:delete val="0"/>
        <c:axPos val="l"/>
        <c:majorGridlines>
          <c:spPr>
            <a:ln>
              <a:noFill/>
            </a:ln>
          </c:spPr>
        </c:majorGridlines>
        <c:title>
          <c:tx>
            <c:rich>
              <a:bodyPr/>
              <a:lstStyle/>
              <a:p>
                <a:pPr>
                  <a:defRPr b="0"/>
                </a:pPr>
                <a:r>
                  <a:rPr lang="en-US" b="0"/>
                  <a:t>Customers on cost reflective tariffs (%)</a:t>
                </a:r>
              </a:p>
            </c:rich>
          </c:tx>
          <c:layout>
            <c:manualLayout>
              <c:xMode val="edge"/>
              <c:yMode val="edge"/>
              <c:x val="5.926388888888889E-3"/>
              <c:y val="0.15228287037037036"/>
            </c:manualLayout>
          </c:layout>
          <c:overlay val="0"/>
        </c:title>
        <c:numFmt formatCode="0%" sourceLinked="0"/>
        <c:majorTickMark val="out"/>
        <c:minorTickMark val="none"/>
        <c:tickLblPos val="nextTo"/>
        <c:crossAx val="456456832"/>
        <c:crosses val="autoZero"/>
        <c:crossBetween val="between"/>
        <c:majorUnit val="0.1"/>
      </c:valAx>
    </c:plotArea>
    <c:legend>
      <c:legendPos val="b"/>
      <c:layout>
        <c:manualLayout>
          <c:xMode val="edge"/>
          <c:yMode val="edge"/>
          <c:x val="5.5977199074074072E-2"/>
          <c:y val="0.93301134259259255"/>
          <c:w val="0.92160026408355356"/>
          <c:h val="6.4853935185185188E-2"/>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7.650537878677878E-2"/>
          <c:y val="3.6671216534290597E-2"/>
          <c:w val="0.91473835554172389"/>
          <c:h val="0.82472731481481476"/>
        </c:manualLayout>
      </c:layout>
      <c:barChart>
        <c:barDir val="col"/>
        <c:grouping val="clustered"/>
        <c:varyColors val="0"/>
        <c:ser>
          <c:idx val="0"/>
          <c:order val="0"/>
          <c:tx>
            <c:strRef>
              <c:f>'2. RAB'!$B$31</c:f>
              <c:strCache>
                <c:ptCount val="1"/>
                <c:pt idx="0">
                  <c:v>Forecast RAB</c:v>
                </c:pt>
              </c:strCache>
            </c:strRef>
          </c:tx>
          <c:spPr>
            <a:pattFill prst="pct50">
              <a:fgClr>
                <a:schemeClr val="accent2"/>
              </a:fgClr>
              <a:bgClr>
                <a:schemeClr val="bg1"/>
              </a:bgClr>
            </a:pattFill>
            <a:ln>
              <a:noFill/>
            </a:ln>
            <a:effectLst/>
          </c:spPr>
          <c:invertIfNegative val="0"/>
          <c:cat>
            <c:numRef>
              <c:f>'2. RAB'!$D$32:$W$32</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formatCode="@">
                  <c:v>2016</c:v>
                </c:pt>
                <c:pt idx="11" formatCode="@">
                  <c:v>2017</c:v>
                </c:pt>
                <c:pt idx="12" formatCode="@">
                  <c:v>2018</c:v>
                </c:pt>
                <c:pt idx="13">
                  <c:v>2019</c:v>
                </c:pt>
                <c:pt idx="14">
                  <c:v>2020</c:v>
                </c:pt>
                <c:pt idx="15">
                  <c:v>2021</c:v>
                </c:pt>
                <c:pt idx="16">
                  <c:v>2022</c:v>
                </c:pt>
                <c:pt idx="17">
                  <c:v>2023</c:v>
                </c:pt>
                <c:pt idx="18">
                  <c:v>2024</c:v>
                </c:pt>
                <c:pt idx="19">
                  <c:v>2025</c:v>
                </c:pt>
              </c:numCache>
            </c:numRef>
          </c:cat>
          <c:val>
            <c:numRef>
              <c:f>'2. RAB'!$D$47:$W$47</c:f>
              <c:numCache>
                <c:formatCode>_-* #,##0_-;\-* #,##0_-;_-* "-"??_-;_-@_-</c:formatCode>
                <c:ptCount val="20"/>
                <c:pt idx="0">
                  <c:v>51531.195040637664</c:v>
                </c:pt>
                <c:pt idx="1">
                  <c:v>54720.344892936089</c:v>
                </c:pt>
                <c:pt idx="2">
                  <c:v>57991.449289585777</c:v>
                </c:pt>
                <c:pt idx="3">
                  <c:v>61255.643302048302</c:v>
                </c:pt>
                <c:pt idx="4">
                  <c:v>68395.284534599457</c:v>
                </c:pt>
                <c:pt idx="5">
                  <c:v>75502.845203864694</c:v>
                </c:pt>
                <c:pt idx="6">
                  <c:v>82285.502626111876</c:v>
                </c:pt>
                <c:pt idx="7">
                  <c:v>88890.467782782434</c:v>
                </c:pt>
                <c:pt idx="8">
                  <c:v>95052.940855310328</c:v>
                </c:pt>
                <c:pt idx="9">
                  <c:v>94472.667611615892</c:v>
                </c:pt>
                <c:pt idx="10">
                  <c:v>90907.363666372024</c:v>
                </c:pt>
                <c:pt idx="11">
                  <c:v>93146.133329649849</c:v>
                </c:pt>
                <c:pt idx="12">
                  <c:v>94856.250347015375</c:v>
                </c:pt>
                <c:pt idx="13">
                  <c:v>96269.627331169715</c:v>
                </c:pt>
                <c:pt idx="14">
                  <c:v>96761.198485173707</c:v>
                </c:pt>
                <c:pt idx="15">
                  <c:v>95039.446379153771</c:v>
                </c:pt>
                <c:pt idx="16">
                  <c:v>95926.632810026291</c:v>
                </c:pt>
                <c:pt idx="17">
                  <c:v>96477.549211555495</c:v>
                </c:pt>
                <c:pt idx="18">
                  <c:v>96690.197616914666</c:v>
                </c:pt>
                <c:pt idx="19">
                  <c:v>96607.570019544248</c:v>
                </c:pt>
              </c:numCache>
            </c:numRef>
          </c:val>
          <c:extLst>
            <c:ext xmlns:c16="http://schemas.microsoft.com/office/drawing/2014/chart" uri="{C3380CC4-5D6E-409C-BE32-E72D297353CC}">
              <c16:uniqueId val="{00000000-87BD-435C-996E-016034788419}"/>
            </c:ext>
          </c:extLst>
        </c:ser>
        <c:ser>
          <c:idx val="1"/>
          <c:order val="1"/>
          <c:tx>
            <c:strRef>
              <c:f>'2. RAB'!$B$51</c:f>
              <c:strCache>
                <c:ptCount val="1"/>
                <c:pt idx="0">
                  <c:v>Actual RAB</c:v>
                </c:pt>
              </c:strCache>
            </c:strRef>
          </c:tx>
          <c:spPr>
            <a:solidFill>
              <a:schemeClr val="accent2">
                <a:shade val="76000"/>
              </a:schemeClr>
            </a:solidFill>
            <a:ln>
              <a:noFill/>
            </a:ln>
            <a:effectLst/>
          </c:spPr>
          <c:invertIfNegative val="0"/>
          <c:dPt>
            <c:idx val="18"/>
            <c:invertIfNegative val="0"/>
            <c:bubble3D val="0"/>
            <c:spPr>
              <a:solidFill>
                <a:srgbClr val="0C5B88"/>
              </a:solidFill>
              <a:ln>
                <a:noFill/>
              </a:ln>
              <a:effectLst/>
            </c:spPr>
            <c:extLst>
              <c:ext xmlns:c16="http://schemas.microsoft.com/office/drawing/2014/chart" uri="{C3380CC4-5D6E-409C-BE32-E72D297353CC}">
                <c16:uniqueId val="{00000001-0A40-4A90-8C9C-C4A378E388E0}"/>
              </c:ext>
            </c:extLst>
          </c:dPt>
          <c:dPt>
            <c:idx val="19"/>
            <c:invertIfNegative val="0"/>
            <c:bubble3D val="0"/>
            <c:spPr>
              <a:solidFill>
                <a:srgbClr val="0C5B88"/>
              </a:solidFill>
              <a:ln>
                <a:noFill/>
              </a:ln>
              <a:effectLst/>
            </c:spPr>
            <c:extLst>
              <c:ext xmlns:c16="http://schemas.microsoft.com/office/drawing/2014/chart" uri="{C3380CC4-5D6E-409C-BE32-E72D297353CC}">
                <c16:uniqueId val="{00000000-0A40-4A90-8C9C-C4A378E388E0}"/>
              </c:ext>
            </c:extLst>
          </c:dPt>
          <c:cat>
            <c:numRef>
              <c:f>'2. RAB'!$D$32:$W$32</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formatCode="@">
                  <c:v>2016</c:v>
                </c:pt>
                <c:pt idx="11" formatCode="@">
                  <c:v>2017</c:v>
                </c:pt>
                <c:pt idx="12" formatCode="@">
                  <c:v>2018</c:v>
                </c:pt>
                <c:pt idx="13">
                  <c:v>2019</c:v>
                </c:pt>
                <c:pt idx="14">
                  <c:v>2020</c:v>
                </c:pt>
                <c:pt idx="15">
                  <c:v>2021</c:v>
                </c:pt>
                <c:pt idx="16">
                  <c:v>2022</c:v>
                </c:pt>
                <c:pt idx="17">
                  <c:v>2023</c:v>
                </c:pt>
                <c:pt idx="18">
                  <c:v>2024</c:v>
                </c:pt>
                <c:pt idx="19">
                  <c:v>2025</c:v>
                </c:pt>
              </c:numCache>
            </c:numRef>
          </c:cat>
          <c:val>
            <c:numRef>
              <c:f>'2. RAB'!$D$67:$W$67</c:f>
              <c:numCache>
                <c:formatCode>_-* #,##0_-;\-* #,##0_-;_-* "-"??_-;_-@_-</c:formatCode>
                <c:ptCount val="20"/>
                <c:pt idx="0">
                  <c:v>50933.012664638067</c:v>
                </c:pt>
                <c:pt idx="1">
                  <c:v>54655.156989207542</c:v>
                </c:pt>
                <c:pt idx="2">
                  <c:v>57644.798279280818</c:v>
                </c:pt>
                <c:pt idx="3">
                  <c:v>62111.848147877805</c:v>
                </c:pt>
                <c:pt idx="4">
                  <c:v>68209.45574525377</c:v>
                </c:pt>
                <c:pt idx="5">
                  <c:v>73706.084435512588</c:v>
                </c:pt>
                <c:pt idx="6">
                  <c:v>79499.042262833129</c:v>
                </c:pt>
                <c:pt idx="7">
                  <c:v>84049.726038241541</c:v>
                </c:pt>
                <c:pt idx="8">
                  <c:v>86676.87574324476</c:v>
                </c:pt>
                <c:pt idx="9">
                  <c:v>88319.5479806894</c:v>
                </c:pt>
                <c:pt idx="10">
                  <c:v>89239.37951054005</c:v>
                </c:pt>
                <c:pt idx="11">
                  <c:v>89851.85987018398</c:v>
                </c:pt>
                <c:pt idx="12">
                  <c:v>91090.9892205293</c:v>
                </c:pt>
                <c:pt idx="13">
                  <c:v>92602.842247588356</c:v>
                </c:pt>
                <c:pt idx="14">
                  <c:v>93989.919297581699</c:v>
                </c:pt>
                <c:pt idx="15">
                  <c:v>94523.502835132866</c:v>
                </c:pt>
                <c:pt idx="16">
                  <c:v>94192.740818735765</c:v>
                </c:pt>
                <c:pt idx="17">
                  <c:v>94629.808712714497</c:v>
                </c:pt>
                <c:pt idx="18">
                  <c:v>96712.432515393622</c:v>
                </c:pt>
                <c:pt idx="19">
                  <c:v>98562.605475840101</c:v>
                </c:pt>
              </c:numCache>
            </c:numRef>
          </c:val>
          <c:extLst>
            <c:ext xmlns:c16="http://schemas.microsoft.com/office/drawing/2014/chart" uri="{C3380CC4-5D6E-409C-BE32-E72D297353CC}">
              <c16:uniqueId val="{00000001-87BD-435C-996E-016034788419}"/>
            </c:ext>
          </c:extLst>
        </c:ser>
        <c:dLbls>
          <c:showLegendKey val="0"/>
          <c:showVal val="0"/>
          <c:showCatName val="0"/>
          <c:showSerName val="0"/>
          <c:showPercent val="0"/>
          <c:showBubbleSize val="0"/>
        </c:dLbls>
        <c:gapWidth val="150"/>
        <c:axId val="456456832"/>
        <c:axId val="458201728"/>
      </c:barChart>
      <c:catAx>
        <c:axId val="456456832"/>
        <c:scaling>
          <c:orientation val="minMax"/>
        </c:scaling>
        <c:delete val="0"/>
        <c:axPos val="b"/>
        <c:numFmt formatCode="General" sourceLinked="0"/>
        <c:majorTickMark val="out"/>
        <c:minorTickMark val="none"/>
        <c:tickLblPos val="nextTo"/>
        <c:spPr>
          <a:noFill/>
          <a:ln w="1270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58201728"/>
        <c:crosses val="autoZero"/>
        <c:auto val="1"/>
        <c:lblAlgn val="ctr"/>
        <c:lblOffset val="100"/>
        <c:noMultiLvlLbl val="0"/>
      </c:catAx>
      <c:valAx>
        <c:axId val="458201728"/>
        <c:scaling>
          <c:orientation val="minMax"/>
          <c:max val="100000"/>
        </c:scaling>
        <c:delete val="0"/>
        <c:axPos val="l"/>
        <c:majorGridlines>
          <c:spPr>
            <a:ln w="12700" cap="flat" cmpd="sng" algn="ctr">
              <a:noFill/>
              <a:prstDash val="solid"/>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en-AU" b="0"/>
                  <a:t>Closing RAB ($m Jun 2025)</a:t>
                </a:r>
              </a:p>
            </c:rich>
          </c:tx>
          <c:layout>
            <c:manualLayout>
              <c:xMode val="edge"/>
              <c:yMode val="edge"/>
              <c:x val="1.3656153068483223E-2"/>
              <c:y val="0.254868603215385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out"/>
        <c:minorTickMark val="none"/>
        <c:tickLblPos val="nextTo"/>
        <c:spPr>
          <a:noFill/>
          <a:ln w="1270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56456832"/>
        <c:crosses val="autoZero"/>
        <c:crossBetween val="between"/>
      </c:valAx>
      <c:spPr>
        <a:solidFill>
          <a:schemeClr val="bg1"/>
        </a:solidFill>
        <a:ln>
          <a:noFill/>
        </a:ln>
        <a:effectLst/>
      </c:spPr>
    </c:plotArea>
    <c:legend>
      <c:legendPos val="r"/>
      <c:layout>
        <c:manualLayout>
          <c:xMode val="edge"/>
          <c:yMode val="edge"/>
          <c:x val="0.4080185515873016"/>
          <c:y val="0.93590069444444435"/>
          <c:w val="0.23050483181228973"/>
          <c:h val="6.409926015132963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12700"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7.1150586925509338E-2"/>
          <c:y val="4.5477827730072695E-2"/>
          <c:w val="0.91586334876543207"/>
          <c:h val="0.84236620370370363"/>
        </c:manualLayout>
      </c:layout>
      <c:barChart>
        <c:barDir val="col"/>
        <c:grouping val="clustered"/>
        <c:varyColors val="0"/>
        <c:ser>
          <c:idx val="0"/>
          <c:order val="0"/>
          <c:tx>
            <c:strRef>
              <c:f>'3. Capex'!$B$32</c:f>
              <c:strCache>
                <c:ptCount val="1"/>
                <c:pt idx="0">
                  <c:v>Forecast Capex</c:v>
                </c:pt>
              </c:strCache>
            </c:strRef>
          </c:tx>
          <c:spPr>
            <a:pattFill prst="pct50">
              <a:fgClr>
                <a:schemeClr val="accent2"/>
              </a:fgClr>
              <a:bgClr>
                <a:schemeClr val="bg1"/>
              </a:bgClr>
            </a:pattFill>
            <a:ln>
              <a:noFill/>
            </a:ln>
            <a:effectLst/>
          </c:spPr>
          <c:invertIfNegative val="0"/>
          <c:cat>
            <c:numRef>
              <c:f>'3. Capex'!$D$33:$W$33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formatCode="@">
                  <c:v>2016</c:v>
                </c:pt>
                <c:pt idx="11" formatCode="@">
                  <c:v>2017</c:v>
                </c:pt>
                <c:pt idx="12" formatCode="@">
                  <c:v>2018</c:v>
                </c:pt>
                <c:pt idx="13">
                  <c:v>2019</c:v>
                </c:pt>
                <c:pt idx="14">
                  <c:v>2020</c:v>
                </c:pt>
                <c:pt idx="15">
                  <c:v>2021</c:v>
                </c:pt>
                <c:pt idx="16">
                  <c:v>2022</c:v>
                </c:pt>
                <c:pt idx="17">
                  <c:v>2023</c:v>
                </c:pt>
                <c:pt idx="18">
                  <c:v>2024</c:v>
                </c:pt>
                <c:pt idx="19">
                  <c:v>2025</c:v>
                </c:pt>
              </c:numCache>
            </c:numRef>
          </c:cat>
          <c:val>
            <c:numRef>
              <c:f>'3. Capex'!$D$48:$W$48</c:f>
              <c:numCache>
                <c:formatCode>_-* #,##0_-;\-* #,##0_-;_-* "-"??_-;_-@_-</c:formatCode>
                <c:ptCount val="20"/>
                <c:pt idx="0">
                  <c:v>4847.2321155177851</c:v>
                </c:pt>
                <c:pt idx="1">
                  <c:v>5491.6694889246464</c:v>
                </c:pt>
                <c:pt idx="2">
                  <c:v>5789.486564069939</c:v>
                </c:pt>
                <c:pt idx="3">
                  <c:v>5970.8379065048648</c:v>
                </c:pt>
                <c:pt idx="4">
                  <c:v>7779.4290610886364</c:v>
                </c:pt>
                <c:pt idx="5">
                  <c:v>9441.2907701877193</c:v>
                </c:pt>
                <c:pt idx="6">
                  <c:v>9697.9354079614586</c:v>
                </c:pt>
                <c:pt idx="7">
                  <c:v>9587.299534246551</c:v>
                </c:pt>
                <c:pt idx="8">
                  <c:v>9531.6182976455857</c:v>
                </c:pt>
                <c:pt idx="9">
                  <c:v>7509.2711027197338</c:v>
                </c:pt>
                <c:pt idx="10">
                  <c:v>5878.5447451098207</c:v>
                </c:pt>
                <c:pt idx="11">
                  <c:v>5893.7115672056161</c:v>
                </c:pt>
                <c:pt idx="12">
                  <c:v>5531.5606857157782</c:v>
                </c:pt>
                <c:pt idx="13">
                  <c:v>5264.4010252499711</c:v>
                </c:pt>
                <c:pt idx="14">
                  <c:v>5491.1487097084009</c:v>
                </c:pt>
                <c:pt idx="15">
                  <c:v>4851.7680547356049</c:v>
                </c:pt>
                <c:pt idx="16">
                  <c:v>4810.6098732273358</c:v>
                </c:pt>
                <c:pt idx="17">
                  <c:v>4735.338166560824</c:v>
                </c:pt>
                <c:pt idx="18">
                  <c:v>4456.8824675560309</c:v>
                </c:pt>
                <c:pt idx="19">
                  <c:v>4550.009686687953</c:v>
                </c:pt>
              </c:numCache>
            </c:numRef>
          </c:val>
          <c:extLst>
            <c:ext xmlns:c16="http://schemas.microsoft.com/office/drawing/2014/chart" uri="{C3380CC4-5D6E-409C-BE32-E72D297353CC}">
              <c16:uniqueId val="{00000000-1806-42BB-A565-67E2CC726F09}"/>
            </c:ext>
          </c:extLst>
        </c:ser>
        <c:ser>
          <c:idx val="1"/>
          <c:order val="1"/>
          <c:tx>
            <c:strRef>
              <c:f>'3. Capex'!$B$53</c:f>
              <c:strCache>
                <c:ptCount val="1"/>
                <c:pt idx="0">
                  <c:v>Actual Capex</c:v>
                </c:pt>
              </c:strCache>
            </c:strRef>
          </c:tx>
          <c:spPr>
            <a:solidFill>
              <a:schemeClr val="accent2"/>
            </a:solidFill>
            <a:ln>
              <a:noFill/>
            </a:ln>
            <a:effectLst/>
          </c:spPr>
          <c:invertIfNegative val="0"/>
          <c:cat>
            <c:numRef>
              <c:f>'3. Capex'!$D$33:$W$33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formatCode="@">
                  <c:v>2016</c:v>
                </c:pt>
                <c:pt idx="11" formatCode="@">
                  <c:v>2017</c:v>
                </c:pt>
                <c:pt idx="12" formatCode="@">
                  <c:v>2018</c:v>
                </c:pt>
                <c:pt idx="13">
                  <c:v>2019</c:v>
                </c:pt>
                <c:pt idx="14">
                  <c:v>2020</c:v>
                </c:pt>
                <c:pt idx="15">
                  <c:v>2021</c:v>
                </c:pt>
                <c:pt idx="16">
                  <c:v>2022</c:v>
                </c:pt>
                <c:pt idx="17">
                  <c:v>2023</c:v>
                </c:pt>
                <c:pt idx="18">
                  <c:v>2024</c:v>
                </c:pt>
                <c:pt idx="19">
                  <c:v>2025</c:v>
                </c:pt>
              </c:numCache>
            </c:numRef>
          </c:cat>
          <c:val>
            <c:numRef>
              <c:f>'3. Capex'!$D$69:$W$69</c:f>
              <c:numCache>
                <c:formatCode>_-* #,##0_-;\-* #,##0_-;_-* "-"??_-;_-@_-</c:formatCode>
                <c:ptCount val="20"/>
                <c:pt idx="0">
                  <c:v>5525.2922015483664</c:v>
                </c:pt>
                <c:pt idx="1">
                  <c:v>5959.6125869972439</c:v>
                </c:pt>
                <c:pt idx="2">
                  <c:v>5955.1068872256747</c:v>
                </c:pt>
                <c:pt idx="3">
                  <c:v>7153.7404492542</c:v>
                </c:pt>
                <c:pt idx="4">
                  <c:v>7692.2787562151225</c:v>
                </c:pt>
                <c:pt idx="5">
                  <c:v>8505.3587902269392</c:v>
                </c:pt>
                <c:pt idx="6">
                  <c:v>8653.6701960598402</c:v>
                </c:pt>
                <c:pt idx="7">
                  <c:v>7889.9161870591424</c:v>
                </c:pt>
                <c:pt idx="8">
                  <c:v>6621.9817052228855</c:v>
                </c:pt>
                <c:pt idx="9">
                  <c:v>5848.2157903748894</c:v>
                </c:pt>
                <c:pt idx="10">
                  <c:v>4517.5162281424182</c:v>
                </c:pt>
                <c:pt idx="11">
                  <c:v>4554.7212195856837</c:v>
                </c:pt>
                <c:pt idx="12">
                  <c:v>4985.575050712041</c:v>
                </c:pt>
                <c:pt idx="13">
                  <c:v>5313.0788601870736</c:v>
                </c:pt>
                <c:pt idx="14">
                  <c:v>5185.9545175755793</c:v>
                </c:pt>
                <c:pt idx="15">
                  <c:v>4672.2525101694227</c:v>
                </c:pt>
                <c:pt idx="16">
                  <c:v>4080.2047611754379</c:v>
                </c:pt>
                <c:pt idx="17">
                  <c:v>4966.4791383789088</c:v>
                </c:pt>
                <c:pt idx="18">
                  <c:v>5538.6684001802523</c:v>
                </c:pt>
                <c:pt idx="19">
                  <c:v>5717.68868361159</c:v>
                </c:pt>
              </c:numCache>
            </c:numRef>
          </c:val>
          <c:extLst>
            <c:ext xmlns:c16="http://schemas.microsoft.com/office/drawing/2014/chart" uri="{C3380CC4-5D6E-409C-BE32-E72D297353CC}">
              <c16:uniqueId val="{00000001-1806-42BB-A565-67E2CC726F09}"/>
            </c:ext>
          </c:extLst>
        </c:ser>
        <c:dLbls>
          <c:showLegendKey val="0"/>
          <c:showVal val="0"/>
          <c:showCatName val="0"/>
          <c:showSerName val="0"/>
          <c:showPercent val="0"/>
          <c:showBubbleSize val="0"/>
        </c:dLbls>
        <c:gapWidth val="150"/>
        <c:axId val="456456832"/>
        <c:axId val="458201728"/>
      </c:barChart>
      <c:catAx>
        <c:axId val="456456832"/>
        <c:scaling>
          <c:orientation val="minMax"/>
        </c:scaling>
        <c:delete val="0"/>
        <c:axPos val="b"/>
        <c:numFmt formatCode="General" sourceLinked="0"/>
        <c:majorTickMark val="out"/>
        <c:minorTickMark val="none"/>
        <c:tickLblPos val="nextTo"/>
        <c:spPr>
          <a:noFill/>
          <a:ln w="1270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58201728"/>
        <c:crosses val="autoZero"/>
        <c:auto val="1"/>
        <c:lblAlgn val="ctr"/>
        <c:lblOffset val="100"/>
        <c:noMultiLvlLbl val="0"/>
      </c:catAx>
      <c:valAx>
        <c:axId val="458201728"/>
        <c:scaling>
          <c:orientation val="minMax"/>
        </c:scaling>
        <c:delete val="0"/>
        <c:axPos val="l"/>
        <c:majorGridlines>
          <c:spPr>
            <a:ln w="12700" cap="flat" cmpd="sng" algn="ctr">
              <a:noFill/>
              <a:prstDash val="solid"/>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en-AU" b="0"/>
                  <a:t>Capex ($m, Jun 2025)</a:t>
                </a:r>
              </a:p>
            </c:rich>
          </c:tx>
          <c:layout>
            <c:manualLayout>
              <c:xMode val="edge"/>
              <c:yMode val="edge"/>
              <c:x val="1.3782610229705349E-2"/>
              <c:y val="0.3214564240063795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AU"/>
            </a:p>
          </c:txPr>
        </c:title>
        <c:numFmt formatCode="_-* #,##0_-;\-* #,##0_-;_-* &quot;-&quot;??_-;_-@_-" sourceLinked="1"/>
        <c:majorTickMark val="out"/>
        <c:minorTickMark val="none"/>
        <c:tickLblPos val="nextTo"/>
        <c:spPr>
          <a:noFill/>
          <a:ln w="1270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56456832"/>
        <c:crosses val="autoZero"/>
        <c:crossBetween val="between"/>
      </c:valAx>
      <c:spPr>
        <a:solidFill>
          <a:schemeClr val="bg1"/>
        </a:solidFill>
        <a:ln>
          <a:noFill/>
        </a:ln>
        <a:effectLst/>
      </c:spPr>
    </c:plotArea>
    <c:legend>
      <c:legendPos val="r"/>
      <c:layout>
        <c:manualLayout>
          <c:xMode val="edge"/>
          <c:yMode val="edge"/>
          <c:x val="0.33189312607428806"/>
          <c:y val="0.93884050925925921"/>
          <c:w val="0.34394444444444444"/>
          <c:h val="6.067847222222221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12700"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6017438271604945E-2"/>
          <c:y val="3.9838414932179954E-2"/>
          <c:w val="0.92471257716049382"/>
          <c:h val="0.83354675925925914"/>
        </c:manualLayout>
      </c:layout>
      <c:barChart>
        <c:barDir val="col"/>
        <c:grouping val="clustered"/>
        <c:varyColors val="0"/>
        <c:ser>
          <c:idx val="0"/>
          <c:order val="0"/>
          <c:tx>
            <c:strRef>
              <c:f>'4. Opex'!$B$28</c:f>
              <c:strCache>
                <c:ptCount val="1"/>
                <c:pt idx="0">
                  <c:v>Forecast Opex</c:v>
                </c:pt>
              </c:strCache>
            </c:strRef>
          </c:tx>
          <c:spPr>
            <a:pattFill prst="pct50">
              <a:fgClr>
                <a:schemeClr val="accent2"/>
              </a:fgClr>
              <a:bgClr>
                <a:schemeClr val="bg1"/>
              </a:bgClr>
            </a:pattFill>
            <a:ln>
              <a:noFill/>
            </a:ln>
            <a:effectLst/>
          </c:spPr>
          <c:invertIfNegative val="0"/>
          <c:cat>
            <c:numRef>
              <c:f>'4. Opex'!$D$29:$W$29</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formatCode="@">
                  <c:v>2016</c:v>
                </c:pt>
                <c:pt idx="11" formatCode="@">
                  <c:v>2017</c:v>
                </c:pt>
                <c:pt idx="12" formatCode="@">
                  <c:v>2018</c:v>
                </c:pt>
                <c:pt idx="13">
                  <c:v>2019</c:v>
                </c:pt>
                <c:pt idx="14">
                  <c:v>2020</c:v>
                </c:pt>
                <c:pt idx="15">
                  <c:v>2021</c:v>
                </c:pt>
                <c:pt idx="16">
                  <c:v>2022</c:v>
                </c:pt>
                <c:pt idx="17">
                  <c:v>2023</c:v>
                </c:pt>
                <c:pt idx="18">
                  <c:v>2024</c:v>
                </c:pt>
                <c:pt idx="19">
                  <c:v>2025</c:v>
                </c:pt>
              </c:numCache>
            </c:numRef>
          </c:cat>
          <c:val>
            <c:numRef>
              <c:f>'4. Opex'!$D$44:$W$44</c:f>
              <c:numCache>
                <c:formatCode>_-* #,##0_-;\-* #,##0_-;_-* "-"??_-;_-@_-</c:formatCode>
                <c:ptCount val="20"/>
                <c:pt idx="0">
                  <c:v>3197.9365564686768</c:v>
                </c:pt>
                <c:pt idx="1">
                  <c:v>3374.2419167568369</c:v>
                </c:pt>
                <c:pt idx="2">
                  <c:v>3520.9446030954464</c:v>
                </c:pt>
                <c:pt idx="3">
                  <c:v>3558.8686778322653</c:v>
                </c:pt>
                <c:pt idx="4">
                  <c:v>3969.5730788198971</c:v>
                </c:pt>
                <c:pt idx="5">
                  <c:v>4186.1172255321544</c:v>
                </c:pt>
                <c:pt idx="6">
                  <c:v>4304.6343960118356</c:v>
                </c:pt>
                <c:pt idx="7">
                  <c:v>4391.4948593932641</c:v>
                </c:pt>
                <c:pt idx="8">
                  <c:v>4406.8818949659562</c:v>
                </c:pt>
                <c:pt idx="9">
                  <c:v>3794.0887872355243</c:v>
                </c:pt>
                <c:pt idx="10">
                  <c:v>3787.417188229475</c:v>
                </c:pt>
                <c:pt idx="11">
                  <c:v>3835.0382421314425</c:v>
                </c:pt>
                <c:pt idx="12">
                  <c:v>3854.3994274764887</c:v>
                </c:pt>
                <c:pt idx="13">
                  <c:v>3907.2855638702499</c:v>
                </c:pt>
                <c:pt idx="14">
                  <c:v>4012.610257338039</c:v>
                </c:pt>
                <c:pt idx="15">
                  <c:v>3958.6827077539883</c:v>
                </c:pt>
                <c:pt idx="16">
                  <c:v>3868.5116343757741</c:v>
                </c:pt>
                <c:pt idx="17">
                  <c:v>3852.149062004225</c:v>
                </c:pt>
                <c:pt idx="18">
                  <c:v>3827.3921417753086</c:v>
                </c:pt>
                <c:pt idx="19">
                  <c:v>3764.2108821137294</c:v>
                </c:pt>
              </c:numCache>
            </c:numRef>
          </c:val>
          <c:extLst>
            <c:ext xmlns:c16="http://schemas.microsoft.com/office/drawing/2014/chart" uri="{C3380CC4-5D6E-409C-BE32-E72D297353CC}">
              <c16:uniqueId val="{00000000-2D79-45E0-BF96-C67747EC63BD}"/>
            </c:ext>
          </c:extLst>
        </c:ser>
        <c:ser>
          <c:idx val="1"/>
          <c:order val="1"/>
          <c:tx>
            <c:strRef>
              <c:f>'4. Opex'!$B$49</c:f>
              <c:strCache>
                <c:ptCount val="1"/>
                <c:pt idx="0">
                  <c:v>Actual Opex</c:v>
                </c:pt>
              </c:strCache>
            </c:strRef>
          </c:tx>
          <c:spPr>
            <a:solidFill>
              <a:srgbClr val="0C5B88"/>
            </a:solidFill>
            <a:ln>
              <a:noFill/>
            </a:ln>
            <a:effectLst/>
          </c:spPr>
          <c:invertIfNegative val="0"/>
          <c:cat>
            <c:numRef>
              <c:f>'4. Opex'!$D$29:$W$29</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formatCode="@">
                  <c:v>2016</c:v>
                </c:pt>
                <c:pt idx="11" formatCode="@">
                  <c:v>2017</c:v>
                </c:pt>
                <c:pt idx="12" formatCode="@">
                  <c:v>2018</c:v>
                </c:pt>
                <c:pt idx="13">
                  <c:v>2019</c:v>
                </c:pt>
                <c:pt idx="14">
                  <c:v>2020</c:v>
                </c:pt>
                <c:pt idx="15">
                  <c:v>2021</c:v>
                </c:pt>
                <c:pt idx="16">
                  <c:v>2022</c:v>
                </c:pt>
                <c:pt idx="17">
                  <c:v>2023</c:v>
                </c:pt>
                <c:pt idx="18">
                  <c:v>2024</c:v>
                </c:pt>
                <c:pt idx="19">
                  <c:v>2025</c:v>
                </c:pt>
              </c:numCache>
            </c:numRef>
          </c:cat>
          <c:val>
            <c:numRef>
              <c:f>'4. Opex'!$D$65:$W$65</c:f>
              <c:numCache>
                <c:formatCode>#,##0</c:formatCode>
                <c:ptCount val="20"/>
                <c:pt idx="0">
                  <c:v>3140.7320915498258</c:v>
                </c:pt>
                <c:pt idx="1">
                  <c:v>3198.0730925079147</c:v>
                </c:pt>
                <c:pt idx="2">
                  <c:v>3675.1662962494242</c:v>
                </c:pt>
                <c:pt idx="3">
                  <c:v>3673.3988059457397</c:v>
                </c:pt>
                <c:pt idx="4">
                  <c:v>3788.7454099597476</c:v>
                </c:pt>
                <c:pt idx="5">
                  <c:v>4055.2078945010849</c:v>
                </c:pt>
                <c:pt idx="6">
                  <c:v>4452.1578787107683</c:v>
                </c:pt>
                <c:pt idx="7">
                  <c:v>4170.9349334612925</c:v>
                </c:pt>
                <c:pt idx="8">
                  <c:v>4213.2552289828163</c:v>
                </c:pt>
                <c:pt idx="9">
                  <c:v>4221.7217407785538</c:v>
                </c:pt>
                <c:pt idx="10">
                  <c:v>4000.1566401929272</c:v>
                </c:pt>
                <c:pt idx="11">
                  <c:v>3891.2734146590315</c:v>
                </c:pt>
                <c:pt idx="12">
                  <c:v>3737.795009179873</c:v>
                </c:pt>
                <c:pt idx="13">
                  <c:v>3732.3277815737015</c:v>
                </c:pt>
                <c:pt idx="14">
                  <c:v>3553.0845833275225</c:v>
                </c:pt>
                <c:pt idx="15">
                  <c:v>3523.8137989874863</c:v>
                </c:pt>
                <c:pt idx="16">
                  <c:v>3510.0016318934986</c:v>
                </c:pt>
                <c:pt idx="17">
                  <c:v>3641.7551662626288</c:v>
                </c:pt>
                <c:pt idx="18">
                  <c:v>3916.9294570409311</c:v>
                </c:pt>
                <c:pt idx="19">
                  <c:v>4350.6925200138148</c:v>
                </c:pt>
              </c:numCache>
            </c:numRef>
          </c:val>
          <c:extLst>
            <c:ext xmlns:c16="http://schemas.microsoft.com/office/drawing/2014/chart" uri="{C3380CC4-5D6E-409C-BE32-E72D297353CC}">
              <c16:uniqueId val="{00000001-2D79-45E0-BF96-C67747EC63BD}"/>
            </c:ext>
          </c:extLst>
        </c:ser>
        <c:dLbls>
          <c:showLegendKey val="0"/>
          <c:showVal val="0"/>
          <c:showCatName val="0"/>
          <c:showSerName val="0"/>
          <c:showPercent val="0"/>
          <c:showBubbleSize val="0"/>
        </c:dLbls>
        <c:gapWidth val="150"/>
        <c:axId val="456456832"/>
        <c:axId val="458201728"/>
      </c:barChart>
      <c:catAx>
        <c:axId val="456456832"/>
        <c:scaling>
          <c:orientation val="minMax"/>
        </c:scaling>
        <c:delete val="0"/>
        <c:axPos val="b"/>
        <c:numFmt formatCode="General" sourceLinked="0"/>
        <c:majorTickMark val="out"/>
        <c:minorTickMark val="none"/>
        <c:tickLblPos val="nextTo"/>
        <c:spPr>
          <a:noFill/>
          <a:ln w="1270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58201728"/>
        <c:crosses val="autoZero"/>
        <c:auto val="1"/>
        <c:lblAlgn val="ctr"/>
        <c:lblOffset val="100"/>
        <c:noMultiLvlLbl val="0"/>
      </c:catAx>
      <c:valAx>
        <c:axId val="458201728"/>
        <c:scaling>
          <c:orientation val="minMax"/>
        </c:scaling>
        <c:delete val="0"/>
        <c:axPos val="l"/>
        <c:majorGridlines>
          <c:spPr>
            <a:ln w="12700" cap="flat" cmpd="sng" algn="ctr">
              <a:noFill/>
              <a:prstDash val="solid"/>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en-AU" b="0"/>
                  <a:t>Opex ($m Jun 2025)</a:t>
                </a:r>
              </a:p>
            </c:rich>
          </c:tx>
          <c:layout>
            <c:manualLayout>
              <c:xMode val="edge"/>
              <c:yMode val="edge"/>
              <c:x val="4.1087421392393174E-3"/>
              <c:y val="0.2942236754692740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out"/>
        <c:minorTickMark val="none"/>
        <c:tickLblPos val="nextTo"/>
        <c:spPr>
          <a:noFill/>
          <a:ln w="1270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56456832"/>
        <c:crosses val="autoZero"/>
        <c:crossBetween val="between"/>
      </c:valAx>
      <c:spPr>
        <a:solidFill>
          <a:schemeClr val="bg1"/>
        </a:solidFill>
        <a:ln>
          <a:noFill/>
        </a:ln>
        <a:effectLst/>
      </c:spPr>
    </c:plotArea>
    <c:legend>
      <c:legendPos val="r"/>
      <c:layout>
        <c:manualLayout>
          <c:xMode val="edge"/>
          <c:yMode val="edge"/>
          <c:x val="0.36787251984126984"/>
          <c:y val="0.93695300925925928"/>
          <c:w val="0.29102777777777777"/>
          <c:h val="6.067847222222221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12700"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402572016460909E-2"/>
          <c:y val="3.6671340245652884E-2"/>
          <c:w val="0.91386193415637862"/>
          <c:h val="0.8805836850221026"/>
        </c:manualLayout>
      </c:layout>
      <c:barChart>
        <c:barDir val="col"/>
        <c:grouping val="clustered"/>
        <c:varyColors val="0"/>
        <c:ser>
          <c:idx val="1"/>
          <c:order val="0"/>
          <c:tx>
            <c:strRef>
              <c:f>'5. Incentive Schemes'!$B$28</c:f>
              <c:strCache>
                <c:ptCount val="1"/>
                <c:pt idx="0">
                  <c:v>Incentive Schemes</c:v>
                </c:pt>
              </c:strCache>
            </c:strRef>
          </c:tx>
          <c:spPr>
            <a:solidFill>
              <a:schemeClr val="accent2"/>
            </a:solidFill>
          </c:spPr>
          <c:invertIfNegative val="0"/>
          <c:cat>
            <c:numRef>
              <c:f>'5. Incentive Schemes'!$D$29:$O$29</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formatCode="@">
                  <c:v>2024</c:v>
                </c:pt>
                <c:pt idx="11" formatCode="@">
                  <c:v>2025</c:v>
                </c:pt>
              </c:numCache>
            </c:numRef>
          </c:cat>
          <c:val>
            <c:numRef>
              <c:f>'5. Incentive Schemes'!$D$44:$O$44</c:f>
              <c:numCache>
                <c:formatCode>_(* #,##0_);_(* \(#,##0\);_(* "-"_);_(@_)</c:formatCode>
                <c:ptCount val="12"/>
                <c:pt idx="0">
                  <c:v>141.89951045550978</c:v>
                </c:pt>
                <c:pt idx="1">
                  <c:v>374.29422945718244</c:v>
                </c:pt>
                <c:pt idx="2">
                  <c:v>260.61723905643748</c:v>
                </c:pt>
                <c:pt idx="3">
                  <c:v>496.10889333664687</c:v>
                </c:pt>
                <c:pt idx="4">
                  <c:v>381.54686121240007</c:v>
                </c:pt>
                <c:pt idx="5">
                  <c:v>192.38263696538459</c:v>
                </c:pt>
                <c:pt idx="6">
                  <c:v>262.19427069475421</c:v>
                </c:pt>
                <c:pt idx="7">
                  <c:v>387.65552714185867</c:v>
                </c:pt>
                <c:pt idx="8">
                  <c:v>456.31794040505241</c:v>
                </c:pt>
                <c:pt idx="9">
                  <c:v>586.05450457719758</c:v>
                </c:pt>
                <c:pt idx="10">
                  <c:v>374.10253916155324</c:v>
                </c:pt>
                <c:pt idx="11">
                  <c:v>492.31750822560508</c:v>
                </c:pt>
              </c:numCache>
            </c:numRef>
          </c:val>
          <c:extLst>
            <c:ext xmlns:c16="http://schemas.microsoft.com/office/drawing/2014/chart" uri="{C3380CC4-5D6E-409C-BE32-E72D297353CC}">
              <c16:uniqueId val="{00000000-B62D-4DD2-B705-96F5DD3CFDE5}"/>
            </c:ext>
          </c:extLst>
        </c:ser>
        <c:dLbls>
          <c:showLegendKey val="0"/>
          <c:showVal val="0"/>
          <c:showCatName val="0"/>
          <c:showSerName val="0"/>
          <c:showPercent val="0"/>
          <c:showBubbleSize val="0"/>
        </c:dLbls>
        <c:gapWidth val="150"/>
        <c:axId val="456456832"/>
        <c:axId val="458201728"/>
      </c:barChart>
      <c:catAx>
        <c:axId val="456456832"/>
        <c:scaling>
          <c:orientation val="minMax"/>
        </c:scaling>
        <c:delete val="0"/>
        <c:axPos val="b"/>
        <c:numFmt formatCode="General" sourceLinked="0"/>
        <c:majorTickMark val="out"/>
        <c:minorTickMark val="none"/>
        <c:tickLblPos val="nextTo"/>
        <c:crossAx val="458201728"/>
        <c:crosses val="autoZero"/>
        <c:auto val="1"/>
        <c:lblAlgn val="ctr"/>
        <c:lblOffset val="100"/>
        <c:noMultiLvlLbl val="0"/>
      </c:catAx>
      <c:valAx>
        <c:axId val="458201728"/>
        <c:scaling>
          <c:orientation val="minMax"/>
          <c:max val="600"/>
        </c:scaling>
        <c:delete val="0"/>
        <c:axPos val="l"/>
        <c:majorGridlines>
          <c:spPr>
            <a:ln>
              <a:noFill/>
            </a:ln>
          </c:spPr>
        </c:majorGridlines>
        <c:title>
          <c:tx>
            <c:rich>
              <a:bodyPr/>
              <a:lstStyle/>
              <a:p>
                <a:pPr>
                  <a:defRPr b="0"/>
                </a:pPr>
                <a:r>
                  <a:rPr lang="en-AU" b="0"/>
                  <a:t>Incentive scheme revenues - ($ Jun 2025)</a:t>
                </a:r>
              </a:p>
            </c:rich>
          </c:tx>
          <c:layout>
            <c:manualLayout>
              <c:xMode val="edge"/>
              <c:yMode val="edge"/>
              <c:x val="2.7593621399176959E-3"/>
              <c:y val="0.1236291928721174"/>
            </c:manualLayout>
          </c:layout>
          <c:overlay val="0"/>
        </c:title>
        <c:numFmt formatCode="_(* #,##0_);_(* \(#,##0\);_(* &quot;-&quot;_);_(@_)" sourceLinked="1"/>
        <c:majorTickMark val="out"/>
        <c:minorTickMark val="none"/>
        <c:tickLblPos val="nextTo"/>
        <c:crossAx val="456456832"/>
        <c:crosses val="autoZero"/>
        <c:crossBetween val="between"/>
      </c:valAx>
    </c:plotArea>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500077160493829E-2"/>
          <c:y val="8.6926649919881055E-2"/>
          <c:w val="0.93532083333333338"/>
          <c:h val="0.83032836774734298"/>
        </c:manualLayout>
      </c:layout>
      <c:barChart>
        <c:barDir val="col"/>
        <c:grouping val="clustered"/>
        <c:varyColors val="0"/>
        <c:ser>
          <c:idx val="0"/>
          <c:order val="0"/>
          <c:spPr>
            <a:solidFill>
              <a:schemeClr val="accent2"/>
            </a:solidFill>
          </c:spPr>
          <c:invertIfNegative val="0"/>
          <c:cat>
            <c:numRef>
              <c:f>'6. Outage duration'!$D$33:$W$33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formatCode="@">
                  <c:v>2016</c:v>
                </c:pt>
                <c:pt idx="11" formatCode="@">
                  <c:v>2017</c:v>
                </c:pt>
                <c:pt idx="12" formatCode="@">
                  <c:v>2018</c:v>
                </c:pt>
                <c:pt idx="13">
                  <c:v>2019</c:v>
                </c:pt>
                <c:pt idx="14">
                  <c:v>2020</c:v>
                </c:pt>
                <c:pt idx="15">
                  <c:v>2021</c:v>
                </c:pt>
                <c:pt idx="16">
                  <c:v>2022</c:v>
                </c:pt>
                <c:pt idx="17">
                  <c:v>2023</c:v>
                </c:pt>
                <c:pt idx="18">
                  <c:v>2024</c:v>
                </c:pt>
                <c:pt idx="19">
                  <c:v>2025</c:v>
                </c:pt>
              </c:numCache>
            </c:numRef>
          </c:cat>
          <c:val>
            <c:numRef>
              <c:f>'6. Outage duration'!$D$48:$W$48</c:f>
              <c:numCache>
                <c:formatCode>_-* #,##0_-;\-* #,##0_-;_-* "-"??_-;_-@_-</c:formatCode>
                <c:ptCount val="20"/>
                <c:pt idx="0">
                  <c:v>145.96435781652701</c:v>
                </c:pt>
                <c:pt idx="1">
                  <c:v>129.29001155548983</c:v>
                </c:pt>
                <c:pt idx="2">
                  <c:v>127.48934184451279</c:v>
                </c:pt>
                <c:pt idx="3">
                  <c:v>143.21468253506606</c:v>
                </c:pt>
                <c:pt idx="4">
                  <c:v>128.66270337538606</c:v>
                </c:pt>
                <c:pt idx="5">
                  <c:v>126.20774105726819</c:v>
                </c:pt>
                <c:pt idx="6">
                  <c:v>120.36870906747794</c:v>
                </c:pt>
                <c:pt idx="7">
                  <c:v>118.43096985005573</c:v>
                </c:pt>
                <c:pt idx="8">
                  <c:v>118.10094574836002</c:v>
                </c:pt>
                <c:pt idx="9">
                  <c:v>117.72577026421773</c:v>
                </c:pt>
                <c:pt idx="10">
                  <c:v>118.6727868102948</c:v>
                </c:pt>
                <c:pt idx="11">
                  <c:v>107.23562105250566</c:v>
                </c:pt>
                <c:pt idx="12">
                  <c:v>110.27447239675783</c:v>
                </c:pt>
                <c:pt idx="13">
                  <c:v>118.62699969009421</c:v>
                </c:pt>
                <c:pt idx="14">
                  <c:v>119.28665433831785</c:v>
                </c:pt>
                <c:pt idx="15">
                  <c:v>105.91042880039994</c:v>
                </c:pt>
                <c:pt idx="16">
                  <c:v>120.16905841639442</c:v>
                </c:pt>
                <c:pt idx="17">
                  <c:v>112.58979000732548</c:v>
                </c:pt>
                <c:pt idx="18">
                  <c:v>114.56271858806211</c:v>
                </c:pt>
                <c:pt idx="19">
                  <c:v>129.49760828835582</c:v>
                </c:pt>
              </c:numCache>
            </c:numRef>
          </c:val>
          <c:extLst>
            <c:ext xmlns:c16="http://schemas.microsoft.com/office/drawing/2014/chart" uri="{C3380CC4-5D6E-409C-BE32-E72D297353CC}">
              <c16:uniqueId val="{00000000-5840-4CF9-ACF7-291B57C6183A}"/>
            </c:ext>
          </c:extLst>
        </c:ser>
        <c:dLbls>
          <c:showLegendKey val="0"/>
          <c:showVal val="0"/>
          <c:showCatName val="0"/>
          <c:showSerName val="0"/>
          <c:showPercent val="0"/>
          <c:showBubbleSize val="0"/>
        </c:dLbls>
        <c:gapWidth val="150"/>
        <c:axId val="456456832"/>
        <c:axId val="458201728"/>
      </c:barChart>
      <c:catAx>
        <c:axId val="456456832"/>
        <c:scaling>
          <c:orientation val="minMax"/>
        </c:scaling>
        <c:delete val="0"/>
        <c:axPos val="b"/>
        <c:numFmt formatCode="General" sourceLinked="0"/>
        <c:majorTickMark val="out"/>
        <c:minorTickMark val="none"/>
        <c:tickLblPos val="nextTo"/>
        <c:crossAx val="458201728"/>
        <c:crosses val="autoZero"/>
        <c:auto val="1"/>
        <c:lblAlgn val="ctr"/>
        <c:lblOffset val="100"/>
        <c:noMultiLvlLbl val="0"/>
      </c:catAx>
      <c:valAx>
        <c:axId val="458201728"/>
        <c:scaling>
          <c:orientation val="minMax"/>
        </c:scaling>
        <c:delete val="0"/>
        <c:axPos val="l"/>
        <c:majorGridlines>
          <c:spPr>
            <a:ln>
              <a:noFill/>
            </a:ln>
          </c:spPr>
        </c:majorGridlines>
        <c:title>
          <c:tx>
            <c:rich>
              <a:bodyPr/>
              <a:lstStyle/>
              <a:p>
                <a:pPr>
                  <a:defRPr b="0"/>
                </a:pPr>
                <a:r>
                  <a:rPr lang="en-US" b="0"/>
                  <a:t>Average minutes without supply per customer</a:t>
                </a:r>
              </a:p>
            </c:rich>
          </c:tx>
          <c:layout>
            <c:manualLayout>
              <c:xMode val="edge"/>
              <c:yMode val="edge"/>
              <c:x val="7.4282736870972185E-3"/>
              <c:y val="0.13668657407407409"/>
            </c:manualLayout>
          </c:layout>
          <c:overlay val="0"/>
        </c:title>
        <c:numFmt formatCode="_-* #,##0_-;\-* #,##0_-;_-* &quot;-&quot;??_-;_-@_-" sourceLinked="1"/>
        <c:majorTickMark val="out"/>
        <c:minorTickMark val="none"/>
        <c:tickLblPos val="nextTo"/>
        <c:crossAx val="456456832"/>
        <c:crosses val="autoZero"/>
        <c:crossBetween val="between"/>
      </c:valAx>
    </c:plotArea>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287263796612286E-2"/>
          <c:y val="2.1972222222222223E-2"/>
          <c:w val="0.94742101582601512"/>
          <c:h val="0.89528287037037024"/>
        </c:manualLayout>
      </c:layout>
      <c:barChart>
        <c:barDir val="col"/>
        <c:grouping val="clustered"/>
        <c:varyColors val="0"/>
        <c:ser>
          <c:idx val="0"/>
          <c:order val="0"/>
          <c:tx>
            <c:strRef>
              <c:f>'7. Outage frequency'!$B$28</c:f>
              <c:strCache>
                <c:ptCount val="1"/>
              </c:strCache>
            </c:strRef>
          </c:tx>
          <c:spPr>
            <a:solidFill>
              <a:schemeClr val="accent2"/>
            </a:solidFill>
          </c:spPr>
          <c:invertIfNegative val="0"/>
          <c:cat>
            <c:numRef>
              <c:f>'7. Outage frequency'!$D$32:$W$32</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formatCode="@">
                  <c:v>2016</c:v>
                </c:pt>
                <c:pt idx="11" formatCode="@">
                  <c:v>2017</c:v>
                </c:pt>
                <c:pt idx="12" formatCode="@">
                  <c:v>2018</c:v>
                </c:pt>
                <c:pt idx="13">
                  <c:v>2019</c:v>
                </c:pt>
                <c:pt idx="14">
                  <c:v>2020</c:v>
                </c:pt>
                <c:pt idx="15">
                  <c:v>2021</c:v>
                </c:pt>
                <c:pt idx="16">
                  <c:v>2022</c:v>
                </c:pt>
                <c:pt idx="17">
                  <c:v>2023</c:v>
                </c:pt>
                <c:pt idx="18">
                  <c:v>2024</c:v>
                </c:pt>
                <c:pt idx="19">
                  <c:v>2025</c:v>
                </c:pt>
              </c:numCache>
            </c:numRef>
          </c:cat>
          <c:val>
            <c:numRef>
              <c:f>'7. Outage frequency'!$D$47:$W$47</c:f>
              <c:numCache>
                <c:formatCode>_(* #,##0.00_);_(* \(#,##0.00\);_(* "-"??_);_(@_)</c:formatCode>
                <c:ptCount val="20"/>
                <c:pt idx="0">
                  <c:v>1.7663381069841573</c:v>
                </c:pt>
                <c:pt idx="1">
                  <c:v>1.5516664767153325</c:v>
                </c:pt>
                <c:pt idx="2">
                  <c:v>1.51718007064752</c:v>
                </c:pt>
                <c:pt idx="3">
                  <c:v>1.6250429168052936</c:v>
                </c:pt>
                <c:pt idx="4">
                  <c:v>1.5063802174908199</c:v>
                </c:pt>
                <c:pt idx="5">
                  <c:v>1.3690524661500689</c:v>
                </c:pt>
                <c:pt idx="6">
                  <c:v>1.3085794913842039</c:v>
                </c:pt>
                <c:pt idx="7">
                  <c:v>1.2754726488256785</c:v>
                </c:pt>
                <c:pt idx="8">
                  <c:v>1.2579894447743385</c:v>
                </c:pt>
                <c:pt idx="9">
                  <c:v>1.2083898090963043</c:v>
                </c:pt>
                <c:pt idx="10">
                  <c:v>1.1734409566878719</c:v>
                </c:pt>
                <c:pt idx="11">
                  <c:v>1.096245158057324</c:v>
                </c:pt>
                <c:pt idx="12">
                  <c:v>1.1024563066372959</c:v>
                </c:pt>
                <c:pt idx="13">
                  <c:v>1.1280097228104555</c:v>
                </c:pt>
                <c:pt idx="14">
                  <c:v>1.0879435769806172</c:v>
                </c:pt>
                <c:pt idx="15">
                  <c:v>0.98321637199741119</c:v>
                </c:pt>
                <c:pt idx="16">
                  <c:v>1.0067715812497493</c:v>
                </c:pt>
                <c:pt idx="17">
                  <c:v>0.94668367763460781</c:v>
                </c:pt>
                <c:pt idx="18">
                  <c:v>0.97165909540739415</c:v>
                </c:pt>
                <c:pt idx="19">
                  <c:v>1.0086191588833975</c:v>
                </c:pt>
              </c:numCache>
            </c:numRef>
          </c:val>
          <c:extLst>
            <c:ext xmlns:c16="http://schemas.microsoft.com/office/drawing/2014/chart" uri="{C3380CC4-5D6E-409C-BE32-E72D297353CC}">
              <c16:uniqueId val="{00000000-D5C6-4491-BDB6-44725020EA5F}"/>
            </c:ext>
          </c:extLst>
        </c:ser>
        <c:dLbls>
          <c:showLegendKey val="0"/>
          <c:showVal val="0"/>
          <c:showCatName val="0"/>
          <c:showSerName val="0"/>
          <c:showPercent val="0"/>
          <c:showBubbleSize val="0"/>
        </c:dLbls>
        <c:gapWidth val="150"/>
        <c:axId val="456456832"/>
        <c:axId val="458201728"/>
      </c:barChart>
      <c:catAx>
        <c:axId val="456456832"/>
        <c:scaling>
          <c:orientation val="minMax"/>
        </c:scaling>
        <c:delete val="0"/>
        <c:axPos val="b"/>
        <c:numFmt formatCode="General" sourceLinked="0"/>
        <c:majorTickMark val="out"/>
        <c:minorTickMark val="none"/>
        <c:tickLblPos val="nextTo"/>
        <c:crossAx val="458201728"/>
        <c:crosses val="autoZero"/>
        <c:auto val="1"/>
        <c:lblAlgn val="ctr"/>
        <c:lblOffset val="100"/>
        <c:noMultiLvlLbl val="0"/>
      </c:catAx>
      <c:valAx>
        <c:axId val="458201728"/>
        <c:scaling>
          <c:orientation val="minMax"/>
        </c:scaling>
        <c:delete val="0"/>
        <c:axPos val="l"/>
        <c:majorGridlines>
          <c:spPr>
            <a:ln>
              <a:noFill/>
            </a:ln>
          </c:spPr>
        </c:majorGridlines>
        <c:title>
          <c:tx>
            <c:rich>
              <a:bodyPr/>
              <a:lstStyle/>
              <a:p>
                <a:pPr>
                  <a:defRPr b="0"/>
                </a:pPr>
                <a:r>
                  <a:rPr lang="en-US" b="0"/>
                  <a:t>Average interruptions per customer</a:t>
                </a:r>
              </a:p>
            </c:rich>
          </c:tx>
          <c:layout>
            <c:manualLayout>
              <c:xMode val="edge"/>
              <c:yMode val="edge"/>
              <c:x val="7.1180379577269878E-3"/>
              <c:y val="0.20077383570297855"/>
            </c:manualLayout>
          </c:layout>
          <c:overlay val="0"/>
        </c:title>
        <c:numFmt formatCode="#,##0.0" sourceLinked="0"/>
        <c:majorTickMark val="out"/>
        <c:minorTickMark val="none"/>
        <c:tickLblPos val="nextTo"/>
        <c:crossAx val="456456832"/>
        <c:crosses val="autoZero"/>
        <c:crossBetween val="between"/>
      </c:valAx>
    </c:plotArea>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727006172839507E-2"/>
          <c:y val="3.6671351702899209E-2"/>
          <c:w val="0.92529483024691361"/>
          <c:h val="0.83532916666666668"/>
        </c:manualLayout>
      </c:layout>
      <c:barChart>
        <c:barDir val="col"/>
        <c:grouping val="clustered"/>
        <c:varyColors val="0"/>
        <c:ser>
          <c:idx val="0"/>
          <c:order val="0"/>
          <c:tx>
            <c:strRef>
              <c:f>'8. Energy delivered'!$B$32</c:f>
              <c:strCache>
                <c:ptCount val="1"/>
                <c:pt idx="0">
                  <c:v>Forecast energy delivered</c:v>
                </c:pt>
              </c:strCache>
            </c:strRef>
          </c:tx>
          <c:spPr>
            <a:pattFill prst="pct50">
              <a:fgClr>
                <a:schemeClr val="accent2"/>
              </a:fgClr>
              <a:bgClr>
                <a:schemeClr val="bg1"/>
              </a:bgClr>
            </a:pattFill>
          </c:spPr>
          <c:invertIfNegative val="0"/>
          <c:cat>
            <c:numRef>
              <c:f>'8. Energy delivered'!$D$33:$W$33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formatCode="@">
                  <c:v>2016</c:v>
                </c:pt>
                <c:pt idx="11" formatCode="@">
                  <c:v>2017</c:v>
                </c:pt>
                <c:pt idx="12" formatCode="@">
                  <c:v>2018</c:v>
                </c:pt>
                <c:pt idx="13">
                  <c:v>2019</c:v>
                </c:pt>
                <c:pt idx="14">
                  <c:v>2020</c:v>
                </c:pt>
                <c:pt idx="15">
                  <c:v>2021</c:v>
                </c:pt>
                <c:pt idx="16">
                  <c:v>2022</c:v>
                </c:pt>
                <c:pt idx="17">
                  <c:v>2023</c:v>
                </c:pt>
                <c:pt idx="18">
                  <c:v>2024</c:v>
                </c:pt>
                <c:pt idx="19">
                  <c:v>2025</c:v>
                </c:pt>
              </c:numCache>
            </c:numRef>
          </c:cat>
          <c:val>
            <c:numRef>
              <c:f>'8. Energy delivered'!$D$48:$W$48</c:f>
              <c:numCache>
                <c:formatCode>_-* #,##0_-;\-* #,##0_-;_-* "-"??_-;_-@_-</c:formatCode>
                <c:ptCount val="20"/>
                <c:pt idx="0">
                  <c:v>143.22583256005998</c:v>
                </c:pt>
                <c:pt idx="1">
                  <c:v>146.40797494405999</c:v>
                </c:pt>
                <c:pt idx="2">
                  <c:v>149.581836950868</c:v>
                </c:pt>
                <c:pt idx="3">
                  <c:v>153.78748425090797</c:v>
                </c:pt>
                <c:pt idx="4">
                  <c:v>154.21253049851001</c:v>
                </c:pt>
                <c:pt idx="5">
                  <c:v>153.71656531519599</c:v>
                </c:pt>
                <c:pt idx="6">
                  <c:v>155.12068141689801</c:v>
                </c:pt>
                <c:pt idx="7">
                  <c:v>156.25048800285799</c:v>
                </c:pt>
                <c:pt idx="8">
                  <c:v>157.531244882528</c:v>
                </c:pt>
                <c:pt idx="9">
                  <c:v>143.10993530294868</c:v>
                </c:pt>
                <c:pt idx="10">
                  <c:v>143.07605636083971</c:v>
                </c:pt>
                <c:pt idx="11">
                  <c:v>143.50060276857332</c:v>
                </c:pt>
                <c:pt idx="12">
                  <c:v>146.90691229859175</c:v>
                </c:pt>
                <c:pt idx="13">
                  <c:v>147.72366153008784</c:v>
                </c:pt>
                <c:pt idx="14">
                  <c:v>149.33746112010309</c:v>
                </c:pt>
                <c:pt idx="15">
                  <c:v>144.1082696371144</c:v>
                </c:pt>
                <c:pt idx="16">
                  <c:v>144.82143166619835</c:v>
                </c:pt>
                <c:pt idx="17">
                  <c:v>144.44900877337349</c:v>
                </c:pt>
                <c:pt idx="18">
                  <c:v>145.03556697929133</c:v>
                </c:pt>
                <c:pt idx="19">
                  <c:v>145.47099249253421</c:v>
                </c:pt>
              </c:numCache>
            </c:numRef>
          </c:val>
          <c:extLst>
            <c:ext xmlns:c16="http://schemas.microsoft.com/office/drawing/2014/chart" uri="{C3380CC4-5D6E-409C-BE32-E72D297353CC}">
              <c16:uniqueId val="{00000000-F158-44F3-94CF-B8C44895E728}"/>
            </c:ext>
          </c:extLst>
        </c:ser>
        <c:ser>
          <c:idx val="1"/>
          <c:order val="1"/>
          <c:tx>
            <c:strRef>
              <c:f>'8. Energy delivered'!$B$53</c:f>
              <c:strCache>
                <c:ptCount val="1"/>
                <c:pt idx="0">
                  <c:v>Actual energy delivered</c:v>
                </c:pt>
              </c:strCache>
            </c:strRef>
          </c:tx>
          <c:spPr>
            <a:solidFill>
              <a:schemeClr val="accent2"/>
            </a:solidFill>
          </c:spPr>
          <c:invertIfNegative val="0"/>
          <c:cat>
            <c:numRef>
              <c:f>'8. Energy delivered'!$D$33:$W$33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formatCode="@">
                  <c:v>2016</c:v>
                </c:pt>
                <c:pt idx="11" formatCode="@">
                  <c:v>2017</c:v>
                </c:pt>
                <c:pt idx="12" formatCode="@">
                  <c:v>2018</c:v>
                </c:pt>
                <c:pt idx="13">
                  <c:v>2019</c:v>
                </c:pt>
                <c:pt idx="14">
                  <c:v>2020</c:v>
                </c:pt>
                <c:pt idx="15">
                  <c:v>2021</c:v>
                </c:pt>
                <c:pt idx="16">
                  <c:v>2022</c:v>
                </c:pt>
                <c:pt idx="17">
                  <c:v>2023</c:v>
                </c:pt>
                <c:pt idx="18">
                  <c:v>2024</c:v>
                </c:pt>
                <c:pt idx="19">
                  <c:v>2025</c:v>
                </c:pt>
              </c:numCache>
            </c:numRef>
          </c:cat>
          <c:val>
            <c:numRef>
              <c:f>'8. Energy delivered'!$D$69:$W$69</c:f>
              <c:numCache>
                <c:formatCode>_-* #,##0_-;\-* #,##0_-;_-* "-"??_-;_-@_-</c:formatCode>
                <c:ptCount val="20"/>
                <c:pt idx="0">
                  <c:v>148.69347116510369</c:v>
                </c:pt>
                <c:pt idx="1">
                  <c:v>150.3844327181983</c:v>
                </c:pt>
                <c:pt idx="2">
                  <c:v>152.73124561604973</c:v>
                </c:pt>
                <c:pt idx="3">
                  <c:v>153.4062005785604</c:v>
                </c:pt>
                <c:pt idx="4">
                  <c:v>154.49244214422561</c:v>
                </c:pt>
                <c:pt idx="5">
                  <c:v>151.59388813434944</c:v>
                </c:pt>
                <c:pt idx="6">
                  <c:v>149.3816593341875</c:v>
                </c:pt>
                <c:pt idx="7">
                  <c:v>145.15977995379481</c:v>
                </c:pt>
                <c:pt idx="8">
                  <c:v>142.53973363784368</c:v>
                </c:pt>
                <c:pt idx="9">
                  <c:v>144.13305171384025</c:v>
                </c:pt>
                <c:pt idx="10">
                  <c:v>145.0961151222476</c:v>
                </c:pt>
                <c:pt idx="11">
                  <c:v>144.9802314569616</c:v>
                </c:pt>
                <c:pt idx="12">
                  <c:v>144.12569042240824</c:v>
                </c:pt>
                <c:pt idx="13">
                  <c:v>145.09371614272118</c:v>
                </c:pt>
                <c:pt idx="14">
                  <c:v>142.26894240020985</c:v>
                </c:pt>
                <c:pt idx="15">
                  <c:v>141.90252718221092</c:v>
                </c:pt>
                <c:pt idx="16">
                  <c:v>143.1422071513208</c:v>
                </c:pt>
                <c:pt idx="17">
                  <c:v>144.80195893768808</c:v>
                </c:pt>
                <c:pt idx="18">
                  <c:v>146.77820890797562</c:v>
                </c:pt>
                <c:pt idx="19">
                  <c:v>148.81493191722149</c:v>
                </c:pt>
              </c:numCache>
            </c:numRef>
          </c:val>
          <c:extLst>
            <c:ext xmlns:c16="http://schemas.microsoft.com/office/drawing/2014/chart" uri="{C3380CC4-5D6E-409C-BE32-E72D297353CC}">
              <c16:uniqueId val="{00000001-F158-44F3-94CF-B8C44895E728}"/>
            </c:ext>
          </c:extLst>
        </c:ser>
        <c:dLbls>
          <c:showLegendKey val="0"/>
          <c:showVal val="0"/>
          <c:showCatName val="0"/>
          <c:showSerName val="0"/>
          <c:showPercent val="0"/>
          <c:showBubbleSize val="0"/>
        </c:dLbls>
        <c:gapWidth val="150"/>
        <c:axId val="456456832"/>
        <c:axId val="458201728"/>
      </c:barChart>
      <c:catAx>
        <c:axId val="456456832"/>
        <c:scaling>
          <c:orientation val="minMax"/>
        </c:scaling>
        <c:delete val="0"/>
        <c:axPos val="b"/>
        <c:numFmt formatCode="General" sourceLinked="0"/>
        <c:majorTickMark val="out"/>
        <c:minorTickMark val="none"/>
        <c:tickLblPos val="nextTo"/>
        <c:crossAx val="458201728"/>
        <c:crosses val="autoZero"/>
        <c:auto val="1"/>
        <c:lblAlgn val="ctr"/>
        <c:lblOffset val="100"/>
        <c:noMultiLvlLbl val="0"/>
      </c:catAx>
      <c:valAx>
        <c:axId val="458201728"/>
        <c:scaling>
          <c:orientation val="minMax"/>
          <c:max val="160"/>
          <c:min val="0"/>
        </c:scaling>
        <c:delete val="0"/>
        <c:axPos val="l"/>
        <c:majorGridlines>
          <c:spPr>
            <a:ln>
              <a:noFill/>
            </a:ln>
          </c:spPr>
        </c:majorGridlines>
        <c:title>
          <c:tx>
            <c:rich>
              <a:bodyPr/>
              <a:lstStyle/>
              <a:p>
                <a:pPr algn="ctr">
                  <a:defRPr b="0"/>
                </a:pPr>
                <a:r>
                  <a:rPr lang="en-US" b="0"/>
                  <a:t>Energy delivered (Gwh 000's)</a:t>
                </a:r>
              </a:p>
            </c:rich>
          </c:tx>
          <c:layout>
            <c:manualLayout>
              <c:xMode val="edge"/>
              <c:yMode val="edge"/>
              <c:x val="4.3975308641975306E-3"/>
              <c:y val="0.2310898148148148"/>
            </c:manualLayout>
          </c:layout>
          <c:overlay val="0"/>
        </c:title>
        <c:numFmt formatCode="_-* #,##0_-;\-* #,##0_-;_-* &quot;-&quot;??_-;_-@_-" sourceLinked="1"/>
        <c:majorTickMark val="out"/>
        <c:minorTickMark val="none"/>
        <c:tickLblPos val="nextTo"/>
        <c:crossAx val="456456832"/>
        <c:crosses val="autoZero"/>
        <c:crossBetween val="between"/>
      </c:valAx>
    </c:plotArea>
    <c:legend>
      <c:legendPos val="r"/>
      <c:layout>
        <c:manualLayout>
          <c:xMode val="edge"/>
          <c:yMode val="edge"/>
          <c:x val="0.29933103972497888"/>
          <c:y val="0.93762439691778576"/>
          <c:w val="0.42981245911365012"/>
          <c:h val="5.655807147988029E-2"/>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79166666666667E-2"/>
          <c:y val="3.6671340245652884E-2"/>
          <c:w val="0.92469228395061731"/>
          <c:h val="0.8805836850221026"/>
        </c:manualLayout>
      </c:layout>
      <c:barChart>
        <c:barDir val="col"/>
        <c:grouping val="clustered"/>
        <c:varyColors val="0"/>
        <c:ser>
          <c:idx val="0"/>
          <c:order val="0"/>
          <c:tx>
            <c:strRef>
              <c:f>'9. Utilisation'!$B$33</c:f>
              <c:strCache>
                <c:ptCount val="1"/>
                <c:pt idx="0">
                  <c:v>Network utilisation</c:v>
                </c:pt>
              </c:strCache>
            </c:strRef>
          </c:tx>
          <c:spPr>
            <a:solidFill>
              <a:schemeClr val="accent2"/>
            </a:solidFill>
          </c:spPr>
          <c:invertIfNegative val="0"/>
          <c:cat>
            <c:numRef>
              <c:f>'9. Utilisation'!$D$34:$W$34</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formatCode="@">
                  <c:v>2016</c:v>
                </c:pt>
                <c:pt idx="11" formatCode="@">
                  <c:v>2017</c:v>
                </c:pt>
                <c:pt idx="12" formatCode="@">
                  <c:v>2018</c:v>
                </c:pt>
                <c:pt idx="13">
                  <c:v>2019</c:v>
                </c:pt>
                <c:pt idx="14">
                  <c:v>2020</c:v>
                </c:pt>
                <c:pt idx="15">
                  <c:v>2021</c:v>
                </c:pt>
                <c:pt idx="16">
                  <c:v>2022</c:v>
                </c:pt>
                <c:pt idx="17">
                  <c:v>2023</c:v>
                </c:pt>
                <c:pt idx="18">
                  <c:v>2024</c:v>
                </c:pt>
                <c:pt idx="19">
                  <c:v>2025</c:v>
                </c:pt>
              </c:numCache>
            </c:numRef>
          </c:cat>
          <c:val>
            <c:numRef>
              <c:f>'9. Utilisation'!$D$49:$W$49</c:f>
              <c:numCache>
                <c:formatCode>0%</c:formatCode>
                <c:ptCount val="20"/>
                <c:pt idx="0">
                  <c:v>0.57083113174788136</c:v>
                </c:pt>
                <c:pt idx="1">
                  <c:v>0.57377234343603323</c:v>
                </c:pt>
                <c:pt idx="2">
                  <c:v>0.58029259535860611</c:v>
                </c:pt>
                <c:pt idx="3">
                  <c:v>0.59380921490223026</c:v>
                </c:pt>
                <c:pt idx="4">
                  <c:v>0.55971202610129966</c:v>
                </c:pt>
                <c:pt idx="5">
                  <c:v>0.54046247230739308</c:v>
                </c:pt>
                <c:pt idx="6">
                  <c:v>0.49033120966999605</c:v>
                </c:pt>
                <c:pt idx="7">
                  <c:v>0.50350235756559214</c:v>
                </c:pt>
                <c:pt idx="8">
                  <c:v>0.48975604596982775</c:v>
                </c:pt>
                <c:pt idx="9">
                  <c:v>0.4544958424211446</c:v>
                </c:pt>
                <c:pt idx="10">
                  <c:v>0.47094400879955584</c:v>
                </c:pt>
                <c:pt idx="11">
                  <c:v>0.47894037543995516</c:v>
                </c:pt>
                <c:pt idx="12">
                  <c:v>0.48780363777120334</c:v>
                </c:pt>
                <c:pt idx="13">
                  <c:v>0.49662636561128426</c:v>
                </c:pt>
                <c:pt idx="14">
                  <c:v>0.4952217169809921</c:v>
                </c:pt>
                <c:pt idx="15">
                  <c:v>0.45521690388669978</c:v>
                </c:pt>
                <c:pt idx="16">
                  <c:v>0.46847145728642825</c:v>
                </c:pt>
                <c:pt idx="17">
                  <c:v>0.47445509342508324</c:v>
                </c:pt>
                <c:pt idx="18">
                  <c:v>0.48651895827817226</c:v>
                </c:pt>
                <c:pt idx="19">
                  <c:v>0.50308398863426651</c:v>
                </c:pt>
              </c:numCache>
            </c:numRef>
          </c:val>
          <c:extLst>
            <c:ext xmlns:c16="http://schemas.microsoft.com/office/drawing/2014/chart" uri="{C3380CC4-5D6E-409C-BE32-E72D297353CC}">
              <c16:uniqueId val="{00000000-2FDC-4950-9AD4-2BB9F0809AF4}"/>
            </c:ext>
          </c:extLst>
        </c:ser>
        <c:dLbls>
          <c:showLegendKey val="0"/>
          <c:showVal val="0"/>
          <c:showCatName val="0"/>
          <c:showSerName val="0"/>
          <c:showPercent val="0"/>
          <c:showBubbleSize val="0"/>
        </c:dLbls>
        <c:gapWidth val="150"/>
        <c:axId val="456456832"/>
        <c:axId val="458201728"/>
      </c:barChart>
      <c:catAx>
        <c:axId val="456456832"/>
        <c:scaling>
          <c:orientation val="minMax"/>
        </c:scaling>
        <c:delete val="0"/>
        <c:axPos val="b"/>
        <c:numFmt formatCode="General" sourceLinked="0"/>
        <c:majorTickMark val="out"/>
        <c:minorTickMark val="none"/>
        <c:tickLblPos val="nextTo"/>
        <c:crossAx val="458201728"/>
        <c:crosses val="autoZero"/>
        <c:auto val="1"/>
        <c:lblAlgn val="ctr"/>
        <c:lblOffset val="100"/>
        <c:noMultiLvlLbl val="0"/>
      </c:catAx>
      <c:valAx>
        <c:axId val="458201728"/>
        <c:scaling>
          <c:orientation val="minMax"/>
          <c:max val="0.60000000000000009"/>
        </c:scaling>
        <c:delete val="0"/>
        <c:axPos val="l"/>
        <c:majorGridlines>
          <c:spPr>
            <a:ln>
              <a:noFill/>
            </a:ln>
          </c:spPr>
        </c:majorGridlines>
        <c:title>
          <c:tx>
            <c:rich>
              <a:bodyPr/>
              <a:lstStyle/>
              <a:p>
                <a:pPr>
                  <a:defRPr b="0"/>
                </a:pPr>
                <a:r>
                  <a:rPr lang="en-AU" b="0"/>
                  <a:t>Network Utilisation (%)</a:t>
                </a:r>
              </a:p>
            </c:rich>
          </c:tx>
          <c:layout>
            <c:manualLayout>
              <c:xMode val="edge"/>
              <c:yMode val="edge"/>
              <c:x val="6.8958333333333337E-3"/>
              <c:y val="0.32118981481481479"/>
            </c:manualLayout>
          </c:layout>
          <c:overlay val="0"/>
        </c:title>
        <c:numFmt formatCode="0%" sourceLinked="0"/>
        <c:majorTickMark val="out"/>
        <c:minorTickMark val="none"/>
        <c:tickLblPos val="nextTo"/>
        <c:crossAx val="456456832"/>
        <c:crosses val="autoZero"/>
        <c:crossBetween val="between"/>
      </c:valAx>
    </c:plotArea>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750095</xdr:colOff>
      <xdr:row>0</xdr:row>
      <xdr:rowOff>71438</xdr:rowOff>
    </xdr:from>
    <xdr:to>
      <xdr:col>6</xdr:col>
      <xdr:colOff>804361</xdr:colOff>
      <xdr:row>0</xdr:row>
      <xdr:rowOff>920750</xdr:rowOff>
    </xdr:to>
    <xdr:pic>
      <xdr:nvPicPr>
        <xdr:cNvPr id="3" name="Picture 2">
          <a:extLst>
            <a:ext uri="{FF2B5EF4-FFF2-40B4-BE49-F238E27FC236}">
              <a16:creationId xmlns:a16="http://schemas.microsoft.com/office/drawing/2014/main" id="{82F98DAA-8051-4AB4-B9FB-9E72576AF8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6783" y="71438"/>
          <a:ext cx="4197641" cy="8493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495302</xdr:colOff>
      <xdr:row>5</xdr:row>
      <xdr:rowOff>9521</xdr:rowOff>
    </xdr:from>
    <xdr:to>
      <xdr:col>16</xdr:col>
      <xdr:colOff>739427</xdr:colOff>
      <xdr:row>30</xdr:row>
      <xdr:rowOff>150427</xdr:rowOff>
    </xdr:to>
    <xdr:graphicFrame macro="">
      <xdr:nvGraphicFramePr>
        <xdr:cNvPr id="3" name="Chart 2">
          <a:extLst>
            <a:ext uri="{FF2B5EF4-FFF2-40B4-BE49-F238E27FC236}">
              <a16:creationId xmlns:a16="http://schemas.microsoft.com/office/drawing/2014/main" id="{6AE73348-A8A1-46CA-97CE-0DBDCFC9F7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31749</xdr:colOff>
      <xdr:row>5</xdr:row>
      <xdr:rowOff>47625</xdr:rowOff>
    </xdr:from>
    <xdr:to>
      <xdr:col>16</xdr:col>
      <xdr:colOff>656874</xdr:colOff>
      <xdr:row>30</xdr:row>
      <xdr:rowOff>188532</xdr:rowOff>
    </xdr:to>
    <xdr:graphicFrame macro="">
      <xdr:nvGraphicFramePr>
        <xdr:cNvPr id="3" name="Chart 2">
          <a:extLst>
            <a:ext uri="{FF2B5EF4-FFF2-40B4-BE49-F238E27FC236}">
              <a16:creationId xmlns:a16="http://schemas.microsoft.com/office/drawing/2014/main" id="{1387F053-8E35-4BF1-8A72-F00C55B532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6345</xdr:colOff>
      <xdr:row>4</xdr:row>
      <xdr:rowOff>123825</xdr:rowOff>
    </xdr:from>
    <xdr:to>
      <xdr:col>16</xdr:col>
      <xdr:colOff>750533</xdr:colOff>
      <xdr:row>30</xdr:row>
      <xdr:rowOff>98044</xdr:rowOff>
    </xdr:to>
    <xdr:graphicFrame macro="">
      <xdr:nvGraphicFramePr>
        <xdr:cNvPr id="3" name="Chart 2">
          <a:extLst>
            <a:ext uri="{FF2B5EF4-FFF2-40B4-BE49-F238E27FC236}">
              <a16:creationId xmlns:a16="http://schemas.microsoft.com/office/drawing/2014/main" id="{1AAF3169-C24B-4185-BCDC-3C4A3C653B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64197</xdr:colOff>
      <xdr:row>5</xdr:row>
      <xdr:rowOff>69055</xdr:rowOff>
    </xdr:from>
    <xdr:to>
      <xdr:col>16</xdr:col>
      <xdr:colOff>689322</xdr:colOff>
      <xdr:row>31</xdr:row>
      <xdr:rowOff>55180</xdr:rowOff>
    </xdr:to>
    <xdr:graphicFrame macro="">
      <xdr:nvGraphicFramePr>
        <xdr:cNvPr id="3" name="Chart 2">
          <a:extLst>
            <a:ext uri="{FF2B5EF4-FFF2-40B4-BE49-F238E27FC236}">
              <a16:creationId xmlns:a16="http://schemas.microsoft.com/office/drawing/2014/main" id="{B0DBE07C-843A-4FDD-9105-4027919FA0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17367</xdr:colOff>
      <xdr:row>4</xdr:row>
      <xdr:rowOff>123825</xdr:rowOff>
    </xdr:from>
    <xdr:to>
      <xdr:col>11</xdr:col>
      <xdr:colOff>108680</xdr:colOff>
      <xdr:row>23</xdr:row>
      <xdr:rowOff>74231</xdr:rowOff>
    </xdr:to>
    <xdr:graphicFrame macro="">
      <xdr:nvGraphicFramePr>
        <xdr:cNvPr id="3" name="Chart 2">
          <a:extLst>
            <a:ext uri="{FF2B5EF4-FFF2-40B4-BE49-F238E27FC236}">
              <a16:creationId xmlns:a16="http://schemas.microsoft.com/office/drawing/2014/main" id="{2EF72ABE-1B2F-4FA3-BDE1-FCDA054ADB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54769</xdr:colOff>
      <xdr:row>5</xdr:row>
      <xdr:rowOff>71437</xdr:rowOff>
    </xdr:from>
    <xdr:to>
      <xdr:col>11</xdr:col>
      <xdr:colOff>229426</xdr:colOff>
      <xdr:row>29</xdr:row>
      <xdr:rowOff>21843</xdr:rowOff>
    </xdr:to>
    <xdr:graphicFrame macro="">
      <xdr:nvGraphicFramePr>
        <xdr:cNvPr id="3" name="Chart 2">
          <a:extLst>
            <a:ext uri="{FF2B5EF4-FFF2-40B4-BE49-F238E27FC236}">
              <a16:creationId xmlns:a16="http://schemas.microsoft.com/office/drawing/2014/main" id="{C4BFB61A-A302-4BE5-B7E0-2EAFEA8579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23811</xdr:colOff>
      <xdr:row>4</xdr:row>
      <xdr:rowOff>162717</xdr:rowOff>
    </xdr:from>
    <xdr:to>
      <xdr:col>16</xdr:col>
      <xdr:colOff>351280</xdr:colOff>
      <xdr:row>30</xdr:row>
      <xdr:rowOff>136936</xdr:rowOff>
    </xdr:to>
    <xdr:graphicFrame macro="">
      <xdr:nvGraphicFramePr>
        <xdr:cNvPr id="3" name="Chart 2">
          <a:extLst>
            <a:ext uri="{FF2B5EF4-FFF2-40B4-BE49-F238E27FC236}">
              <a16:creationId xmlns:a16="http://schemas.microsoft.com/office/drawing/2014/main" id="{30E2EECA-C587-4522-8E9A-24845328E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33336</xdr:colOff>
      <xdr:row>4</xdr:row>
      <xdr:rowOff>113504</xdr:rowOff>
    </xdr:from>
    <xdr:to>
      <xdr:col>17</xdr:col>
      <xdr:colOff>63149</xdr:colOff>
      <xdr:row>30</xdr:row>
      <xdr:rowOff>52004</xdr:rowOff>
    </xdr:to>
    <xdr:graphicFrame macro="">
      <xdr:nvGraphicFramePr>
        <xdr:cNvPr id="3" name="Chart 2">
          <a:extLst>
            <a:ext uri="{FF2B5EF4-FFF2-40B4-BE49-F238E27FC236}">
              <a16:creationId xmlns:a16="http://schemas.microsoft.com/office/drawing/2014/main" id="{BB965F19-A207-4EA2-8032-BC9CA10689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463549</xdr:colOff>
      <xdr:row>5</xdr:row>
      <xdr:rowOff>1585</xdr:rowOff>
    </xdr:from>
    <xdr:to>
      <xdr:col>16</xdr:col>
      <xdr:colOff>588611</xdr:colOff>
      <xdr:row>30</xdr:row>
      <xdr:rowOff>142492</xdr:rowOff>
    </xdr:to>
    <xdr:graphicFrame macro="">
      <xdr:nvGraphicFramePr>
        <xdr:cNvPr id="3" name="Chart 2">
          <a:extLst>
            <a:ext uri="{FF2B5EF4-FFF2-40B4-BE49-F238E27FC236}">
              <a16:creationId xmlns:a16="http://schemas.microsoft.com/office/drawing/2014/main" id="{4E6AAFC2-954F-4912-8049-608A2E81B0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31747</xdr:colOff>
      <xdr:row>4</xdr:row>
      <xdr:rowOff>103187</xdr:rowOff>
    </xdr:from>
    <xdr:to>
      <xdr:col>17</xdr:col>
      <xdr:colOff>2029</xdr:colOff>
      <xdr:row>27</xdr:row>
      <xdr:rowOff>208375</xdr:rowOff>
    </xdr:to>
    <xdr:graphicFrame macro="">
      <xdr:nvGraphicFramePr>
        <xdr:cNvPr id="3" name="Chart 2">
          <a:extLst>
            <a:ext uri="{FF2B5EF4-FFF2-40B4-BE49-F238E27FC236}">
              <a16:creationId xmlns:a16="http://schemas.microsoft.com/office/drawing/2014/main" id="{EAA3213E-62AB-4DBE-9341-087F85F368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473869</xdr:colOff>
      <xdr:row>5</xdr:row>
      <xdr:rowOff>44451</xdr:rowOff>
    </xdr:from>
    <xdr:to>
      <xdr:col>14</xdr:col>
      <xdr:colOff>311681</xdr:colOff>
      <xdr:row>25</xdr:row>
      <xdr:rowOff>169514</xdr:rowOff>
    </xdr:to>
    <xdr:graphicFrame macro="">
      <xdr:nvGraphicFramePr>
        <xdr:cNvPr id="3" name="Chart 2">
          <a:extLst>
            <a:ext uri="{FF2B5EF4-FFF2-40B4-BE49-F238E27FC236}">
              <a16:creationId xmlns:a16="http://schemas.microsoft.com/office/drawing/2014/main" id="{D67A1283-F73F-45F1-8350-1DB0530118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1820</xdr:colOff>
      <xdr:row>4</xdr:row>
      <xdr:rowOff>142876</xdr:rowOff>
    </xdr:from>
    <xdr:to>
      <xdr:col>16</xdr:col>
      <xdr:colOff>626945</xdr:colOff>
      <xdr:row>30</xdr:row>
      <xdr:rowOff>93001</xdr:rowOff>
    </xdr:to>
    <xdr:graphicFrame macro="">
      <xdr:nvGraphicFramePr>
        <xdr:cNvPr id="3" name="Chart 2">
          <a:extLst>
            <a:ext uri="{FF2B5EF4-FFF2-40B4-BE49-F238E27FC236}">
              <a16:creationId xmlns:a16="http://schemas.microsoft.com/office/drawing/2014/main" id="{E736D786-FA57-4330-9489-5857AD6119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6348</xdr:colOff>
      <xdr:row>4</xdr:row>
      <xdr:rowOff>160337</xdr:rowOff>
    </xdr:from>
    <xdr:to>
      <xdr:col>17</xdr:col>
      <xdr:colOff>619567</xdr:colOff>
      <xdr:row>30</xdr:row>
      <xdr:rowOff>27400</xdr:rowOff>
    </xdr:to>
    <xdr:graphicFrame macro="">
      <xdr:nvGraphicFramePr>
        <xdr:cNvPr id="3" name="Chart 2">
          <a:extLst>
            <a:ext uri="{FF2B5EF4-FFF2-40B4-BE49-F238E27FC236}">
              <a16:creationId xmlns:a16="http://schemas.microsoft.com/office/drawing/2014/main" id="{222716D2-99D1-47F2-BFB4-E892D7E3D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17462</xdr:colOff>
      <xdr:row>5</xdr:row>
      <xdr:rowOff>9523</xdr:rowOff>
    </xdr:from>
    <xdr:to>
      <xdr:col>17</xdr:col>
      <xdr:colOff>654494</xdr:colOff>
      <xdr:row>30</xdr:row>
      <xdr:rowOff>67086</xdr:rowOff>
    </xdr:to>
    <xdr:graphicFrame macro="">
      <xdr:nvGraphicFramePr>
        <xdr:cNvPr id="3" name="Chart 2">
          <a:extLst>
            <a:ext uri="{FF2B5EF4-FFF2-40B4-BE49-F238E27FC236}">
              <a16:creationId xmlns:a16="http://schemas.microsoft.com/office/drawing/2014/main" id="{E02BA600-B05F-44D6-923D-05FBEBC0B6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AER NPRT">
  <a:themeElements>
    <a:clrScheme name="AER EDNSP OPD">
      <a:dk1>
        <a:srgbClr val="002060"/>
      </a:dk1>
      <a:lt1>
        <a:srgbClr val="FFFFFF"/>
      </a:lt1>
      <a:dk2>
        <a:srgbClr val="002060"/>
      </a:dk2>
      <a:lt2>
        <a:srgbClr val="FFFFFF"/>
      </a:lt2>
      <a:accent1>
        <a:srgbClr val="C1D5E3"/>
      </a:accent1>
      <a:accent2>
        <a:srgbClr val="0C5B88"/>
      </a:accent2>
      <a:accent3>
        <a:srgbClr val="2A564D"/>
      </a:accent3>
      <a:accent4>
        <a:srgbClr val="0C5B88"/>
      </a:accent4>
      <a:accent5>
        <a:srgbClr val="3886A8"/>
      </a:accent5>
      <a:accent6>
        <a:srgbClr val="C1D5E3"/>
      </a:accent6>
      <a:hlink>
        <a:srgbClr val="2C5B6C"/>
      </a:hlink>
      <a:folHlink>
        <a:srgbClr val="4A5C6E"/>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9737F-00DF-4B8C-A934-4DA5C6FDF63D}">
  <sheetPr codeName="Sheet10">
    <pageSetUpPr fitToPage="1"/>
  </sheetPr>
  <dimension ref="A1:P103"/>
  <sheetViews>
    <sheetView showGridLines="0" tabSelected="1" zoomScale="80" zoomScaleNormal="80" workbookViewId="0">
      <selection activeCell="B14" sqref="B14"/>
    </sheetView>
  </sheetViews>
  <sheetFormatPr defaultColWidth="9.85546875" defaultRowHeight="12.75" x14ac:dyDescent="0.2"/>
  <cols>
    <col min="1" max="1" width="2.42578125" style="17" customWidth="1"/>
    <col min="2" max="2" width="11.42578125" style="17" customWidth="1"/>
    <col min="3" max="16" width="12.7109375" style="17" customWidth="1"/>
    <col min="17" max="17" width="12.5703125" style="17" customWidth="1"/>
    <col min="18" max="16384" width="9.85546875" style="17"/>
  </cols>
  <sheetData>
    <row r="1" spans="1:16" ht="77.25" customHeight="1" x14ac:dyDescent="0.55000000000000004">
      <c r="A1" s="16" t="s">
        <v>42</v>
      </c>
      <c r="B1" s="16"/>
      <c r="D1" s="16"/>
      <c r="E1" s="18"/>
      <c r="F1" s="19"/>
      <c r="G1" s="16"/>
      <c r="H1" s="16"/>
      <c r="I1" s="16"/>
      <c r="J1" s="16"/>
      <c r="K1" s="20"/>
      <c r="L1" s="16"/>
      <c r="M1" s="16"/>
      <c r="N1" s="16"/>
      <c r="O1" s="16"/>
      <c r="P1" s="16"/>
    </row>
    <row r="2" spans="1:16" ht="12.75" customHeight="1" x14ac:dyDescent="0.55000000000000004">
      <c r="A2" s="16"/>
      <c r="B2" s="16"/>
      <c r="C2" s="21"/>
      <c r="D2" s="21"/>
      <c r="E2" s="22"/>
      <c r="F2" s="23"/>
      <c r="G2" s="21"/>
      <c r="H2" s="21"/>
      <c r="I2" s="21"/>
      <c r="J2" s="21"/>
      <c r="K2" s="24"/>
      <c r="L2" s="21"/>
      <c r="M2" s="21"/>
      <c r="N2" s="21"/>
      <c r="O2" s="21"/>
      <c r="P2" s="21"/>
    </row>
    <row r="3" spans="1:16" ht="33" customHeight="1" x14ac:dyDescent="0.2">
      <c r="A3" s="16"/>
      <c r="B3" s="25"/>
      <c r="C3" s="143" t="s">
        <v>43</v>
      </c>
      <c r="D3" s="143"/>
      <c r="E3" s="143"/>
      <c r="F3" s="143"/>
      <c r="G3" s="143"/>
      <c r="H3" s="143"/>
      <c r="I3" s="143"/>
      <c r="J3" s="143"/>
      <c r="K3" s="143"/>
      <c r="L3" s="143"/>
      <c r="M3" s="143"/>
      <c r="N3" s="143"/>
      <c r="O3" s="143"/>
      <c r="P3" s="143"/>
    </row>
    <row r="4" spans="1:16" ht="54.95" customHeight="1" x14ac:dyDescent="0.2">
      <c r="A4" s="16"/>
      <c r="B4" s="25"/>
      <c r="C4" s="144" t="s">
        <v>44</v>
      </c>
      <c r="D4" s="144"/>
      <c r="E4" s="144"/>
      <c r="F4" s="144"/>
      <c r="G4" s="144"/>
      <c r="H4" s="144"/>
      <c r="I4" s="144"/>
      <c r="J4" s="144"/>
      <c r="K4" s="144"/>
      <c r="L4" s="144"/>
      <c r="M4" s="144"/>
      <c r="N4" s="144"/>
      <c r="O4" s="144"/>
      <c r="P4" s="144"/>
    </row>
    <row r="5" spans="1:16" x14ac:dyDescent="0.2">
      <c r="A5" s="16"/>
      <c r="B5" s="16"/>
      <c r="C5" s="16"/>
      <c r="D5" s="16"/>
      <c r="E5" s="16"/>
      <c r="F5" s="16"/>
      <c r="G5" s="16"/>
      <c r="H5" s="16"/>
      <c r="I5" s="16"/>
      <c r="J5" s="16"/>
      <c r="K5" s="16"/>
      <c r="L5" s="16"/>
      <c r="M5" s="16"/>
      <c r="N5" s="16"/>
      <c r="O5" s="16"/>
      <c r="P5" s="16"/>
    </row>
    <row r="6" spans="1:16" ht="27.75" x14ac:dyDescent="0.4">
      <c r="A6" s="16"/>
      <c r="B6" s="16"/>
      <c r="C6" s="145" t="s">
        <v>45</v>
      </c>
      <c r="D6" s="145"/>
      <c r="E6" s="145"/>
      <c r="F6" s="145"/>
      <c r="G6" s="145"/>
      <c r="H6" s="145"/>
      <c r="I6" s="145"/>
      <c r="J6" s="145"/>
      <c r="K6" s="145"/>
      <c r="L6" s="145"/>
      <c r="M6" s="145"/>
      <c r="N6" s="145"/>
      <c r="O6" s="145"/>
      <c r="P6" s="145"/>
    </row>
    <row r="7" spans="1:16" x14ac:dyDescent="0.2">
      <c r="A7" s="16"/>
      <c r="B7" s="16"/>
      <c r="C7" s="16"/>
      <c r="D7" s="16"/>
      <c r="E7" s="16"/>
      <c r="F7" s="16"/>
      <c r="G7" s="16"/>
      <c r="H7" s="16"/>
      <c r="I7" s="16"/>
      <c r="J7" s="16"/>
      <c r="K7" s="16"/>
      <c r="L7" s="16"/>
      <c r="M7" s="16"/>
      <c r="N7" s="16"/>
      <c r="O7" s="16"/>
      <c r="P7" s="16"/>
    </row>
    <row r="8" spans="1:16" ht="33" customHeight="1" x14ac:dyDescent="0.2">
      <c r="A8" s="16"/>
      <c r="B8" s="16"/>
      <c r="C8" s="142" t="s">
        <v>46</v>
      </c>
      <c r="D8" s="142"/>
      <c r="E8" s="142"/>
      <c r="F8" s="142"/>
      <c r="G8" s="142"/>
      <c r="H8" s="142"/>
      <c r="I8" s="142"/>
      <c r="J8" s="142"/>
      <c r="K8" s="142"/>
      <c r="L8" s="142"/>
      <c r="M8" s="142"/>
      <c r="N8" s="142"/>
      <c r="O8" s="142"/>
      <c r="P8" s="142"/>
    </row>
    <row r="9" spans="1:16" ht="15.75" x14ac:dyDescent="0.25">
      <c r="A9" s="16"/>
      <c r="B9" s="16"/>
      <c r="C9" s="26"/>
      <c r="D9" s="27"/>
      <c r="E9" s="27"/>
      <c r="F9" s="27"/>
      <c r="G9" s="27"/>
      <c r="H9" s="27"/>
      <c r="I9" s="27"/>
      <c r="J9" s="27"/>
      <c r="K9" s="27"/>
      <c r="L9" s="25"/>
      <c r="M9" s="25"/>
      <c r="N9" s="25"/>
      <c r="O9" s="25"/>
      <c r="P9" s="25"/>
    </row>
    <row r="10" spans="1:16" ht="15.75" x14ac:dyDescent="0.25">
      <c r="A10" s="16"/>
      <c r="B10" s="16"/>
      <c r="C10" s="118" t="s">
        <v>47</v>
      </c>
      <c r="D10" s="119"/>
      <c r="E10" s="119"/>
      <c r="F10" s="119"/>
      <c r="G10" s="119"/>
      <c r="H10" s="119"/>
      <c r="I10" s="119"/>
      <c r="J10" s="119"/>
      <c r="K10" s="119"/>
      <c r="L10" s="119"/>
      <c r="M10" s="119"/>
      <c r="N10" s="119"/>
      <c r="O10" s="119"/>
      <c r="P10" s="119"/>
    </row>
    <row r="11" spans="1:16" ht="56.25" customHeight="1" x14ac:dyDescent="0.2">
      <c r="A11" s="16"/>
      <c r="B11" s="16"/>
      <c r="C11" s="142" t="s">
        <v>169</v>
      </c>
      <c r="D11" s="142"/>
      <c r="E11" s="142"/>
      <c r="F11" s="142"/>
      <c r="G11" s="142"/>
      <c r="H11" s="142"/>
      <c r="I11" s="142"/>
      <c r="J11" s="142"/>
      <c r="K11" s="142"/>
      <c r="L11" s="142"/>
      <c r="M11" s="142"/>
      <c r="N11" s="142"/>
      <c r="O11" s="142"/>
      <c r="P11" s="142"/>
    </row>
    <row r="12" spans="1:16" ht="27.75" customHeight="1" x14ac:dyDescent="0.2">
      <c r="A12" s="16"/>
      <c r="B12" s="16"/>
      <c r="C12" s="142"/>
      <c r="D12" s="142"/>
      <c r="E12" s="142"/>
      <c r="F12" s="142"/>
      <c r="G12" s="142"/>
      <c r="H12" s="142"/>
      <c r="I12" s="142"/>
      <c r="J12" s="142"/>
      <c r="K12" s="142"/>
      <c r="L12" s="142"/>
      <c r="M12" s="142"/>
      <c r="N12" s="142"/>
      <c r="O12" s="142"/>
      <c r="P12" s="142"/>
    </row>
    <row r="13" spans="1:16" ht="15.75" customHeight="1" x14ac:dyDescent="0.2">
      <c r="A13" s="16"/>
      <c r="B13" s="16"/>
      <c r="C13" s="142"/>
      <c r="D13" s="142"/>
      <c r="E13" s="142"/>
      <c r="F13" s="142"/>
      <c r="G13" s="142"/>
      <c r="H13" s="142"/>
      <c r="I13" s="142"/>
      <c r="J13" s="142"/>
      <c r="K13" s="142"/>
      <c r="L13" s="142"/>
      <c r="M13" s="142"/>
      <c r="N13" s="142"/>
      <c r="O13" s="142"/>
      <c r="P13" s="142"/>
    </row>
    <row r="14" spans="1:16" ht="44.25" customHeight="1" x14ac:dyDescent="0.2">
      <c r="A14" s="16"/>
      <c r="B14" s="16"/>
      <c r="C14" s="142"/>
      <c r="D14" s="142"/>
      <c r="E14" s="142"/>
      <c r="F14" s="142"/>
      <c r="G14" s="142"/>
      <c r="H14" s="142"/>
      <c r="I14" s="142"/>
      <c r="J14" s="142"/>
      <c r="K14" s="142"/>
      <c r="L14" s="142"/>
      <c r="M14" s="142"/>
      <c r="N14" s="142"/>
      <c r="O14" s="142"/>
      <c r="P14" s="142"/>
    </row>
    <row r="15" spans="1:16" ht="77.25" customHeight="1" x14ac:dyDescent="0.2">
      <c r="A15" s="16"/>
      <c r="B15" s="16"/>
      <c r="C15" s="142"/>
      <c r="D15" s="142"/>
      <c r="E15" s="142"/>
      <c r="F15" s="142"/>
      <c r="G15" s="142"/>
      <c r="H15" s="142"/>
      <c r="I15" s="142"/>
      <c r="J15" s="142"/>
      <c r="K15" s="142"/>
      <c r="L15" s="142"/>
      <c r="M15" s="142"/>
      <c r="N15" s="142"/>
      <c r="O15" s="142"/>
      <c r="P15" s="142"/>
    </row>
    <row r="16" spans="1:16" ht="15.75" x14ac:dyDescent="0.25">
      <c r="A16" s="16"/>
      <c r="B16" s="16"/>
      <c r="C16" s="26"/>
      <c r="D16" s="27"/>
      <c r="E16" s="27"/>
      <c r="F16" s="27"/>
      <c r="G16" s="27"/>
      <c r="H16" s="27"/>
      <c r="I16" s="27"/>
      <c r="J16" s="27"/>
      <c r="K16" s="27"/>
      <c r="L16" s="25"/>
      <c r="M16" s="25"/>
      <c r="N16" s="25"/>
      <c r="O16" s="25"/>
      <c r="P16" s="25"/>
    </row>
    <row r="17" spans="1:16" ht="15.75" x14ac:dyDescent="0.25">
      <c r="A17" s="16"/>
      <c r="B17" s="16"/>
      <c r="C17" s="118" t="s">
        <v>48</v>
      </c>
      <c r="D17" s="119"/>
      <c r="E17" s="119"/>
      <c r="F17" s="119"/>
      <c r="G17" s="119"/>
      <c r="H17" s="119"/>
      <c r="I17" s="119"/>
      <c r="J17" s="119" t="s">
        <v>49</v>
      </c>
      <c r="K17" s="120"/>
      <c r="L17" s="119"/>
      <c r="M17" s="119"/>
      <c r="N17" s="119"/>
      <c r="O17" s="119"/>
      <c r="P17" s="119"/>
    </row>
    <row r="18" spans="1:16" ht="231" customHeight="1" x14ac:dyDescent="0.2">
      <c r="A18" s="16"/>
      <c r="B18" s="16"/>
      <c r="C18" s="142" t="s">
        <v>179</v>
      </c>
      <c r="D18" s="142"/>
      <c r="E18" s="142"/>
      <c r="F18" s="142"/>
      <c r="G18" s="142"/>
      <c r="H18" s="142"/>
      <c r="I18" s="142"/>
      <c r="J18" s="142"/>
      <c r="K18" s="142"/>
      <c r="L18" s="142"/>
      <c r="M18" s="142"/>
      <c r="N18" s="142"/>
      <c r="O18" s="142"/>
      <c r="P18" s="142"/>
    </row>
    <row r="19" spans="1:16" ht="15" x14ac:dyDescent="0.2">
      <c r="A19" s="16"/>
      <c r="B19" s="16"/>
      <c r="C19" s="28"/>
      <c r="D19" s="25"/>
      <c r="E19" s="25"/>
      <c r="F19" s="25"/>
      <c r="G19" s="25"/>
      <c r="H19" s="25"/>
      <c r="I19" s="25"/>
      <c r="J19" s="27"/>
      <c r="K19" s="27"/>
      <c r="L19" s="25"/>
      <c r="M19" s="25"/>
      <c r="N19" s="25"/>
      <c r="O19" s="25"/>
      <c r="P19" s="25"/>
    </row>
    <row r="20" spans="1:16" ht="15.75" x14ac:dyDescent="0.25">
      <c r="A20" s="16"/>
      <c r="B20" s="16"/>
      <c r="C20" s="29" t="s">
        <v>50</v>
      </c>
      <c r="D20" s="30"/>
      <c r="E20" s="30"/>
      <c r="F20" s="30"/>
      <c r="G20" s="30"/>
      <c r="H20" s="30"/>
      <c r="I20" s="30"/>
      <c r="J20" s="30"/>
      <c r="K20" s="30"/>
      <c r="L20" s="31"/>
      <c r="M20" s="31"/>
      <c r="N20" s="31"/>
      <c r="O20" s="31"/>
      <c r="P20" s="31"/>
    </row>
    <row r="21" spans="1:16" ht="15" x14ac:dyDescent="0.2">
      <c r="A21" s="16"/>
      <c r="B21" s="16"/>
      <c r="C21" s="30"/>
      <c r="D21" s="30"/>
      <c r="E21" s="30"/>
      <c r="F21" s="30"/>
      <c r="G21" s="30"/>
      <c r="H21" s="30"/>
      <c r="I21" s="30"/>
      <c r="J21" s="30"/>
      <c r="K21" s="30"/>
      <c r="L21" s="31"/>
      <c r="M21" s="31"/>
      <c r="N21" s="31"/>
      <c r="O21" s="31"/>
      <c r="P21" s="31"/>
    </row>
    <row r="22" spans="1:16" x14ac:dyDescent="0.2">
      <c r="A22" s="16"/>
      <c r="B22" s="16"/>
      <c r="C22" s="32" t="s">
        <v>51</v>
      </c>
      <c r="D22" s="32" t="s">
        <v>52</v>
      </c>
      <c r="E22" s="32"/>
      <c r="F22" s="32" t="s">
        <v>53</v>
      </c>
      <c r="G22" s="32"/>
      <c r="H22" s="32"/>
      <c r="I22" s="32"/>
      <c r="J22" s="32"/>
      <c r="K22" s="32"/>
      <c r="L22" s="32"/>
      <c r="M22" s="32"/>
      <c r="N22" s="32"/>
      <c r="O22" s="32"/>
      <c r="P22" s="32"/>
    </row>
    <row r="23" spans="1:16" s="37" customFormat="1" x14ac:dyDescent="0.25">
      <c r="A23" s="33"/>
      <c r="B23" s="33"/>
      <c r="C23" s="121">
        <v>8</v>
      </c>
      <c r="D23" s="35" t="s">
        <v>170</v>
      </c>
      <c r="E23" s="36"/>
      <c r="F23" s="36" t="s">
        <v>55</v>
      </c>
      <c r="G23" s="36"/>
      <c r="H23" s="36" t="s">
        <v>171</v>
      </c>
      <c r="I23" s="36"/>
      <c r="J23" s="36"/>
      <c r="K23" s="36"/>
      <c r="L23" s="36"/>
      <c r="M23" s="36"/>
      <c r="N23" s="36"/>
      <c r="O23" s="36"/>
      <c r="P23" s="36"/>
    </row>
    <row r="24" spans="1:16" s="37" customFormat="1" x14ac:dyDescent="0.25">
      <c r="A24" s="33"/>
      <c r="B24" s="33"/>
      <c r="C24" s="121">
        <v>7</v>
      </c>
      <c r="D24" s="35" t="s">
        <v>54</v>
      </c>
      <c r="E24" s="36"/>
      <c r="F24" s="36" t="s">
        <v>55</v>
      </c>
      <c r="G24" s="36"/>
      <c r="H24" s="36" t="s">
        <v>56</v>
      </c>
      <c r="I24" s="36"/>
      <c r="J24" s="36"/>
      <c r="K24" s="36"/>
      <c r="L24" s="36"/>
      <c r="M24" s="36"/>
      <c r="N24" s="36"/>
      <c r="O24" s="36"/>
      <c r="P24" s="36"/>
    </row>
    <row r="25" spans="1:16" s="37" customFormat="1" x14ac:dyDescent="0.25">
      <c r="A25" s="33"/>
      <c r="B25" s="33"/>
      <c r="C25" s="121">
        <v>6</v>
      </c>
      <c r="D25" s="35" t="s">
        <v>57</v>
      </c>
      <c r="E25" s="36"/>
      <c r="F25" s="36" t="s">
        <v>55</v>
      </c>
      <c r="G25" s="36"/>
      <c r="H25" s="36" t="s">
        <v>58</v>
      </c>
      <c r="I25" s="36"/>
      <c r="J25" s="36" t="s">
        <v>59</v>
      </c>
      <c r="K25" s="36"/>
      <c r="L25" s="36"/>
      <c r="M25" s="36"/>
      <c r="N25" s="36"/>
      <c r="O25" s="36"/>
      <c r="P25" s="36"/>
    </row>
    <row r="26" spans="1:16" s="37" customFormat="1" x14ac:dyDescent="0.25">
      <c r="A26" s="33"/>
      <c r="B26" s="33"/>
      <c r="C26" s="121">
        <v>5</v>
      </c>
      <c r="D26" s="35" t="s">
        <v>60</v>
      </c>
      <c r="E26" s="36"/>
      <c r="F26" s="36" t="s">
        <v>55</v>
      </c>
      <c r="G26" s="36"/>
      <c r="H26" s="36" t="s">
        <v>61</v>
      </c>
      <c r="I26" s="36"/>
      <c r="J26" s="36"/>
      <c r="K26" s="36"/>
      <c r="L26" s="36"/>
      <c r="M26" s="36"/>
      <c r="N26" s="36"/>
      <c r="O26" s="36"/>
      <c r="P26" s="36"/>
    </row>
    <row r="27" spans="1:16" s="37" customFormat="1" x14ac:dyDescent="0.25">
      <c r="A27" s="33"/>
      <c r="B27" s="33"/>
      <c r="C27" s="121"/>
      <c r="D27" s="35"/>
      <c r="E27" s="36"/>
      <c r="F27" s="36" t="s">
        <v>62</v>
      </c>
      <c r="G27" s="36"/>
      <c r="H27" s="36" t="s">
        <v>63</v>
      </c>
      <c r="I27" s="36"/>
      <c r="J27" s="36" t="s">
        <v>64</v>
      </c>
      <c r="K27" s="36"/>
      <c r="L27" s="36"/>
      <c r="M27" s="36"/>
      <c r="N27" s="36"/>
      <c r="O27" s="36"/>
      <c r="P27" s="36"/>
    </row>
    <row r="28" spans="1:16" s="37" customFormat="1" x14ac:dyDescent="0.25">
      <c r="A28" s="33"/>
      <c r="B28" s="33"/>
      <c r="C28" s="121">
        <v>4</v>
      </c>
      <c r="D28" s="35" t="s">
        <v>65</v>
      </c>
      <c r="E28" s="36"/>
      <c r="F28" s="36" t="s">
        <v>55</v>
      </c>
      <c r="G28" s="36"/>
      <c r="H28" s="36" t="s">
        <v>66</v>
      </c>
      <c r="I28" s="36"/>
      <c r="J28" s="36" t="s">
        <v>67</v>
      </c>
      <c r="K28" s="36"/>
      <c r="L28" s="36"/>
      <c r="M28" s="36"/>
      <c r="N28" s="36"/>
      <c r="O28" s="36"/>
      <c r="P28" s="36"/>
    </row>
    <row r="29" spans="1:16" s="37" customFormat="1" x14ac:dyDescent="0.25">
      <c r="A29" s="33"/>
      <c r="B29" s="33"/>
      <c r="C29" s="121"/>
      <c r="D29" s="35"/>
      <c r="E29" s="36"/>
      <c r="F29" s="36" t="s">
        <v>62</v>
      </c>
      <c r="G29" s="36"/>
      <c r="H29" s="36" t="s">
        <v>63</v>
      </c>
      <c r="I29" s="36"/>
      <c r="J29" s="36" t="s">
        <v>64</v>
      </c>
      <c r="K29" s="36"/>
      <c r="L29" s="36"/>
      <c r="M29" s="36"/>
      <c r="N29" s="36"/>
      <c r="O29" s="36"/>
      <c r="P29" s="36"/>
    </row>
    <row r="30" spans="1:16" s="37" customFormat="1" x14ac:dyDescent="0.25">
      <c r="A30" s="33"/>
      <c r="B30" s="33"/>
      <c r="C30" s="121">
        <v>3</v>
      </c>
      <c r="D30" s="35" t="s">
        <v>68</v>
      </c>
      <c r="E30" s="36"/>
      <c r="F30" s="36" t="s">
        <v>55</v>
      </c>
      <c r="G30" s="36"/>
      <c r="H30" s="36" t="s">
        <v>69</v>
      </c>
      <c r="I30" s="36"/>
      <c r="J30" s="36" t="s">
        <v>70</v>
      </c>
      <c r="K30" s="36"/>
      <c r="L30" s="36"/>
      <c r="M30" s="36"/>
      <c r="N30" s="36"/>
      <c r="O30" s="36"/>
      <c r="P30" s="36"/>
    </row>
    <row r="31" spans="1:16" s="37" customFormat="1" x14ac:dyDescent="0.25">
      <c r="A31" s="33"/>
      <c r="B31" s="33"/>
      <c r="C31" s="121"/>
      <c r="D31" s="35"/>
      <c r="E31" s="36"/>
      <c r="F31" s="36" t="s">
        <v>62</v>
      </c>
      <c r="G31" s="36"/>
      <c r="H31" s="36" t="s">
        <v>71</v>
      </c>
      <c r="I31" s="36"/>
      <c r="J31" s="36"/>
      <c r="K31" s="36"/>
      <c r="L31" s="36"/>
      <c r="M31" s="36"/>
      <c r="N31" s="36"/>
      <c r="O31" s="36"/>
      <c r="P31" s="36"/>
    </row>
    <row r="32" spans="1:16" s="37" customFormat="1" x14ac:dyDescent="0.25">
      <c r="A32" s="33"/>
      <c r="B32" s="33"/>
      <c r="C32" s="121">
        <v>2</v>
      </c>
      <c r="D32" s="35" t="s">
        <v>72</v>
      </c>
      <c r="E32" s="36"/>
      <c r="F32" s="36" t="s">
        <v>55</v>
      </c>
      <c r="G32" s="36"/>
      <c r="H32" s="36" t="s">
        <v>73</v>
      </c>
      <c r="I32" s="36"/>
      <c r="J32" s="36"/>
      <c r="K32" s="36"/>
      <c r="L32" s="36"/>
      <c r="M32" s="36"/>
      <c r="N32" s="36"/>
      <c r="O32" s="36"/>
      <c r="P32" s="36"/>
    </row>
    <row r="33" spans="1:16" s="37" customFormat="1" x14ac:dyDescent="0.25">
      <c r="A33" s="33"/>
      <c r="B33" s="33"/>
      <c r="C33" s="121"/>
      <c r="D33" s="35"/>
      <c r="E33" s="36"/>
      <c r="F33" s="36" t="s">
        <v>62</v>
      </c>
      <c r="G33" s="36"/>
      <c r="H33" s="36" t="s">
        <v>74</v>
      </c>
      <c r="I33" s="36"/>
      <c r="J33" s="36"/>
      <c r="K33" s="36"/>
      <c r="L33" s="36"/>
      <c r="M33" s="36"/>
      <c r="N33" s="36"/>
      <c r="O33" s="36"/>
      <c r="P33" s="36"/>
    </row>
    <row r="34" spans="1:16" s="37" customFormat="1" x14ac:dyDescent="0.25">
      <c r="A34" s="33"/>
      <c r="B34" s="33"/>
      <c r="C34" s="121">
        <v>1</v>
      </c>
      <c r="D34" s="35" t="s">
        <v>75</v>
      </c>
      <c r="E34" s="35"/>
      <c r="F34" s="36" t="s">
        <v>55</v>
      </c>
      <c r="G34" s="36"/>
      <c r="H34" s="36" t="s">
        <v>76</v>
      </c>
      <c r="I34" s="36"/>
      <c r="J34" s="36"/>
      <c r="K34" s="36"/>
      <c r="L34" s="36"/>
      <c r="M34" s="36"/>
      <c r="N34" s="36"/>
      <c r="O34" s="36"/>
      <c r="P34" s="36"/>
    </row>
    <row r="35" spans="1:16" s="37" customFormat="1" ht="13.5" customHeight="1" x14ac:dyDescent="0.25">
      <c r="A35" s="33"/>
      <c r="B35" s="33"/>
      <c r="C35" s="34"/>
      <c r="D35" s="38"/>
      <c r="E35" s="35"/>
      <c r="F35" s="36" t="s">
        <v>62</v>
      </c>
      <c r="G35" s="36"/>
      <c r="H35" s="36" t="s">
        <v>77</v>
      </c>
      <c r="I35" s="36"/>
      <c r="J35" s="36"/>
      <c r="K35" s="36"/>
      <c r="L35" s="36"/>
      <c r="M35" s="36"/>
      <c r="N35" s="36"/>
      <c r="O35" s="36"/>
      <c r="P35" s="36"/>
    </row>
    <row r="36" spans="1:16" x14ac:dyDescent="0.2">
      <c r="A36" s="16"/>
      <c r="B36" s="16"/>
      <c r="C36" s="39"/>
      <c r="D36" s="40"/>
      <c r="E36" s="41"/>
    </row>
    <row r="37" spans="1:16" x14ac:dyDescent="0.2">
      <c r="A37" s="16"/>
      <c r="B37" s="16"/>
    </row>
    <row r="38" spans="1:16" x14ac:dyDescent="0.2">
      <c r="A38" s="16"/>
      <c r="B38" s="16"/>
    </row>
    <row r="39" spans="1:16" x14ac:dyDescent="0.2">
      <c r="A39" s="16"/>
      <c r="B39" s="16"/>
    </row>
    <row r="40" spans="1:16" x14ac:dyDescent="0.2">
      <c r="A40" s="16"/>
      <c r="B40" s="16"/>
    </row>
    <row r="41" spans="1:16" x14ac:dyDescent="0.2">
      <c r="A41" s="16"/>
      <c r="B41" s="16"/>
      <c r="C41" s="39"/>
      <c r="D41" s="25"/>
      <c r="E41" s="41"/>
      <c r="F41" s="25"/>
      <c r="G41" s="25"/>
      <c r="H41" s="25"/>
      <c r="I41" s="25"/>
      <c r="J41" s="25"/>
      <c r="K41" s="25"/>
      <c r="L41" s="25"/>
      <c r="M41" s="25"/>
      <c r="N41" s="25"/>
      <c r="O41" s="25"/>
      <c r="P41" s="25"/>
    </row>
    <row r="42" spans="1:16" x14ac:dyDescent="0.2">
      <c r="A42" s="16"/>
      <c r="B42" s="16"/>
      <c r="C42" s="39"/>
      <c r="D42" s="25"/>
      <c r="E42" s="41"/>
      <c r="F42" s="25"/>
      <c r="G42" s="25"/>
      <c r="H42" s="25"/>
      <c r="I42" s="25"/>
      <c r="J42" s="25"/>
      <c r="K42" s="25"/>
      <c r="L42" s="25"/>
      <c r="M42" s="25"/>
      <c r="N42" s="25"/>
      <c r="O42" s="25"/>
      <c r="P42" s="25"/>
    </row>
    <row r="43" spans="1:16" x14ac:dyDescent="0.2">
      <c r="A43" s="16"/>
      <c r="B43" s="16"/>
      <c r="C43" s="39"/>
      <c r="D43" s="25"/>
      <c r="E43" s="41"/>
      <c r="F43" s="25"/>
      <c r="G43" s="25"/>
      <c r="H43" s="25"/>
      <c r="I43" s="25"/>
      <c r="J43" s="25"/>
      <c r="K43" s="25"/>
      <c r="L43" s="25"/>
      <c r="M43" s="25"/>
      <c r="N43" s="25"/>
      <c r="O43" s="25"/>
      <c r="P43" s="25"/>
    </row>
    <row r="44" spans="1:16" x14ac:dyDescent="0.2">
      <c r="A44" s="16"/>
      <c r="B44" s="16"/>
      <c r="C44" s="39"/>
      <c r="D44" s="25"/>
      <c r="E44" s="41"/>
      <c r="F44" s="25"/>
      <c r="G44" s="25"/>
      <c r="H44" s="25"/>
      <c r="I44" s="25"/>
      <c r="J44" s="25"/>
      <c r="K44" s="25"/>
      <c r="L44" s="25"/>
      <c r="M44" s="25"/>
      <c r="N44" s="25"/>
      <c r="O44" s="25"/>
      <c r="P44" s="25"/>
    </row>
    <row r="45" spans="1:16" x14ac:dyDescent="0.2">
      <c r="A45" s="16"/>
      <c r="B45" s="16"/>
      <c r="C45" s="39"/>
      <c r="D45" s="25"/>
      <c r="E45" s="41"/>
      <c r="F45" s="25"/>
      <c r="G45" s="25"/>
      <c r="H45" s="25"/>
      <c r="I45" s="25"/>
      <c r="J45" s="25"/>
      <c r="K45" s="25"/>
      <c r="L45" s="25"/>
      <c r="M45" s="25"/>
      <c r="N45" s="25"/>
      <c r="O45" s="25"/>
      <c r="P45" s="25"/>
    </row>
    <row r="46" spans="1:16" x14ac:dyDescent="0.2">
      <c r="A46" s="16"/>
      <c r="B46" s="16"/>
      <c r="C46" s="39"/>
      <c r="D46" s="25"/>
      <c r="E46" s="41"/>
      <c r="F46" s="25"/>
      <c r="G46" s="25"/>
      <c r="H46" s="25"/>
      <c r="I46" s="25"/>
      <c r="J46" s="25"/>
      <c r="K46" s="25"/>
      <c r="L46" s="25"/>
      <c r="M46" s="25"/>
      <c r="N46" s="25"/>
      <c r="O46" s="25"/>
      <c r="P46" s="25"/>
    </row>
    <row r="47" spans="1:16" x14ac:dyDescent="0.2">
      <c r="A47" s="16"/>
      <c r="B47" s="16"/>
      <c r="C47" s="25"/>
      <c r="D47" s="25"/>
      <c r="E47" s="25"/>
      <c r="F47" s="25"/>
      <c r="G47" s="25"/>
      <c r="H47" s="25"/>
      <c r="I47" s="25"/>
      <c r="J47" s="25"/>
      <c r="K47" s="25"/>
      <c r="L47" s="25"/>
      <c r="M47" s="25"/>
      <c r="N47" s="25"/>
      <c r="O47" s="25"/>
      <c r="P47" s="25"/>
    </row>
    <row r="48" spans="1:16" x14ac:dyDescent="0.2">
      <c r="A48" s="16"/>
      <c r="B48" s="16"/>
      <c r="C48" s="25"/>
      <c r="D48" s="25"/>
      <c r="E48" s="25"/>
      <c r="F48" s="25"/>
      <c r="G48" s="25"/>
      <c r="H48" s="25"/>
      <c r="I48" s="25"/>
      <c r="J48" s="25"/>
      <c r="K48" s="25"/>
      <c r="L48" s="25"/>
      <c r="M48" s="25"/>
      <c r="N48" s="25"/>
      <c r="O48" s="25"/>
      <c r="P48" s="25"/>
    </row>
    <row r="49" spans="1:16" x14ac:dyDescent="0.2">
      <c r="A49" s="16"/>
      <c r="B49" s="16"/>
      <c r="C49" s="25"/>
      <c r="D49" s="25"/>
      <c r="E49" s="25"/>
      <c r="F49" s="25"/>
      <c r="G49" s="25"/>
      <c r="H49" s="25"/>
      <c r="I49" s="25"/>
      <c r="J49" s="25"/>
      <c r="K49" s="25"/>
      <c r="L49" s="25"/>
      <c r="M49" s="25"/>
      <c r="N49" s="25"/>
      <c r="O49" s="25"/>
      <c r="P49" s="25"/>
    </row>
    <row r="50" spans="1:16" x14ac:dyDescent="0.2">
      <c r="A50" s="16"/>
      <c r="B50" s="16"/>
      <c r="C50" s="25"/>
      <c r="D50" s="25"/>
      <c r="E50" s="25"/>
      <c r="F50" s="25"/>
      <c r="G50" s="25"/>
      <c r="H50" s="25"/>
      <c r="I50" s="25"/>
      <c r="J50" s="25"/>
      <c r="K50" s="25"/>
      <c r="L50" s="25"/>
      <c r="M50" s="25"/>
      <c r="N50" s="25"/>
      <c r="O50" s="25"/>
      <c r="P50" s="25"/>
    </row>
    <row r="51" spans="1:16" x14ac:dyDescent="0.2">
      <c r="A51" s="16"/>
      <c r="B51" s="16"/>
      <c r="C51" s="16"/>
      <c r="D51" s="16"/>
      <c r="E51" s="16"/>
      <c r="F51" s="16"/>
      <c r="G51" s="16"/>
      <c r="H51" s="16"/>
      <c r="I51" s="16"/>
      <c r="J51" s="16"/>
      <c r="K51" s="16"/>
      <c r="L51" s="16"/>
      <c r="M51" s="16"/>
      <c r="N51" s="16"/>
      <c r="O51" s="16"/>
      <c r="P51" s="16"/>
    </row>
    <row r="52" spans="1:16" x14ac:dyDescent="0.2">
      <c r="A52" s="16"/>
      <c r="B52" s="16"/>
      <c r="C52" s="16"/>
      <c r="D52" s="16"/>
      <c r="E52" s="16"/>
      <c r="F52" s="16"/>
      <c r="G52" s="16"/>
      <c r="H52" s="16"/>
      <c r="I52" s="16"/>
      <c r="J52" s="16"/>
      <c r="K52" s="16"/>
      <c r="L52" s="16"/>
      <c r="M52" s="16"/>
      <c r="N52" s="16"/>
      <c r="O52" s="16"/>
      <c r="P52" s="16"/>
    </row>
    <row r="53" spans="1:16" x14ac:dyDescent="0.2">
      <c r="A53" s="16"/>
      <c r="B53" s="16"/>
      <c r="C53" s="16"/>
      <c r="D53" s="16"/>
      <c r="E53" s="16"/>
      <c r="F53" s="16"/>
      <c r="G53" s="16"/>
      <c r="H53" s="16"/>
      <c r="I53" s="16"/>
      <c r="J53" s="16"/>
      <c r="K53" s="16"/>
      <c r="L53" s="16"/>
      <c r="M53" s="16"/>
      <c r="N53" s="16"/>
      <c r="O53" s="16"/>
      <c r="P53" s="16"/>
    </row>
    <row r="54" spans="1:16" x14ac:dyDescent="0.2">
      <c r="A54" s="16"/>
      <c r="B54" s="16"/>
      <c r="C54" s="16"/>
      <c r="D54" s="16"/>
      <c r="E54" s="16"/>
      <c r="F54" s="16"/>
      <c r="G54" s="16"/>
      <c r="H54" s="16"/>
      <c r="I54" s="16"/>
      <c r="J54" s="16"/>
      <c r="K54" s="16"/>
      <c r="L54" s="16"/>
      <c r="M54" s="16"/>
      <c r="N54" s="16"/>
      <c r="O54" s="16"/>
      <c r="P54" s="16"/>
    </row>
    <row r="55" spans="1:16" x14ac:dyDescent="0.2">
      <c r="A55" s="16"/>
      <c r="B55" s="16"/>
      <c r="C55" s="16"/>
      <c r="D55" s="16"/>
      <c r="E55" s="16"/>
      <c r="F55" s="16"/>
      <c r="G55" s="16"/>
      <c r="H55" s="16"/>
      <c r="I55" s="16"/>
      <c r="J55" s="16"/>
      <c r="K55" s="16"/>
      <c r="L55" s="16"/>
      <c r="M55" s="16"/>
      <c r="N55" s="16"/>
      <c r="O55" s="16"/>
      <c r="P55" s="16"/>
    </row>
    <row r="56" spans="1:16" x14ac:dyDescent="0.2">
      <c r="A56" s="16"/>
      <c r="B56" s="16"/>
      <c r="C56" s="16"/>
      <c r="D56" s="16"/>
      <c r="E56" s="16"/>
      <c r="F56" s="16"/>
      <c r="G56" s="16"/>
      <c r="H56" s="16"/>
      <c r="I56" s="16"/>
      <c r="J56" s="16"/>
      <c r="K56" s="16"/>
      <c r="L56" s="16"/>
      <c r="M56" s="16"/>
      <c r="N56" s="16"/>
      <c r="O56" s="16"/>
      <c r="P56" s="16"/>
    </row>
    <row r="57" spans="1:16" x14ac:dyDescent="0.2">
      <c r="A57" s="16"/>
      <c r="B57" s="42"/>
      <c r="C57" s="16"/>
      <c r="D57" s="16"/>
      <c r="E57" s="16"/>
      <c r="F57" s="16"/>
      <c r="G57" s="16"/>
      <c r="H57" s="16"/>
      <c r="I57" s="16"/>
      <c r="J57" s="16"/>
      <c r="K57" s="16"/>
      <c r="L57" s="16"/>
      <c r="M57" s="16"/>
      <c r="N57" s="16"/>
      <c r="O57" s="16"/>
      <c r="P57" s="16"/>
    </row>
    <row r="58" spans="1:16" ht="114" customHeight="1" x14ac:dyDescent="0.2">
      <c r="A58" s="16"/>
      <c r="B58" s="16"/>
      <c r="C58" s="16"/>
      <c r="D58" s="16"/>
      <c r="E58" s="16"/>
      <c r="F58" s="16"/>
      <c r="G58" s="16"/>
      <c r="H58" s="16"/>
      <c r="I58" s="16"/>
      <c r="J58" s="16"/>
      <c r="K58" s="16"/>
      <c r="L58" s="16"/>
      <c r="M58" s="16"/>
      <c r="N58" s="16"/>
      <c r="O58" s="16"/>
      <c r="P58" s="16"/>
    </row>
    <row r="59" spans="1:16" x14ac:dyDescent="0.2">
      <c r="A59" s="16"/>
      <c r="B59" s="16"/>
      <c r="C59" s="16"/>
      <c r="D59" s="16"/>
      <c r="E59" s="16"/>
      <c r="F59" s="16"/>
      <c r="G59" s="16"/>
      <c r="H59" s="16"/>
      <c r="I59" s="16"/>
      <c r="J59" s="16"/>
      <c r="K59" s="16"/>
      <c r="L59" s="16"/>
      <c r="M59" s="16"/>
      <c r="N59" s="16"/>
      <c r="O59" s="16"/>
      <c r="P59" s="16"/>
    </row>
    <row r="60" spans="1:16" x14ac:dyDescent="0.2">
      <c r="A60" s="16"/>
      <c r="B60" s="16"/>
      <c r="C60" s="16"/>
      <c r="D60" s="16"/>
      <c r="E60" s="16"/>
      <c r="F60" s="16"/>
      <c r="G60" s="16"/>
      <c r="H60" s="16"/>
      <c r="I60" s="16"/>
      <c r="J60" s="16"/>
      <c r="K60" s="16"/>
      <c r="L60" s="16"/>
      <c r="M60" s="16"/>
      <c r="N60" s="16"/>
      <c r="O60" s="16"/>
      <c r="P60" s="16"/>
    </row>
    <row r="61" spans="1:16" x14ac:dyDescent="0.2">
      <c r="A61" s="16"/>
      <c r="B61" s="16"/>
      <c r="C61" s="16"/>
      <c r="D61" s="16"/>
      <c r="E61" s="16"/>
      <c r="F61" s="16"/>
      <c r="G61" s="16"/>
      <c r="H61" s="16"/>
      <c r="I61" s="16"/>
      <c r="J61" s="16"/>
      <c r="K61" s="16"/>
      <c r="L61" s="16"/>
      <c r="M61" s="16"/>
      <c r="N61" s="16"/>
      <c r="O61" s="16"/>
      <c r="P61" s="16"/>
    </row>
    <row r="62" spans="1:16" x14ac:dyDescent="0.2">
      <c r="A62" s="16"/>
      <c r="B62" s="16"/>
      <c r="C62" s="16"/>
      <c r="D62" s="16"/>
      <c r="E62" s="16"/>
      <c r="F62" s="16"/>
      <c r="G62" s="16"/>
      <c r="H62" s="16"/>
      <c r="I62" s="16"/>
      <c r="J62" s="16"/>
      <c r="K62" s="16"/>
      <c r="L62" s="16"/>
      <c r="M62" s="16"/>
      <c r="N62" s="16"/>
      <c r="O62" s="16"/>
      <c r="P62" s="16"/>
    </row>
    <row r="63" spans="1:16" x14ac:dyDescent="0.2">
      <c r="A63" s="16"/>
      <c r="B63" s="16"/>
      <c r="C63" s="16"/>
      <c r="D63" s="16"/>
      <c r="E63" s="16"/>
      <c r="F63" s="16"/>
      <c r="G63" s="16"/>
      <c r="H63" s="16"/>
      <c r="I63" s="16"/>
      <c r="J63" s="16"/>
      <c r="K63" s="16"/>
      <c r="L63" s="16"/>
      <c r="M63" s="16"/>
      <c r="N63" s="16"/>
      <c r="O63" s="16"/>
      <c r="P63" s="16"/>
    </row>
    <row r="64" spans="1:16" x14ac:dyDescent="0.2">
      <c r="A64" s="16"/>
      <c r="B64" s="16"/>
      <c r="C64" s="16"/>
      <c r="D64" s="16"/>
      <c r="E64" s="16"/>
      <c r="F64" s="16"/>
      <c r="G64" s="16"/>
      <c r="H64" s="16"/>
      <c r="I64" s="16"/>
      <c r="J64" s="16"/>
      <c r="K64" s="16"/>
      <c r="L64" s="16"/>
      <c r="M64" s="16"/>
      <c r="N64" s="16"/>
      <c r="O64" s="16"/>
      <c r="P64" s="16"/>
    </row>
    <row r="65" spans="1:16" x14ac:dyDescent="0.2">
      <c r="A65" s="16"/>
      <c r="B65" s="16"/>
      <c r="C65" s="16"/>
      <c r="D65" s="16"/>
      <c r="E65" s="16"/>
      <c r="F65" s="16"/>
      <c r="G65" s="16"/>
      <c r="H65" s="16"/>
      <c r="I65" s="16"/>
      <c r="J65" s="16"/>
      <c r="K65" s="16"/>
      <c r="L65" s="16"/>
      <c r="M65" s="16"/>
      <c r="N65" s="16"/>
      <c r="O65" s="16"/>
      <c r="P65" s="16"/>
    </row>
    <row r="66" spans="1:16" x14ac:dyDescent="0.2">
      <c r="A66" s="16"/>
      <c r="B66" s="16"/>
      <c r="C66" s="16"/>
      <c r="D66" s="16"/>
      <c r="E66" s="16"/>
      <c r="F66" s="16"/>
      <c r="G66" s="16"/>
      <c r="H66" s="16"/>
      <c r="I66" s="16"/>
      <c r="J66" s="16"/>
      <c r="K66" s="16"/>
      <c r="L66" s="16"/>
      <c r="M66" s="16"/>
      <c r="N66" s="16"/>
      <c r="O66" s="16"/>
      <c r="P66" s="16"/>
    </row>
    <row r="67" spans="1:16" x14ac:dyDescent="0.2">
      <c r="A67" s="16"/>
      <c r="B67" s="16"/>
      <c r="C67" s="16"/>
      <c r="D67" s="16"/>
      <c r="E67" s="16"/>
      <c r="F67" s="16"/>
      <c r="G67" s="16"/>
      <c r="H67" s="16"/>
      <c r="I67" s="16"/>
      <c r="J67" s="16"/>
      <c r="K67" s="16"/>
      <c r="L67" s="16"/>
      <c r="M67" s="16"/>
      <c r="N67" s="16"/>
      <c r="O67" s="16"/>
      <c r="P67" s="16"/>
    </row>
    <row r="68" spans="1:16" x14ac:dyDescent="0.2">
      <c r="A68" s="16"/>
      <c r="B68" s="16"/>
      <c r="C68" s="16"/>
      <c r="D68" s="16"/>
      <c r="E68" s="16"/>
      <c r="F68" s="16"/>
      <c r="G68" s="16"/>
      <c r="H68" s="16"/>
      <c r="I68" s="16"/>
      <c r="J68" s="16"/>
      <c r="K68" s="16"/>
      <c r="L68" s="16"/>
      <c r="M68" s="16"/>
      <c r="N68" s="16"/>
      <c r="O68" s="16"/>
      <c r="P68" s="16"/>
    </row>
    <row r="69" spans="1:16" x14ac:dyDescent="0.2">
      <c r="A69" s="16"/>
      <c r="B69" s="16"/>
      <c r="C69" s="16"/>
      <c r="D69" s="16"/>
      <c r="E69" s="16"/>
      <c r="F69" s="16"/>
      <c r="G69" s="16"/>
      <c r="H69" s="16"/>
      <c r="I69" s="16"/>
      <c r="J69" s="16"/>
      <c r="K69" s="16"/>
      <c r="L69" s="16"/>
      <c r="M69" s="16"/>
      <c r="N69" s="16"/>
      <c r="O69" s="16"/>
      <c r="P69" s="16"/>
    </row>
    <row r="70" spans="1:16" x14ac:dyDescent="0.2">
      <c r="A70" s="16"/>
      <c r="B70" s="16"/>
      <c r="C70" s="16"/>
      <c r="D70" s="16"/>
      <c r="E70" s="16"/>
      <c r="F70" s="16"/>
      <c r="G70" s="16"/>
      <c r="H70" s="16"/>
      <c r="I70" s="16"/>
      <c r="J70" s="16"/>
      <c r="K70" s="16"/>
      <c r="L70" s="16"/>
      <c r="M70" s="16"/>
      <c r="N70" s="16"/>
      <c r="O70" s="16"/>
      <c r="P70" s="16"/>
    </row>
    <row r="71" spans="1:16" x14ac:dyDescent="0.2">
      <c r="A71" s="16"/>
      <c r="B71" s="16"/>
      <c r="C71" s="16"/>
      <c r="D71" s="16"/>
      <c r="E71" s="16"/>
      <c r="F71" s="16"/>
      <c r="G71" s="16"/>
      <c r="H71" s="16"/>
      <c r="I71" s="16"/>
      <c r="J71" s="16"/>
      <c r="K71" s="16"/>
      <c r="L71" s="16"/>
      <c r="M71" s="16"/>
      <c r="N71" s="16"/>
      <c r="O71" s="16"/>
      <c r="P71" s="16"/>
    </row>
    <row r="72" spans="1:16" x14ac:dyDescent="0.2">
      <c r="A72" s="16"/>
      <c r="B72" s="16"/>
      <c r="C72" s="16"/>
      <c r="D72" s="16"/>
      <c r="E72" s="16"/>
      <c r="F72" s="16"/>
      <c r="G72" s="16"/>
      <c r="H72" s="16"/>
      <c r="I72" s="16"/>
      <c r="J72" s="16"/>
      <c r="K72" s="16"/>
      <c r="L72" s="16"/>
      <c r="M72" s="16"/>
      <c r="N72" s="16"/>
      <c r="O72" s="16"/>
      <c r="P72" s="16"/>
    </row>
    <row r="73" spans="1:16" x14ac:dyDescent="0.2">
      <c r="A73" s="16"/>
      <c r="B73" s="16"/>
      <c r="C73" s="16"/>
      <c r="D73" s="16"/>
      <c r="E73" s="16"/>
      <c r="F73" s="16"/>
      <c r="G73" s="16"/>
      <c r="H73" s="16"/>
      <c r="I73" s="16"/>
      <c r="J73" s="16"/>
      <c r="K73" s="16"/>
      <c r="L73" s="16"/>
      <c r="M73" s="16"/>
      <c r="N73" s="16"/>
      <c r="O73" s="16"/>
      <c r="P73" s="16"/>
    </row>
    <row r="74" spans="1:16" x14ac:dyDescent="0.2">
      <c r="A74" s="16"/>
      <c r="B74" s="16"/>
      <c r="C74" s="16"/>
      <c r="D74" s="16"/>
      <c r="E74" s="16"/>
      <c r="F74" s="16"/>
      <c r="G74" s="16"/>
      <c r="H74" s="16"/>
      <c r="I74" s="16"/>
      <c r="J74" s="16"/>
      <c r="K74" s="16"/>
      <c r="L74" s="16"/>
      <c r="M74" s="16"/>
      <c r="N74" s="16"/>
      <c r="O74" s="16"/>
      <c r="P74" s="16"/>
    </row>
    <row r="75" spans="1:16" x14ac:dyDescent="0.2">
      <c r="A75" s="16"/>
      <c r="B75" s="16"/>
      <c r="C75" s="16"/>
      <c r="D75" s="16"/>
      <c r="E75" s="16"/>
      <c r="F75" s="16"/>
      <c r="G75" s="16"/>
      <c r="H75" s="16"/>
      <c r="I75" s="16"/>
      <c r="J75" s="16"/>
      <c r="K75" s="16"/>
      <c r="L75" s="16"/>
      <c r="M75" s="16"/>
      <c r="N75" s="16"/>
      <c r="O75" s="16"/>
      <c r="P75" s="16"/>
    </row>
    <row r="76" spans="1:16" x14ac:dyDescent="0.2">
      <c r="A76" s="16"/>
      <c r="B76" s="16"/>
      <c r="C76" s="16"/>
      <c r="D76" s="16"/>
      <c r="E76" s="16"/>
      <c r="F76" s="16"/>
      <c r="G76" s="16"/>
      <c r="H76" s="16"/>
      <c r="I76" s="16"/>
      <c r="J76" s="16"/>
      <c r="K76" s="16"/>
      <c r="L76" s="16"/>
      <c r="M76" s="16"/>
      <c r="N76" s="16"/>
      <c r="O76" s="16"/>
      <c r="P76" s="16"/>
    </row>
    <row r="77" spans="1:16" x14ac:dyDescent="0.2">
      <c r="A77" s="16"/>
      <c r="B77" s="16"/>
      <c r="C77" s="16"/>
      <c r="D77" s="16"/>
      <c r="E77" s="16"/>
      <c r="F77" s="16"/>
      <c r="G77" s="16"/>
      <c r="H77" s="16"/>
      <c r="I77" s="16"/>
      <c r="J77" s="16"/>
      <c r="K77" s="16"/>
      <c r="L77" s="16"/>
      <c r="M77" s="16"/>
      <c r="N77" s="16"/>
      <c r="O77" s="16"/>
      <c r="P77" s="16"/>
    </row>
    <row r="78" spans="1:16" x14ac:dyDescent="0.2">
      <c r="A78" s="16"/>
      <c r="B78" s="16"/>
      <c r="C78" s="16"/>
      <c r="D78" s="16"/>
      <c r="E78" s="16"/>
      <c r="F78" s="16"/>
      <c r="G78" s="16"/>
      <c r="H78" s="16"/>
      <c r="I78" s="16"/>
      <c r="J78" s="16"/>
      <c r="K78" s="16"/>
      <c r="L78" s="16"/>
      <c r="M78" s="16"/>
      <c r="N78" s="16"/>
      <c r="O78" s="16"/>
      <c r="P78" s="16"/>
    </row>
    <row r="79" spans="1:16" x14ac:dyDescent="0.2">
      <c r="A79" s="16"/>
      <c r="B79" s="16"/>
      <c r="C79" s="16"/>
      <c r="D79" s="16"/>
      <c r="E79" s="16"/>
      <c r="F79" s="16"/>
      <c r="G79" s="16"/>
      <c r="H79" s="16"/>
      <c r="I79" s="16"/>
      <c r="J79" s="16"/>
      <c r="K79" s="16"/>
      <c r="L79" s="16"/>
      <c r="M79" s="16"/>
      <c r="N79" s="16"/>
      <c r="O79" s="16"/>
      <c r="P79" s="16"/>
    </row>
    <row r="80" spans="1:16" x14ac:dyDescent="0.2">
      <c r="A80" s="16"/>
      <c r="B80" s="16"/>
      <c r="C80" s="16"/>
      <c r="D80" s="16"/>
      <c r="E80" s="16"/>
      <c r="F80" s="16"/>
      <c r="G80" s="16"/>
      <c r="H80" s="16"/>
      <c r="I80" s="16"/>
      <c r="J80" s="16"/>
      <c r="K80" s="16"/>
      <c r="L80" s="16"/>
      <c r="M80" s="16"/>
      <c r="N80" s="16"/>
      <c r="O80" s="16"/>
      <c r="P80" s="16"/>
    </row>
    <row r="81" spans="1:16" x14ac:dyDescent="0.2">
      <c r="A81" s="16"/>
      <c r="B81" s="16"/>
      <c r="C81" s="16"/>
      <c r="D81" s="16"/>
      <c r="E81" s="16"/>
      <c r="F81" s="16"/>
      <c r="G81" s="16"/>
      <c r="H81" s="16"/>
      <c r="I81" s="16"/>
      <c r="J81" s="16"/>
      <c r="K81" s="16"/>
      <c r="L81" s="16"/>
      <c r="M81" s="16"/>
      <c r="N81" s="16"/>
      <c r="O81" s="16"/>
      <c r="P81" s="16"/>
    </row>
    <row r="82" spans="1:16" x14ac:dyDescent="0.2">
      <c r="A82" s="16"/>
      <c r="B82" s="16"/>
      <c r="C82" s="16"/>
      <c r="D82" s="16"/>
      <c r="E82" s="16"/>
      <c r="F82" s="16"/>
      <c r="G82" s="16"/>
      <c r="H82" s="16"/>
      <c r="I82" s="16"/>
      <c r="J82" s="16"/>
      <c r="K82" s="16"/>
      <c r="L82" s="16"/>
      <c r="M82" s="16"/>
      <c r="N82" s="16"/>
      <c r="O82" s="16"/>
      <c r="P82" s="16"/>
    </row>
    <row r="83" spans="1:16" x14ac:dyDescent="0.2">
      <c r="A83" s="16"/>
      <c r="B83" s="16"/>
      <c r="C83" s="16"/>
      <c r="D83" s="16"/>
      <c r="E83" s="16"/>
      <c r="F83" s="16"/>
      <c r="G83" s="16"/>
      <c r="H83" s="16"/>
      <c r="I83" s="16"/>
      <c r="J83" s="16"/>
      <c r="K83" s="16"/>
      <c r="L83" s="16"/>
      <c r="M83" s="16"/>
      <c r="N83" s="16"/>
      <c r="O83" s="16"/>
      <c r="P83" s="16"/>
    </row>
    <row r="84" spans="1:16" x14ac:dyDescent="0.2">
      <c r="A84" s="16"/>
      <c r="B84" s="16"/>
      <c r="C84" s="16"/>
      <c r="D84" s="16"/>
      <c r="E84" s="16"/>
      <c r="F84" s="16"/>
      <c r="G84" s="16"/>
      <c r="H84" s="16"/>
      <c r="I84" s="16"/>
      <c r="J84" s="16"/>
      <c r="K84" s="16"/>
      <c r="L84" s="16"/>
      <c r="M84" s="16"/>
      <c r="N84" s="16"/>
      <c r="O84" s="16"/>
      <c r="P84" s="16"/>
    </row>
    <row r="85" spans="1:16" x14ac:dyDescent="0.2">
      <c r="A85" s="16"/>
      <c r="B85" s="16"/>
      <c r="C85" s="16"/>
      <c r="D85" s="16"/>
      <c r="E85" s="16"/>
      <c r="F85" s="16"/>
      <c r="G85" s="16"/>
      <c r="H85" s="16"/>
      <c r="I85" s="16"/>
      <c r="J85" s="16"/>
      <c r="K85" s="16"/>
      <c r="L85" s="16"/>
      <c r="M85" s="16"/>
      <c r="N85" s="16"/>
      <c r="O85" s="16"/>
      <c r="P85" s="16"/>
    </row>
    <row r="86" spans="1:16" x14ac:dyDescent="0.2">
      <c r="A86" s="16"/>
      <c r="B86" s="16"/>
      <c r="C86" s="16"/>
      <c r="D86" s="16"/>
      <c r="E86" s="16"/>
      <c r="F86" s="16"/>
      <c r="G86" s="16"/>
      <c r="H86" s="16"/>
      <c r="I86" s="16"/>
      <c r="J86" s="16"/>
      <c r="K86" s="16"/>
      <c r="L86" s="16"/>
      <c r="M86" s="16"/>
      <c r="N86" s="16"/>
      <c r="O86" s="16"/>
      <c r="P86" s="16"/>
    </row>
    <row r="87" spans="1:16" x14ac:dyDescent="0.2">
      <c r="A87" s="16"/>
      <c r="B87" s="16"/>
      <c r="C87" s="16"/>
      <c r="D87" s="16"/>
      <c r="E87" s="16"/>
      <c r="F87" s="16"/>
      <c r="G87" s="16"/>
      <c r="H87" s="16"/>
      <c r="I87" s="16"/>
      <c r="J87" s="16"/>
      <c r="K87" s="16"/>
      <c r="L87" s="16"/>
      <c r="M87" s="16"/>
      <c r="N87" s="16"/>
      <c r="O87" s="16"/>
      <c r="P87" s="16"/>
    </row>
    <row r="88" spans="1:16" x14ac:dyDescent="0.2">
      <c r="A88" s="16"/>
      <c r="B88" s="16"/>
      <c r="C88" s="16"/>
      <c r="D88" s="16"/>
      <c r="E88" s="16"/>
      <c r="F88" s="16"/>
      <c r="G88" s="16"/>
      <c r="H88" s="16"/>
      <c r="I88" s="16"/>
      <c r="J88" s="16"/>
      <c r="K88" s="16"/>
      <c r="L88" s="16"/>
      <c r="M88" s="16"/>
      <c r="N88" s="16"/>
      <c r="O88" s="16"/>
      <c r="P88" s="16"/>
    </row>
    <row r="89" spans="1:16" x14ac:dyDescent="0.2">
      <c r="A89" s="16"/>
      <c r="B89" s="16"/>
      <c r="C89" s="16"/>
      <c r="D89" s="16"/>
      <c r="E89" s="16"/>
      <c r="F89" s="16"/>
      <c r="G89" s="16"/>
      <c r="H89" s="16"/>
      <c r="I89" s="16"/>
      <c r="J89" s="16"/>
      <c r="K89" s="16"/>
      <c r="L89" s="16"/>
      <c r="M89" s="16"/>
      <c r="N89" s="16"/>
      <c r="O89" s="16"/>
      <c r="P89" s="16"/>
    </row>
    <row r="90" spans="1:16" x14ac:dyDescent="0.2">
      <c r="A90" s="16"/>
      <c r="B90" s="16"/>
      <c r="C90" s="16"/>
      <c r="D90" s="16"/>
      <c r="E90" s="16"/>
      <c r="F90" s="16"/>
      <c r="G90" s="16"/>
      <c r="H90" s="16"/>
      <c r="I90" s="16"/>
      <c r="J90" s="16"/>
      <c r="K90" s="16"/>
      <c r="L90" s="16"/>
      <c r="M90" s="16"/>
      <c r="N90" s="16"/>
      <c r="O90" s="16"/>
      <c r="P90" s="16"/>
    </row>
    <row r="91" spans="1:16" x14ac:dyDescent="0.2">
      <c r="A91" s="16"/>
      <c r="B91" s="16"/>
      <c r="C91" s="16"/>
      <c r="D91" s="16"/>
      <c r="E91" s="16"/>
      <c r="F91" s="16"/>
      <c r="G91" s="16"/>
      <c r="H91" s="16"/>
      <c r="I91" s="16"/>
      <c r="J91" s="16"/>
      <c r="K91" s="16"/>
      <c r="L91" s="16"/>
      <c r="M91" s="16"/>
      <c r="N91" s="16"/>
      <c r="O91" s="16"/>
      <c r="P91" s="16"/>
    </row>
    <row r="92" spans="1:16" x14ac:dyDescent="0.2">
      <c r="A92" s="16"/>
      <c r="B92" s="16"/>
      <c r="C92" s="16"/>
      <c r="D92" s="16"/>
      <c r="E92" s="16"/>
      <c r="F92" s="16"/>
      <c r="G92" s="16"/>
      <c r="H92" s="16"/>
      <c r="I92" s="16"/>
      <c r="J92" s="16"/>
      <c r="K92" s="16"/>
      <c r="L92" s="16"/>
      <c r="M92" s="16"/>
      <c r="N92" s="16"/>
      <c r="O92" s="16"/>
      <c r="P92" s="16"/>
    </row>
    <row r="93" spans="1:16" x14ac:dyDescent="0.2">
      <c r="A93" s="16"/>
      <c r="B93" s="16"/>
      <c r="C93" s="16"/>
      <c r="D93" s="16"/>
      <c r="E93" s="16"/>
      <c r="F93" s="16"/>
      <c r="G93" s="16"/>
      <c r="H93" s="16"/>
      <c r="I93" s="16"/>
      <c r="J93" s="16"/>
      <c r="K93" s="16"/>
      <c r="L93" s="16"/>
      <c r="M93" s="16"/>
      <c r="N93" s="16"/>
      <c r="O93" s="16"/>
      <c r="P93" s="16"/>
    </row>
    <row r="94" spans="1:16" x14ac:dyDescent="0.2">
      <c r="A94" s="16"/>
      <c r="B94" s="16"/>
      <c r="C94" s="16"/>
      <c r="D94" s="16"/>
      <c r="E94" s="16"/>
      <c r="F94" s="16"/>
      <c r="G94" s="16"/>
      <c r="H94" s="16"/>
      <c r="I94" s="16"/>
      <c r="J94" s="16"/>
      <c r="K94" s="16"/>
      <c r="L94" s="16"/>
      <c r="M94" s="16"/>
      <c r="N94" s="16"/>
      <c r="O94" s="16"/>
      <c r="P94" s="16"/>
    </row>
    <row r="95" spans="1:16" x14ac:dyDescent="0.2">
      <c r="A95" s="16"/>
      <c r="B95" s="16"/>
      <c r="C95" s="16"/>
      <c r="D95" s="16"/>
      <c r="E95" s="16"/>
      <c r="F95" s="16"/>
      <c r="G95" s="16"/>
      <c r="H95" s="16"/>
      <c r="I95" s="16"/>
      <c r="J95" s="16"/>
      <c r="K95" s="16"/>
      <c r="L95" s="16"/>
      <c r="M95" s="16"/>
      <c r="N95" s="16"/>
      <c r="O95" s="16"/>
      <c r="P95" s="16"/>
    </row>
    <row r="96" spans="1:16" x14ac:dyDescent="0.2">
      <c r="A96" s="16"/>
      <c r="B96" s="16"/>
      <c r="C96" s="16"/>
      <c r="D96" s="16"/>
      <c r="E96" s="16"/>
      <c r="F96" s="16"/>
      <c r="G96" s="16"/>
      <c r="H96" s="16"/>
      <c r="I96" s="16"/>
      <c r="J96" s="16"/>
      <c r="K96" s="16"/>
      <c r="L96" s="16"/>
      <c r="M96" s="16"/>
      <c r="N96" s="16"/>
      <c r="O96" s="16"/>
      <c r="P96" s="16"/>
    </row>
    <row r="97" spans="1:16" x14ac:dyDescent="0.2">
      <c r="A97" s="16"/>
      <c r="B97" s="16"/>
      <c r="C97" s="16"/>
      <c r="D97" s="16"/>
      <c r="E97" s="16"/>
      <c r="F97" s="16"/>
      <c r="G97" s="16"/>
      <c r="H97" s="16"/>
      <c r="I97" s="16"/>
      <c r="J97" s="16"/>
      <c r="K97" s="16"/>
      <c r="L97" s="16"/>
      <c r="M97" s="16"/>
      <c r="N97" s="16"/>
      <c r="O97" s="16"/>
      <c r="P97" s="16"/>
    </row>
    <row r="98" spans="1:16" x14ac:dyDescent="0.2">
      <c r="A98" s="16"/>
      <c r="B98" s="16"/>
      <c r="C98" s="16"/>
      <c r="D98" s="16"/>
      <c r="E98" s="16"/>
      <c r="F98" s="16"/>
      <c r="G98" s="16"/>
      <c r="H98" s="16"/>
      <c r="I98" s="16"/>
      <c r="J98" s="16"/>
      <c r="K98" s="16"/>
      <c r="L98" s="16"/>
      <c r="M98" s="16"/>
      <c r="N98" s="16"/>
      <c r="O98" s="16"/>
      <c r="P98" s="16"/>
    </row>
    <row r="99" spans="1:16" x14ac:dyDescent="0.2">
      <c r="A99" s="16"/>
      <c r="B99" s="16"/>
      <c r="C99" s="16"/>
      <c r="D99" s="16"/>
      <c r="E99" s="16"/>
      <c r="F99" s="16"/>
      <c r="G99" s="16"/>
      <c r="H99" s="16"/>
      <c r="I99" s="16"/>
      <c r="J99" s="16"/>
      <c r="K99" s="16"/>
      <c r="L99" s="16"/>
      <c r="M99" s="16"/>
      <c r="N99" s="16"/>
      <c r="O99" s="16"/>
      <c r="P99" s="16"/>
    </row>
    <row r="100" spans="1:16" x14ac:dyDescent="0.2">
      <c r="A100" s="16"/>
      <c r="B100" s="16"/>
      <c r="C100" s="16"/>
      <c r="D100" s="16"/>
      <c r="E100" s="16"/>
      <c r="F100" s="16"/>
      <c r="G100" s="16"/>
      <c r="H100" s="16"/>
      <c r="I100" s="16"/>
      <c r="J100" s="16"/>
      <c r="K100" s="16"/>
      <c r="L100" s="16"/>
      <c r="M100" s="16"/>
      <c r="N100" s="16"/>
      <c r="O100" s="16"/>
      <c r="P100" s="16"/>
    </row>
    <row r="101" spans="1:16" x14ac:dyDescent="0.2">
      <c r="A101" s="16"/>
      <c r="B101" s="16"/>
      <c r="C101" s="16"/>
      <c r="D101" s="16"/>
      <c r="E101" s="16"/>
      <c r="F101" s="16"/>
      <c r="G101" s="16"/>
      <c r="H101" s="16"/>
      <c r="I101" s="16"/>
      <c r="J101" s="16"/>
      <c r="K101" s="16"/>
      <c r="L101" s="16"/>
      <c r="M101" s="16"/>
      <c r="N101" s="16"/>
      <c r="O101" s="16"/>
      <c r="P101" s="16"/>
    </row>
    <row r="102" spans="1:16" x14ac:dyDescent="0.2">
      <c r="A102" s="16"/>
      <c r="B102" s="16"/>
      <c r="C102" s="16"/>
      <c r="D102" s="16"/>
      <c r="E102" s="16"/>
      <c r="F102" s="16"/>
      <c r="G102" s="16"/>
      <c r="H102" s="16"/>
      <c r="I102" s="16"/>
      <c r="J102" s="16"/>
      <c r="K102" s="16"/>
      <c r="L102" s="16"/>
      <c r="M102" s="16"/>
      <c r="N102" s="16"/>
      <c r="O102" s="16"/>
      <c r="P102" s="16"/>
    </row>
    <row r="103" spans="1:16" x14ac:dyDescent="0.2">
      <c r="A103" s="16"/>
      <c r="B103" s="16"/>
      <c r="C103" s="16"/>
      <c r="D103" s="16"/>
      <c r="E103" s="16"/>
      <c r="F103" s="16"/>
      <c r="G103" s="16"/>
      <c r="H103" s="16"/>
      <c r="I103" s="16"/>
      <c r="J103" s="16"/>
      <c r="K103" s="16"/>
      <c r="L103" s="16"/>
      <c r="M103" s="16"/>
      <c r="N103" s="16"/>
      <c r="O103" s="16"/>
      <c r="P103" s="16"/>
    </row>
  </sheetData>
  <mergeCells count="6">
    <mergeCell ref="C18:P18"/>
    <mergeCell ref="C3:P3"/>
    <mergeCell ref="C4:P4"/>
    <mergeCell ref="C6:P6"/>
    <mergeCell ref="C8:P8"/>
    <mergeCell ref="C11:P15"/>
  </mergeCells>
  <pageMargins left="0.74803149606299213" right="0.74803149606299213" top="0.98425196850393704" bottom="0.98425196850393704" header="0.51181102362204722" footer="0.51181102362204722"/>
  <pageSetup paperSize="9" scale="54"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CB0FD-BD0A-4BDD-90A6-111ADEF99555}">
  <sheetPr codeName="Sheet8">
    <pageSetUpPr fitToPage="1"/>
  </sheetPr>
  <dimension ref="B1:Y80"/>
  <sheetViews>
    <sheetView showGridLines="0" zoomScale="80" zoomScaleNormal="80" workbookViewId="0">
      <selection activeCell="B3" sqref="B3"/>
    </sheetView>
  </sheetViews>
  <sheetFormatPr defaultColWidth="9.85546875" defaultRowHeight="12.75" x14ac:dyDescent="0.2"/>
  <cols>
    <col min="1" max="1" width="7.5703125" style="3" customWidth="1"/>
    <col min="2" max="2" width="22.42578125" style="3" customWidth="1"/>
    <col min="3" max="3" width="9.85546875" style="3"/>
    <col min="4" max="21" width="10.85546875" style="3" customWidth="1"/>
    <col min="22" max="23" width="9.85546875" style="3"/>
    <col min="24" max="24" width="14.28515625" style="3" customWidth="1"/>
    <col min="25" max="25" width="10.85546875" style="3" customWidth="1"/>
    <col min="26" max="16384" width="9.85546875" style="3"/>
  </cols>
  <sheetData>
    <row r="1" spans="2:23" s="130" customFormat="1" x14ac:dyDescent="0.2"/>
    <row r="2" spans="2:23" s="130" customFormat="1" ht="27.75" x14ac:dyDescent="0.4">
      <c r="B2" s="165" t="s">
        <v>122</v>
      </c>
      <c r="C2" s="165"/>
      <c r="D2" s="165"/>
      <c r="E2" s="165"/>
      <c r="F2" s="165"/>
      <c r="G2" s="165"/>
      <c r="H2" s="165"/>
      <c r="I2" s="165"/>
      <c r="J2" s="165"/>
      <c r="K2" s="165"/>
      <c r="L2" s="165"/>
      <c r="M2" s="165"/>
      <c r="N2" s="165"/>
      <c r="O2" s="129"/>
      <c r="P2" s="129"/>
      <c r="Q2" s="129"/>
      <c r="R2" s="129"/>
      <c r="S2" s="129"/>
      <c r="T2" s="129"/>
      <c r="U2" s="129"/>
      <c r="V2" s="129"/>
      <c r="W2" s="129"/>
    </row>
    <row r="3" spans="2:23" ht="8.25" customHeight="1" x14ac:dyDescent="0.2"/>
    <row r="4" spans="2:23" ht="18.75" customHeight="1" x14ac:dyDescent="0.2">
      <c r="B4" s="132" t="s">
        <v>123</v>
      </c>
      <c r="C4" s="133"/>
      <c r="D4" s="133"/>
      <c r="E4" s="133"/>
      <c r="F4" s="133"/>
      <c r="G4" s="133"/>
      <c r="H4" s="133"/>
      <c r="I4" s="133"/>
      <c r="J4" s="133"/>
      <c r="K4" s="133"/>
      <c r="L4" s="133"/>
      <c r="M4" s="133"/>
      <c r="N4" s="133"/>
      <c r="O4" s="133"/>
      <c r="P4" s="133"/>
      <c r="Q4" s="133"/>
      <c r="R4" s="133"/>
      <c r="S4" s="133"/>
      <c r="T4" s="133"/>
      <c r="U4" s="133"/>
      <c r="V4" s="133"/>
      <c r="W4" s="133"/>
    </row>
    <row r="14" spans="2:23" x14ac:dyDescent="0.2">
      <c r="C14" s="3" t="s">
        <v>124</v>
      </c>
    </row>
    <row r="23" spans="2:15" ht="14.25" x14ac:dyDescent="0.2">
      <c r="B23" s="152"/>
      <c r="C23" s="152"/>
      <c r="D23" s="152"/>
      <c r="E23" s="152"/>
      <c r="F23" s="152"/>
      <c r="G23" s="152"/>
      <c r="H23" s="152"/>
      <c r="I23" s="152"/>
      <c r="J23" s="152"/>
      <c r="K23" s="152"/>
      <c r="L23" s="152"/>
      <c r="M23" s="152"/>
      <c r="N23" s="152"/>
      <c r="O23" s="4"/>
    </row>
    <row r="24" spans="2:15" ht="14.25" x14ac:dyDescent="0.2">
      <c r="B24" s="4"/>
      <c r="C24" s="4"/>
      <c r="D24" s="4"/>
      <c r="E24" s="4"/>
      <c r="F24" s="4"/>
      <c r="G24" s="4"/>
      <c r="H24" s="4"/>
      <c r="I24" s="4"/>
      <c r="J24" s="4"/>
      <c r="K24" s="4"/>
      <c r="L24" s="4"/>
      <c r="M24" s="4"/>
      <c r="N24" s="4"/>
      <c r="O24" s="4"/>
    </row>
    <row r="25" spans="2:15" ht="14.25" x14ac:dyDescent="0.2">
      <c r="B25" s="4"/>
      <c r="C25" s="4"/>
      <c r="D25" s="4"/>
      <c r="E25" s="4"/>
      <c r="F25" s="4"/>
      <c r="G25" s="4"/>
      <c r="H25" s="4"/>
      <c r="I25" s="4"/>
      <c r="J25" s="4"/>
      <c r="K25" s="4"/>
      <c r="L25" s="4"/>
      <c r="M25" s="4"/>
      <c r="N25" s="4"/>
      <c r="O25" s="4"/>
    </row>
    <row r="26" spans="2:15" ht="14.25" x14ac:dyDescent="0.2">
      <c r="B26" s="4"/>
      <c r="C26" s="4"/>
      <c r="D26" s="4"/>
      <c r="E26" s="4"/>
      <c r="F26" s="4"/>
      <c r="G26" s="4"/>
      <c r="H26" s="4"/>
      <c r="I26" s="4"/>
      <c r="J26" s="4"/>
      <c r="K26" s="4"/>
      <c r="L26" s="4"/>
      <c r="M26" s="4"/>
      <c r="N26" s="4"/>
      <c r="O26" s="4"/>
    </row>
    <row r="27" spans="2:15" ht="14.25" x14ac:dyDescent="0.2">
      <c r="B27" s="4"/>
      <c r="C27" s="4"/>
      <c r="D27" s="4"/>
      <c r="E27" s="4"/>
      <c r="F27" s="4"/>
      <c r="G27" s="4"/>
      <c r="H27" s="4"/>
      <c r="I27" s="4"/>
      <c r="J27" s="4"/>
      <c r="K27" s="4"/>
      <c r="L27" s="4"/>
      <c r="M27" s="4"/>
      <c r="N27" s="4"/>
      <c r="O27" s="4"/>
    </row>
    <row r="28" spans="2:15" ht="14.25" x14ac:dyDescent="0.2">
      <c r="B28" s="4"/>
      <c r="C28" s="4"/>
      <c r="D28" s="4"/>
      <c r="E28" s="4"/>
      <c r="F28" s="4"/>
      <c r="G28" s="4"/>
      <c r="H28" s="4"/>
      <c r="I28" s="4"/>
      <c r="J28" s="4"/>
      <c r="K28" s="4"/>
      <c r="L28" s="4"/>
      <c r="M28" s="4"/>
      <c r="N28" s="4"/>
      <c r="O28" s="4"/>
    </row>
    <row r="29" spans="2:15" ht="14.25" x14ac:dyDescent="0.2">
      <c r="B29" s="4"/>
      <c r="C29" s="4"/>
      <c r="D29" s="4"/>
      <c r="E29" s="4"/>
      <c r="F29" s="4"/>
      <c r="G29" s="4"/>
      <c r="H29" s="4"/>
      <c r="I29" s="4"/>
      <c r="J29" s="4"/>
      <c r="K29" s="4"/>
      <c r="L29" s="4"/>
      <c r="M29" s="4"/>
      <c r="N29" s="4"/>
      <c r="O29" s="4"/>
    </row>
    <row r="30" spans="2:15" ht="14.25" x14ac:dyDescent="0.2">
      <c r="B30" s="4"/>
      <c r="C30" s="4"/>
      <c r="D30" s="4"/>
      <c r="E30" s="4"/>
      <c r="F30" s="4"/>
      <c r="G30" s="4"/>
      <c r="H30" s="4"/>
      <c r="I30" s="4"/>
      <c r="J30" s="4"/>
      <c r="K30" s="4"/>
      <c r="L30" s="4"/>
      <c r="M30" s="4"/>
      <c r="N30" s="4"/>
      <c r="O30" s="4"/>
    </row>
    <row r="31" spans="2:15" ht="14.25" x14ac:dyDescent="0.2">
      <c r="B31" s="4"/>
      <c r="C31" s="4"/>
      <c r="D31" s="4"/>
      <c r="E31" s="4"/>
      <c r="F31" s="4"/>
      <c r="G31" s="4"/>
      <c r="H31" s="4"/>
      <c r="I31" s="4"/>
      <c r="J31" s="4"/>
      <c r="K31" s="4"/>
      <c r="L31" s="4"/>
      <c r="M31" s="4"/>
      <c r="N31" s="4"/>
      <c r="O31" s="4"/>
    </row>
    <row r="32" spans="2:15" ht="15.75" x14ac:dyDescent="0.25">
      <c r="B32" s="5" t="s">
        <v>125</v>
      </c>
    </row>
    <row r="33" spans="2:23" ht="15.75" thickBot="1" x14ac:dyDescent="0.25">
      <c r="B33" s="125" t="s">
        <v>126</v>
      </c>
      <c r="C33" s="126" t="s">
        <v>0</v>
      </c>
      <c r="D33" s="126">
        <v>2006</v>
      </c>
      <c r="E33" s="126">
        <v>2007</v>
      </c>
      <c r="F33" s="126">
        <v>2008</v>
      </c>
      <c r="G33" s="126">
        <v>2009</v>
      </c>
      <c r="H33" s="126">
        <v>2010</v>
      </c>
      <c r="I33" s="126">
        <v>2011</v>
      </c>
      <c r="J33" s="126">
        <v>2012</v>
      </c>
      <c r="K33" s="126">
        <v>2013</v>
      </c>
      <c r="L33" s="126">
        <v>2014</v>
      </c>
      <c r="M33" s="126">
        <v>2015</v>
      </c>
      <c r="N33" s="127">
        <v>2016</v>
      </c>
      <c r="O33" s="127">
        <v>2017</v>
      </c>
      <c r="P33" s="127">
        <v>2018</v>
      </c>
      <c r="Q33" s="126">
        <v>2019</v>
      </c>
      <c r="R33" s="126">
        <v>2020</v>
      </c>
      <c r="S33" s="126">
        <v>2021</v>
      </c>
      <c r="T33" s="126">
        <v>2022</v>
      </c>
      <c r="U33" s="126">
        <v>2023</v>
      </c>
      <c r="V33" s="126">
        <v>2024</v>
      </c>
      <c r="W33" s="126">
        <v>2025</v>
      </c>
    </row>
    <row r="34" spans="2:23" ht="14.25" x14ac:dyDescent="0.2">
      <c r="B34" s="7" t="s">
        <v>1</v>
      </c>
      <c r="C34" s="8" t="s">
        <v>2</v>
      </c>
      <c r="D34" s="88">
        <v>2.6549999999999998</v>
      </c>
      <c r="E34" s="88">
        <v>2.694</v>
      </c>
      <c r="F34" s="88">
        <v>2.7330000000000001</v>
      </c>
      <c r="G34" s="88">
        <v>2.9062736719999998</v>
      </c>
      <c r="H34" s="88">
        <v>2.9329999999999998</v>
      </c>
      <c r="I34" s="88">
        <v>2.9159999999999999</v>
      </c>
      <c r="J34" s="88">
        <v>2.9079999999999999</v>
      </c>
      <c r="K34" s="88">
        <v>2.8980000000000001</v>
      </c>
      <c r="L34" s="88">
        <v>2.8889999999999998</v>
      </c>
      <c r="M34" s="88">
        <v>2.7366883093771284</v>
      </c>
      <c r="N34" s="88">
        <v>2.7298148651061012</v>
      </c>
      <c r="O34" s="88">
        <v>2.7612822854721317</v>
      </c>
      <c r="P34" s="88">
        <v>2.9590000000000001</v>
      </c>
      <c r="Q34" s="88">
        <v>2.9260000000000002</v>
      </c>
      <c r="R34" s="88">
        <v>2.9140000000000001</v>
      </c>
      <c r="S34" s="88">
        <v>2.9</v>
      </c>
      <c r="T34" s="88">
        <v>2.9239999999999999</v>
      </c>
      <c r="U34" s="88">
        <v>2.9380000000000002</v>
      </c>
      <c r="V34" s="88">
        <v>2.9489999999999998</v>
      </c>
      <c r="W34" s="88">
        <v>3.01</v>
      </c>
    </row>
    <row r="35" spans="2:23" ht="14.25" x14ac:dyDescent="0.2">
      <c r="B35" s="7" t="s">
        <v>3</v>
      </c>
      <c r="C35" s="8" t="s">
        <v>4</v>
      </c>
      <c r="D35" s="88">
        <v>26.771000000000001</v>
      </c>
      <c r="E35" s="88">
        <v>27.236000000000001</v>
      </c>
      <c r="F35" s="88">
        <v>27.843</v>
      </c>
      <c r="G35" s="88">
        <v>28.481999999999999</v>
      </c>
      <c r="H35" s="88">
        <v>27.948</v>
      </c>
      <c r="I35" s="88">
        <v>28.041</v>
      </c>
      <c r="J35" s="88">
        <v>27.989000000000001</v>
      </c>
      <c r="K35" s="88">
        <v>27.672999999999998</v>
      </c>
      <c r="L35" s="88">
        <v>27.477</v>
      </c>
      <c r="M35" s="88">
        <v>25.056585532974619</v>
      </c>
      <c r="N35" s="88">
        <v>24.943510941629683</v>
      </c>
      <c r="O35" s="88">
        <v>24.795417983298726</v>
      </c>
      <c r="P35" s="88">
        <v>25.331868201090611</v>
      </c>
      <c r="Q35" s="88">
        <v>25.368269887185633</v>
      </c>
      <c r="R35" s="88">
        <v>25.522391427207474</v>
      </c>
      <c r="S35" s="88">
        <v>25.509228349981505</v>
      </c>
      <c r="T35" s="88">
        <v>25.839689717565793</v>
      </c>
      <c r="U35" s="88">
        <v>24.706</v>
      </c>
      <c r="V35" s="88">
        <v>24.449000000000002</v>
      </c>
      <c r="W35" s="14">
        <v>24.931000000000001</v>
      </c>
    </row>
    <row r="36" spans="2:23" ht="14.25" x14ac:dyDescent="0.2">
      <c r="B36" s="7" t="s">
        <v>5</v>
      </c>
      <c r="C36" s="8" t="s">
        <v>4</v>
      </c>
      <c r="D36" s="88">
        <v>17.795999999999999</v>
      </c>
      <c r="E36" s="88">
        <v>18.091000000000001</v>
      </c>
      <c r="F36" s="88">
        <v>18.483000000000001</v>
      </c>
      <c r="G36" s="88">
        <v>18.86</v>
      </c>
      <c r="H36" s="88">
        <v>17.373000000000001</v>
      </c>
      <c r="I36" s="88">
        <v>17.312999999999999</v>
      </c>
      <c r="J36" s="88">
        <v>17.526</v>
      </c>
      <c r="K36" s="88">
        <v>17.966999999999999</v>
      </c>
      <c r="L36" s="88">
        <v>18.202000000000002</v>
      </c>
      <c r="M36" s="88">
        <v>15.367173440133984</v>
      </c>
      <c r="N36" s="88">
        <v>15.244675258714528</v>
      </c>
      <c r="O36" s="88">
        <v>15.259192325523873</v>
      </c>
      <c r="P36" s="88">
        <v>16.313072943351273</v>
      </c>
      <c r="Q36" s="88">
        <v>16.312978833564259</v>
      </c>
      <c r="R36" s="88">
        <v>16.621350436486154</v>
      </c>
      <c r="S36" s="88">
        <v>16.729809169725868</v>
      </c>
      <c r="T36" s="88">
        <v>16.831142896774768</v>
      </c>
      <c r="U36" s="88">
        <v>16.791</v>
      </c>
      <c r="V36" s="88">
        <v>17.22773425599571</v>
      </c>
      <c r="W36" s="14">
        <v>16.750829967291711</v>
      </c>
    </row>
    <row r="37" spans="2:23" ht="14.25" x14ac:dyDescent="0.2">
      <c r="B37" s="7" t="s">
        <v>6</v>
      </c>
      <c r="C37" s="8" t="s">
        <v>4</v>
      </c>
      <c r="D37" s="88">
        <v>11.071</v>
      </c>
      <c r="E37" s="88">
        <v>11.269</v>
      </c>
      <c r="F37" s="88">
        <v>11.455</v>
      </c>
      <c r="G37" s="88">
        <v>11.61</v>
      </c>
      <c r="H37" s="88">
        <v>12.092000000000001</v>
      </c>
      <c r="I37" s="88">
        <v>12.147</v>
      </c>
      <c r="J37" s="88">
        <v>12.202</v>
      </c>
      <c r="K37" s="88">
        <v>12.257999999999999</v>
      </c>
      <c r="L37" s="88">
        <v>12.314</v>
      </c>
      <c r="M37" s="88">
        <v>11.680716199999999</v>
      </c>
      <c r="N37" s="88">
        <v>11.628343600000001</v>
      </c>
      <c r="O37" s="88">
        <v>11.557342799999999</v>
      </c>
      <c r="P37" s="88">
        <v>12.306396000000001</v>
      </c>
      <c r="Q37" s="88">
        <v>12.287095000000001</v>
      </c>
      <c r="R37" s="88">
        <v>12.28860200000001</v>
      </c>
      <c r="S37" s="88">
        <v>12.272195999999997</v>
      </c>
      <c r="T37" s="88">
        <v>12.248595000000002</v>
      </c>
      <c r="U37" s="88">
        <v>12.394</v>
      </c>
      <c r="V37" s="88">
        <v>12.307098999999999</v>
      </c>
      <c r="W37" s="14">
        <v>12.428600459140975</v>
      </c>
    </row>
    <row r="38" spans="2:23" ht="14.25" x14ac:dyDescent="0.2">
      <c r="B38" s="7" t="s">
        <v>7</v>
      </c>
      <c r="C38" s="8" t="s">
        <v>8</v>
      </c>
      <c r="D38" s="88">
        <v>20.48</v>
      </c>
      <c r="E38" s="88">
        <v>21.305</v>
      </c>
      <c r="F38" s="88">
        <v>22.25</v>
      </c>
      <c r="G38" s="88">
        <v>23.17</v>
      </c>
      <c r="H38" s="88">
        <v>24.085000000000001</v>
      </c>
      <c r="I38" s="88">
        <v>22.416</v>
      </c>
      <c r="J38" s="88">
        <v>23.138000000000002</v>
      </c>
      <c r="K38" s="88">
        <v>24.042000000000002</v>
      </c>
      <c r="L38" s="88">
        <v>24.795000000000002</v>
      </c>
      <c r="M38" s="88">
        <v>20.628622061546334</v>
      </c>
      <c r="N38" s="88">
        <v>20.56860911618163</v>
      </c>
      <c r="O38" s="88">
        <v>20.504339514081018</v>
      </c>
      <c r="P38" s="88">
        <v>20.547595496480238</v>
      </c>
      <c r="Q38" s="88">
        <v>20.680618816818633</v>
      </c>
      <c r="R38" s="88">
        <v>21.12128060858447</v>
      </c>
      <c r="S38" s="89">
        <v>21.222554544767096</v>
      </c>
      <c r="T38" s="89">
        <v>21.307914664665105</v>
      </c>
      <c r="U38" s="89">
        <v>21.287745693753372</v>
      </c>
      <c r="V38" s="89">
        <v>21.435137250907669</v>
      </c>
      <c r="W38" s="14">
        <v>21.44155610927103</v>
      </c>
    </row>
    <row r="39" spans="2:23" ht="14.25" x14ac:dyDescent="0.2">
      <c r="B39" s="7" t="s">
        <v>9</v>
      </c>
      <c r="C39" s="8" t="s">
        <v>8</v>
      </c>
      <c r="D39" s="88">
        <v>13.358000000000001</v>
      </c>
      <c r="E39" s="88">
        <v>13.65</v>
      </c>
      <c r="F39" s="88">
        <v>13.944000000000001</v>
      </c>
      <c r="G39" s="88">
        <v>14.592000000000001</v>
      </c>
      <c r="H39" s="88">
        <v>14.888999999999999</v>
      </c>
      <c r="I39" s="88">
        <v>15.871</v>
      </c>
      <c r="J39" s="88">
        <v>16.45</v>
      </c>
      <c r="K39" s="88">
        <v>16.873999999999999</v>
      </c>
      <c r="L39" s="88">
        <v>17.433</v>
      </c>
      <c r="M39" s="88">
        <v>14.114699588562164</v>
      </c>
      <c r="N39" s="88">
        <v>14.398779136898391</v>
      </c>
      <c r="O39" s="88">
        <v>14.773439985626268</v>
      </c>
      <c r="P39" s="88">
        <v>15.158872528780497</v>
      </c>
      <c r="Q39" s="88">
        <v>15.531782640419861</v>
      </c>
      <c r="R39" s="88">
        <v>15.911734070023904</v>
      </c>
      <c r="S39" s="89">
        <v>13.652634132927306</v>
      </c>
      <c r="T39" s="89">
        <v>13.685166223792063</v>
      </c>
      <c r="U39" s="89">
        <v>13.719669956527483</v>
      </c>
      <c r="V39" s="89">
        <v>13.747272942715821</v>
      </c>
      <c r="W39" s="14">
        <v>13.512937813200002</v>
      </c>
    </row>
    <row r="40" spans="2:23" ht="14.25" x14ac:dyDescent="0.2">
      <c r="B40" s="7" t="s">
        <v>10</v>
      </c>
      <c r="C40" s="8" t="s">
        <v>11</v>
      </c>
      <c r="D40" s="88">
        <v>10.509</v>
      </c>
      <c r="E40" s="88">
        <v>10.69</v>
      </c>
      <c r="F40" s="88">
        <v>10.869</v>
      </c>
      <c r="G40" s="88">
        <v>10.994</v>
      </c>
      <c r="H40" s="88">
        <v>11.119</v>
      </c>
      <c r="I40" s="88">
        <v>11.618</v>
      </c>
      <c r="J40" s="88">
        <v>11.422000000000001</v>
      </c>
      <c r="K40" s="88">
        <v>11.263999999999999</v>
      </c>
      <c r="L40" s="88">
        <v>11.194000000000001</v>
      </c>
      <c r="M40" s="88">
        <v>10.417999999999999</v>
      </c>
      <c r="N40" s="88">
        <v>10.51</v>
      </c>
      <c r="O40" s="88">
        <v>10.53</v>
      </c>
      <c r="P40" s="88">
        <v>10.467000000000001</v>
      </c>
      <c r="Q40" s="88">
        <v>10.446999999999999</v>
      </c>
      <c r="R40" s="88">
        <v>10.43</v>
      </c>
      <c r="S40" s="89">
        <v>9.6393009999999997</v>
      </c>
      <c r="T40" s="89">
        <v>9.6640720000000009</v>
      </c>
      <c r="U40" s="89">
        <v>9.6873909999999999</v>
      </c>
      <c r="V40" s="89">
        <v>9.7371050000000015</v>
      </c>
      <c r="W40" s="14">
        <v>10.418279999999999</v>
      </c>
    </row>
    <row r="41" spans="2:23" ht="14.25" x14ac:dyDescent="0.2">
      <c r="B41" s="7" t="s">
        <v>37</v>
      </c>
      <c r="C41" s="8" t="s">
        <v>12</v>
      </c>
      <c r="D41" s="88">
        <v>4.1760000000000002</v>
      </c>
      <c r="E41" s="88">
        <v>4.2969999999999997</v>
      </c>
      <c r="F41" s="88">
        <v>4.1100000000000003</v>
      </c>
      <c r="G41" s="88">
        <v>4.694</v>
      </c>
      <c r="H41" s="88">
        <v>4.625</v>
      </c>
      <c r="I41" s="88">
        <v>4.601</v>
      </c>
      <c r="J41" s="88">
        <v>4.5599999999999996</v>
      </c>
      <c r="K41" s="88">
        <v>4.4671799999999999</v>
      </c>
      <c r="L41" s="88">
        <v>4.5086329999999997</v>
      </c>
      <c r="M41" s="88">
        <v>4.5506489999999999</v>
      </c>
      <c r="N41" s="88">
        <v>4.0813715496901715</v>
      </c>
      <c r="O41" s="88">
        <v>4.0739865383721794</v>
      </c>
      <c r="P41" s="88">
        <v>4.1867252899999992</v>
      </c>
      <c r="Q41" s="88">
        <v>4.1965870659999993</v>
      </c>
      <c r="R41" s="88">
        <v>4.2084149880000004</v>
      </c>
      <c r="S41" s="89">
        <v>4.2202191669999998</v>
      </c>
      <c r="T41" s="89">
        <v>4.233132297</v>
      </c>
      <c r="U41" s="89">
        <v>4.625</v>
      </c>
      <c r="V41" s="89">
        <v>4.6745577451277498</v>
      </c>
      <c r="W41" s="14">
        <v>4.7103758420821569</v>
      </c>
    </row>
    <row r="42" spans="2:23" ht="14.25" x14ac:dyDescent="0.2">
      <c r="B42" s="7" t="s">
        <v>38</v>
      </c>
      <c r="C42" s="8" t="s">
        <v>13</v>
      </c>
      <c r="D42" s="88">
        <v>7.3739999999999997</v>
      </c>
      <c r="E42" s="88">
        <v>7.5880000000000001</v>
      </c>
      <c r="F42" s="88">
        <v>7.7850000000000001</v>
      </c>
      <c r="G42" s="88">
        <v>7.9669999999999996</v>
      </c>
      <c r="H42" s="88">
        <v>8.173</v>
      </c>
      <c r="I42" s="88">
        <v>7.9749999999999996</v>
      </c>
      <c r="J42" s="88">
        <v>7.9779999999999998</v>
      </c>
      <c r="K42" s="88">
        <v>7.9610000000000003</v>
      </c>
      <c r="L42" s="88">
        <v>7.9740000000000002</v>
      </c>
      <c r="M42" s="88">
        <v>7.4487611258279065</v>
      </c>
      <c r="N42" s="88">
        <v>7.4564236152673535</v>
      </c>
      <c r="O42" s="88">
        <v>7.4575158714011831</v>
      </c>
      <c r="P42" s="88">
        <v>7.4527557542640679</v>
      </c>
      <c r="Q42" s="88">
        <v>7.4488255624638624</v>
      </c>
      <c r="R42" s="88">
        <v>7.4616818922071015</v>
      </c>
      <c r="S42" s="89">
        <v>7.3359969451155393</v>
      </c>
      <c r="T42" s="89">
        <v>7.2995705394237351</v>
      </c>
      <c r="U42" s="89">
        <v>7.2585272577753983</v>
      </c>
      <c r="V42" s="89">
        <v>7.2290193338192115</v>
      </c>
      <c r="W42" s="14">
        <v>7.882157072081581</v>
      </c>
    </row>
    <row r="43" spans="2:23" ht="14.25" x14ac:dyDescent="0.2">
      <c r="B43" s="7" t="s">
        <v>14</v>
      </c>
      <c r="C43" s="8" t="s">
        <v>13</v>
      </c>
      <c r="D43" s="88">
        <v>5.702</v>
      </c>
      <c r="E43" s="88">
        <v>5.8029999999999999</v>
      </c>
      <c r="F43" s="88">
        <v>5.9009999999999998</v>
      </c>
      <c r="G43" s="88">
        <v>5.9589999999999996</v>
      </c>
      <c r="H43" s="88">
        <v>6.0140000000000002</v>
      </c>
      <c r="I43" s="88">
        <v>6.18</v>
      </c>
      <c r="J43" s="88">
        <v>6.2270000000000003</v>
      </c>
      <c r="K43" s="88">
        <v>6.218</v>
      </c>
      <c r="L43" s="88">
        <v>6.2009999999999996</v>
      </c>
      <c r="M43" s="88">
        <v>6.371387526506358</v>
      </c>
      <c r="N43" s="88">
        <v>6.5659827553571448</v>
      </c>
      <c r="O43" s="88">
        <v>6.7258576917596677</v>
      </c>
      <c r="P43" s="88">
        <v>6.8467268543401074</v>
      </c>
      <c r="Q43" s="88">
        <v>6.942216437080643</v>
      </c>
      <c r="R43" s="88">
        <v>7.0283155820013343</v>
      </c>
      <c r="S43" s="89">
        <v>5.8026136978212302</v>
      </c>
      <c r="T43" s="89">
        <v>5.8242922205681982</v>
      </c>
      <c r="U43" s="89">
        <v>5.8679744395569404</v>
      </c>
      <c r="V43" s="89">
        <v>5.9119842721077873</v>
      </c>
      <c r="W43" s="14">
        <v>5.4817035102290683</v>
      </c>
    </row>
    <row r="44" spans="2:23" ht="14.25" x14ac:dyDescent="0.2">
      <c r="B44" s="7" t="s">
        <v>39</v>
      </c>
      <c r="C44" s="8" t="s">
        <v>13</v>
      </c>
      <c r="D44" s="88">
        <v>4.2130000000000001</v>
      </c>
      <c r="E44" s="88">
        <v>4.2640000000000002</v>
      </c>
      <c r="F44" s="88">
        <v>4.3019999999999996</v>
      </c>
      <c r="G44" s="88">
        <v>4.3259999999999996</v>
      </c>
      <c r="H44" s="88">
        <v>4.3570000000000002</v>
      </c>
      <c r="I44" s="88">
        <v>4.3339999999999996</v>
      </c>
      <c r="J44" s="88">
        <v>4.3220000000000001</v>
      </c>
      <c r="K44" s="88">
        <v>4.2709999999999999</v>
      </c>
      <c r="L44" s="88">
        <v>4.2220000000000004</v>
      </c>
      <c r="M44" s="88">
        <v>4.2738258051271636</v>
      </c>
      <c r="N44" s="88">
        <v>4.3258947483495991</v>
      </c>
      <c r="O44" s="88">
        <v>4.3437944073336441</v>
      </c>
      <c r="P44" s="88">
        <v>4.4060031231030736</v>
      </c>
      <c r="Q44" s="88">
        <v>4.4710508045460795</v>
      </c>
      <c r="R44" s="88">
        <v>4.5373638234253777</v>
      </c>
      <c r="S44" s="89">
        <v>4.4409807397262302</v>
      </c>
      <c r="T44" s="89">
        <v>4.5062661916642845</v>
      </c>
      <c r="U44" s="89">
        <v>4.5774547828492516</v>
      </c>
      <c r="V44" s="89">
        <v>4.6053407340132511</v>
      </c>
      <c r="W44" s="14">
        <v>4.4236936267227396</v>
      </c>
    </row>
    <row r="45" spans="2:23" ht="14.25" x14ac:dyDescent="0.2">
      <c r="B45" s="7" t="s">
        <v>40</v>
      </c>
      <c r="C45" s="8" t="s">
        <v>13</v>
      </c>
      <c r="D45" s="88">
        <v>10.023999999999999</v>
      </c>
      <c r="E45" s="88">
        <v>10.228</v>
      </c>
      <c r="F45" s="88">
        <v>10.419</v>
      </c>
      <c r="G45" s="88">
        <v>10.605</v>
      </c>
      <c r="H45" s="88">
        <v>10.804</v>
      </c>
      <c r="I45" s="88">
        <v>10.726000000000001</v>
      </c>
      <c r="J45" s="88">
        <v>10.795</v>
      </c>
      <c r="K45" s="88">
        <v>10.781000000000001</v>
      </c>
      <c r="L45" s="88">
        <v>10.760999999999999</v>
      </c>
      <c r="M45" s="88">
        <v>11.086558962024835</v>
      </c>
      <c r="N45" s="88">
        <v>11.225142605919993</v>
      </c>
      <c r="O45" s="88">
        <v>11.338701273512061</v>
      </c>
      <c r="P45" s="88">
        <v>11.491399741176057</v>
      </c>
      <c r="Q45" s="88">
        <v>11.646230265384663</v>
      </c>
      <c r="R45" s="88">
        <v>11.790114879485124</v>
      </c>
      <c r="S45" s="89">
        <v>11.05318189893149</v>
      </c>
      <c r="T45" s="89">
        <v>11.108172907697721</v>
      </c>
      <c r="U45" s="89">
        <v>11.219254739384183</v>
      </c>
      <c r="V45" s="89">
        <v>11.331447388140994</v>
      </c>
      <c r="W45" s="14">
        <v>11.184965716366206</v>
      </c>
    </row>
    <row r="46" spans="2:23" ht="14.25" x14ac:dyDescent="0.2">
      <c r="B46" s="7" t="s">
        <v>15</v>
      </c>
      <c r="C46" s="8" t="s">
        <v>13</v>
      </c>
      <c r="D46" s="88">
        <v>7.665</v>
      </c>
      <c r="E46" s="88">
        <v>7.8170000000000002</v>
      </c>
      <c r="F46" s="88">
        <v>7.9429999999999996</v>
      </c>
      <c r="G46" s="88">
        <v>8.0459999999999994</v>
      </c>
      <c r="H46" s="88">
        <v>8.1609999999999996</v>
      </c>
      <c r="I46" s="88">
        <v>7.9359999999999999</v>
      </c>
      <c r="J46" s="88">
        <v>7.9640000000000004</v>
      </c>
      <c r="K46" s="88">
        <v>7.9050000000000002</v>
      </c>
      <c r="L46" s="88">
        <v>7.8419999999999996</v>
      </c>
      <c r="M46" s="88">
        <v>7.6252860016002524</v>
      </c>
      <c r="N46" s="88">
        <v>7.5853299656910913</v>
      </c>
      <c r="O46" s="88">
        <v>7.6002306826075303</v>
      </c>
      <c r="P46" s="88">
        <v>7.6725541805358359</v>
      </c>
      <c r="Q46" s="88">
        <v>7.7261047045438316</v>
      </c>
      <c r="R46" s="88">
        <v>7.776535145768916</v>
      </c>
      <c r="S46" s="89">
        <v>7.6038401290704112</v>
      </c>
      <c r="T46" s="89">
        <v>7.622876428156391</v>
      </c>
      <c r="U46" s="89">
        <v>7.6609909035268489</v>
      </c>
      <c r="V46" s="89">
        <v>7.6992959447335751</v>
      </c>
      <c r="W46" s="14">
        <v>7.5346445211158883</v>
      </c>
    </row>
    <row r="47" spans="2:23" ht="14.25" x14ac:dyDescent="0.2">
      <c r="B47" s="7" t="s">
        <v>32</v>
      </c>
      <c r="C47" s="8" t="s">
        <v>16</v>
      </c>
      <c r="D47" s="138">
        <v>1.4318325600600001</v>
      </c>
      <c r="E47" s="138">
        <v>1.4759749440599998</v>
      </c>
      <c r="F47" s="138">
        <v>1.544836950868</v>
      </c>
      <c r="G47" s="138">
        <v>1.5762105789080001</v>
      </c>
      <c r="H47" s="138">
        <v>1.6395304985099999</v>
      </c>
      <c r="I47" s="138">
        <v>1.6425653151959998</v>
      </c>
      <c r="J47" s="138">
        <v>1.6396814168980003</v>
      </c>
      <c r="K47" s="138">
        <v>1.6713080028580001</v>
      </c>
      <c r="L47" s="138">
        <v>1.7186118825280003</v>
      </c>
      <c r="M47" s="138">
        <v>1.750981749268</v>
      </c>
      <c r="N47" s="138">
        <v>1.8121782020339998</v>
      </c>
      <c r="O47" s="138">
        <v>1.7795014095850001</v>
      </c>
      <c r="P47" s="88">
        <v>1.7669421854700069</v>
      </c>
      <c r="Q47" s="88">
        <v>1.738901512080341</v>
      </c>
      <c r="R47" s="88">
        <v>1.7256762669132037</v>
      </c>
      <c r="S47" s="89">
        <v>1.7257138620477352</v>
      </c>
      <c r="T47" s="89">
        <v>1.7265405788902857</v>
      </c>
      <c r="U47" s="89">
        <v>1.716</v>
      </c>
      <c r="V47" s="89">
        <v>1.7315731117295705</v>
      </c>
      <c r="W47" s="14">
        <v>1.760247855032864</v>
      </c>
    </row>
    <row r="48" spans="2:23" ht="15" thickBot="1" x14ac:dyDescent="0.25">
      <c r="B48" s="10" t="s">
        <v>17</v>
      </c>
      <c r="C48" s="6"/>
      <c r="D48" s="90">
        <f t="shared" ref="D48:V48" si="0">SUM(D34:D47)</f>
        <v>143.22583256005998</v>
      </c>
      <c r="E48" s="90">
        <f t="shared" si="0"/>
        <v>146.40797494405999</v>
      </c>
      <c r="F48" s="90">
        <f t="shared" si="0"/>
        <v>149.581836950868</v>
      </c>
      <c r="G48" s="90">
        <f t="shared" si="0"/>
        <v>153.78748425090797</v>
      </c>
      <c r="H48" s="90">
        <f t="shared" si="0"/>
        <v>154.21253049851001</v>
      </c>
      <c r="I48" s="90">
        <f t="shared" si="0"/>
        <v>153.71656531519599</v>
      </c>
      <c r="J48" s="90">
        <f t="shared" si="0"/>
        <v>155.12068141689801</v>
      </c>
      <c r="K48" s="90">
        <f t="shared" si="0"/>
        <v>156.25048800285799</v>
      </c>
      <c r="L48" s="90">
        <f t="shared" si="0"/>
        <v>157.531244882528</v>
      </c>
      <c r="M48" s="90">
        <f t="shared" si="0"/>
        <v>143.10993530294868</v>
      </c>
      <c r="N48" s="90">
        <f t="shared" si="0"/>
        <v>143.07605636083971</v>
      </c>
      <c r="O48" s="90">
        <f t="shared" si="0"/>
        <v>143.50060276857332</v>
      </c>
      <c r="P48" s="90">
        <f t="shared" si="0"/>
        <v>146.90691229859175</v>
      </c>
      <c r="Q48" s="90">
        <f t="shared" si="0"/>
        <v>147.72366153008784</v>
      </c>
      <c r="R48" s="90">
        <f t="shared" si="0"/>
        <v>149.33746112010309</v>
      </c>
      <c r="S48" s="90">
        <f t="shared" si="0"/>
        <v>144.1082696371144</v>
      </c>
      <c r="T48" s="90">
        <f t="shared" si="0"/>
        <v>144.82143166619835</v>
      </c>
      <c r="U48" s="90">
        <f t="shared" si="0"/>
        <v>144.44900877337349</v>
      </c>
      <c r="V48" s="90">
        <f t="shared" si="0"/>
        <v>145.03556697929133</v>
      </c>
      <c r="W48" s="90">
        <f>SUM(W34:W47)</f>
        <v>145.47099249253421</v>
      </c>
    </row>
    <row r="50" spans="2:25" ht="15.75" x14ac:dyDescent="0.25">
      <c r="B50" s="131" t="s">
        <v>127</v>
      </c>
      <c r="C50" s="131"/>
      <c r="D50" s="131"/>
      <c r="E50" s="131"/>
      <c r="F50" s="131"/>
      <c r="G50" s="131"/>
      <c r="H50" s="131"/>
      <c r="I50" s="131"/>
      <c r="J50" s="131"/>
      <c r="K50" s="131"/>
      <c r="L50" s="131"/>
      <c r="M50" s="131"/>
      <c r="N50" s="131"/>
      <c r="O50" s="131"/>
      <c r="P50" s="131"/>
      <c r="Q50" s="131"/>
      <c r="R50" s="131"/>
      <c r="S50" s="131"/>
      <c r="T50" s="131"/>
      <c r="U50" s="131"/>
      <c r="V50" s="131"/>
      <c r="W50" s="131"/>
    </row>
    <row r="51" spans="2:25" ht="15" x14ac:dyDescent="0.2">
      <c r="B51" s="158" t="s">
        <v>128</v>
      </c>
      <c r="C51" s="158"/>
      <c r="D51" s="158"/>
      <c r="E51" s="158"/>
      <c r="F51" s="158"/>
      <c r="G51" s="158"/>
      <c r="H51" s="158"/>
      <c r="I51" s="158"/>
      <c r="J51" s="158"/>
      <c r="K51" s="158"/>
      <c r="L51" s="158"/>
      <c r="M51" s="158"/>
      <c r="N51" s="158"/>
      <c r="O51" s="158"/>
      <c r="P51" s="158"/>
      <c r="Q51" s="158"/>
      <c r="R51" s="158"/>
      <c r="S51" s="158"/>
      <c r="T51" s="158"/>
      <c r="U51" s="158"/>
      <c r="V51" s="158"/>
      <c r="W51" s="158"/>
    </row>
    <row r="53" spans="2:25" ht="15.75" x14ac:dyDescent="0.25">
      <c r="B53" s="5" t="s">
        <v>129</v>
      </c>
    </row>
    <row r="54" spans="2:25" ht="15.75" thickBot="1" x14ac:dyDescent="0.25">
      <c r="B54" s="125" t="s">
        <v>126</v>
      </c>
      <c r="C54" s="126" t="s">
        <v>0</v>
      </c>
      <c r="D54" s="126">
        <v>2006</v>
      </c>
      <c r="E54" s="126">
        <v>2007</v>
      </c>
      <c r="F54" s="126">
        <v>2008</v>
      </c>
      <c r="G54" s="126">
        <v>2009</v>
      </c>
      <c r="H54" s="126">
        <v>2010</v>
      </c>
      <c r="I54" s="126">
        <v>2011</v>
      </c>
      <c r="J54" s="126">
        <v>2012</v>
      </c>
      <c r="K54" s="126">
        <v>2013</v>
      </c>
      <c r="L54" s="126">
        <v>2014</v>
      </c>
      <c r="M54" s="126">
        <v>2015</v>
      </c>
      <c r="N54" s="127">
        <v>2016</v>
      </c>
      <c r="O54" s="127">
        <v>2017</v>
      </c>
      <c r="P54" s="127">
        <v>2018</v>
      </c>
      <c r="Q54" s="126">
        <v>2019</v>
      </c>
      <c r="R54" s="126">
        <v>2020</v>
      </c>
      <c r="S54" s="126">
        <v>2021</v>
      </c>
      <c r="T54" s="126">
        <v>2022</v>
      </c>
      <c r="U54" s="126">
        <v>2023</v>
      </c>
      <c r="V54" s="126">
        <v>2024</v>
      </c>
      <c r="W54" s="126">
        <v>2025</v>
      </c>
    </row>
    <row r="55" spans="2:25" ht="18.95" customHeight="1" x14ac:dyDescent="0.2">
      <c r="B55" s="7" t="s">
        <v>1</v>
      </c>
      <c r="C55" s="8" t="s">
        <v>2</v>
      </c>
      <c r="D55" s="88">
        <v>2.7582599927732256</v>
      </c>
      <c r="E55" s="88">
        <v>2.8208384251741938</v>
      </c>
      <c r="F55" s="88">
        <v>2.8473026528387098</v>
      </c>
      <c r="G55" s="88">
        <v>2.8729189710000007</v>
      </c>
      <c r="H55" s="88">
        <v>2.8964430109999997</v>
      </c>
      <c r="I55" s="88">
        <v>2.9098907380000001</v>
      </c>
      <c r="J55" s="88">
        <v>2.891139634</v>
      </c>
      <c r="K55" s="88">
        <v>2.903924452</v>
      </c>
      <c r="L55" s="88">
        <v>2.8297719999999993</v>
      </c>
      <c r="M55" s="88">
        <v>2.8560600000000003</v>
      </c>
      <c r="N55" s="88">
        <v>2.8761119615949107</v>
      </c>
      <c r="O55" s="88">
        <v>2.9140000000000001</v>
      </c>
      <c r="P55" s="88">
        <v>2.8519999999999999</v>
      </c>
      <c r="Q55" s="88">
        <v>2.8862457940000006</v>
      </c>
      <c r="R55" s="88">
        <v>2.8549406302800002</v>
      </c>
      <c r="S55" s="88">
        <v>2.851</v>
      </c>
      <c r="T55" s="88">
        <v>2.8969999999999998</v>
      </c>
      <c r="U55" s="88">
        <v>2.9809999999999999</v>
      </c>
      <c r="V55" s="88">
        <v>2.9769999999999999</v>
      </c>
      <c r="W55" s="88">
        <v>3.0563220000000002</v>
      </c>
    </row>
    <row r="56" spans="2:25" ht="18.75" customHeight="1" x14ac:dyDescent="0.2">
      <c r="B56" s="7" t="s">
        <v>3</v>
      </c>
      <c r="C56" s="8" t="s">
        <v>4</v>
      </c>
      <c r="D56" s="88">
        <v>30.120253331129849</v>
      </c>
      <c r="E56" s="88">
        <v>30.441837283128784</v>
      </c>
      <c r="F56" s="88">
        <v>30.555278457618407</v>
      </c>
      <c r="G56" s="88">
        <v>30.70725376458623</v>
      </c>
      <c r="H56" s="88">
        <v>30.533414655190562</v>
      </c>
      <c r="I56" s="88">
        <v>30.569629007553313</v>
      </c>
      <c r="J56" s="88">
        <v>29.344733929410939</v>
      </c>
      <c r="K56" s="88">
        <v>26.338085908875001</v>
      </c>
      <c r="L56" s="88">
        <v>25.523446190067993</v>
      </c>
      <c r="M56" s="88">
        <v>25.630065756235215</v>
      </c>
      <c r="N56" s="88">
        <v>25.617656348244999</v>
      </c>
      <c r="O56" s="88">
        <v>25.668780471195014</v>
      </c>
      <c r="P56" s="88">
        <v>25.387</v>
      </c>
      <c r="Q56" s="88">
        <v>25.423999999999999</v>
      </c>
      <c r="R56" s="88">
        <v>24.933</v>
      </c>
      <c r="S56" s="88">
        <v>24.456</v>
      </c>
      <c r="T56" s="88">
        <v>24.234000000000002</v>
      </c>
      <c r="U56" s="88">
        <v>24.565999999999999</v>
      </c>
      <c r="V56" s="88">
        <v>24.431000000000001</v>
      </c>
      <c r="W56" s="88">
        <v>24.302351095999999</v>
      </c>
    </row>
    <row r="57" spans="2:25" ht="14.25" x14ac:dyDescent="0.2">
      <c r="B57" s="7" t="s">
        <v>5</v>
      </c>
      <c r="C57" s="8" t="s">
        <v>4</v>
      </c>
      <c r="D57" s="88">
        <v>17.196000000000002</v>
      </c>
      <c r="E57" s="88">
        <v>17.482559368937178</v>
      </c>
      <c r="F57" s="88">
        <v>18.111696999999999</v>
      </c>
      <c r="G57" s="88">
        <v>17.425961999999998</v>
      </c>
      <c r="H57" s="88">
        <v>17.410772999999995</v>
      </c>
      <c r="I57" s="88">
        <v>17.501186278246006</v>
      </c>
      <c r="J57" s="88">
        <v>16.505800201592276</v>
      </c>
      <c r="K57" s="88">
        <v>16.00080742810631</v>
      </c>
      <c r="L57" s="88">
        <v>15.636951096853021</v>
      </c>
      <c r="M57" s="88">
        <v>16.127500730873361</v>
      </c>
      <c r="N57" s="88">
        <v>16.645296944436957</v>
      </c>
      <c r="O57" s="88">
        <v>16.716157015721194</v>
      </c>
      <c r="P57" s="88">
        <v>16.639359420824949</v>
      </c>
      <c r="Q57" s="88">
        <v>16.758896350652897</v>
      </c>
      <c r="R57" s="88">
        <v>16.511359433517939</v>
      </c>
      <c r="S57" s="88">
        <v>16.716870093281091</v>
      </c>
      <c r="T57" s="88">
        <v>16.711340936225735</v>
      </c>
      <c r="U57" s="88">
        <v>16.882625610708264</v>
      </c>
      <c r="V57" s="88">
        <v>18.305717443769055</v>
      </c>
      <c r="W57" s="88">
        <v>18.051879033000006</v>
      </c>
    </row>
    <row r="58" spans="2:25" ht="14.25" x14ac:dyDescent="0.2">
      <c r="B58" s="7" t="s">
        <v>6</v>
      </c>
      <c r="C58" s="8" t="s">
        <v>4</v>
      </c>
      <c r="D58" s="88">
        <v>11.964840000000002</v>
      </c>
      <c r="E58" s="88">
        <v>11.974119999999999</v>
      </c>
      <c r="F58" s="88">
        <v>12.036900000000006</v>
      </c>
      <c r="G58" s="88">
        <v>12.121430282999997</v>
      </c>
      <c r="H58" s="88">
        <v>12.103520000000001</v>
      </c>
      <c r="I58" s="88">
        <v>11.943293001000001</v>
      </c>
      <c r="J58" s="88">
        <v>11.853304756999998</v>
      </c>
      <c r="K58" s="88">
        <v>12.291140578</v>
      </c>
      <c r="L58" s="88">
        <v>12.029802982677163</v>
      </c>
      <c r="M58" s="88">
        <v>12.270657441472908</v>
      </c>
      <c r="N58" s="88">
        <v>12.31324418842121</v>
      </c>
      <c r="O58" s="88">
        <v>12.38853640414257</v>
      </c>
      <c r="P58" s="88">
        <v>12.532743999999999</v>
      </c>
      <c r="Q58" s="88">
        <v>12.730251000000001</v>
      </c>
      <c r="R58" s="88">
        <v>12.450349999999998</v>
      </c>
      <c r="S58" s="88">
        <v>12.44</v>
      </c>
      <c r="T58" s="88">
        <v>12.452</v>
      </c>
      <c r="U58" s="88">
        <v>12.645510000000002</v>
      </c>
      <c r="V58" s="88">
        <v>12.697544000000001</v>
      </c>
      <c r="W58" s="88">
        <v>12.953478129999999</v>
      </c>
    </row>
    <row r="59" spans="2:25" ht="14.25" x14ac:dyDescent="0.2">
      <c r="B59" s="7" t="s">
        <v>7</v>
      </c>
      <c r="C59" s="8" t="s">
        <v>8</v>
      </c>
      <c r="D59" s="88">
        <v>20.617999999999999</v>
      </c>
      <c r="E59" s="88">
        <v>20.707000000000001</v>
      </c>
      <c r="F59" s="88">
        <v>21.155000000000001</v>
      </c>
      <c r="G59" s="88">
        <v>21.994</v>
      </c>
      <c r="H59" s="88">
        <v>22.193000000000001</v>
      </c>
      <c r="I59" s="88">
        <v>21.454000000000001</v>
      </c>
      <c r="J59" s="88">
        <v>21.21</v>
      </c>
      <c r="K59" s="88">
        <v>21.055</v>
      </c>
      <c r="L59" s="88">
        <v>20.838067203163</v>
      </c>
      <c r="M59" s="88">
        <v>21.154470971009999</v>
      </c>
      <c r="N59" s="88">
        <v>21.138128272039999</v>
      </c>
      <c r="O59" s="88">
        <v>21.354628350239999</v>
      </c>
      <c r="P59" s="88">
        <v>21.26195727436</v>
      </c>
      <c r="Q59" s="88">
        <v>21.427</v>
      </c>
      <c r="R59" s="88">
        <v>21.141999999999999</v>
      </c>
      <c r="S59" s="88">
        <v>21.206</v>
      </c>
      <c r="T59" s="88">
        <v>21.294589999999999</v>
      </c>
      <c r="U59" s="88">
        <v>21.71586353</v>
      </c>
      <c r="V59" s="88">
        <v>22.364269999999998</v>
      </c>
      <c r="W59" s="88">
        <v>22.647673425999997</v>
      </c>
    </row>
    <row r="60" spans="2:25" ht="14.25" x14ac:dyDescent="0.2">
      <c r="B60" s="7" t="s">
        <v>9</v>
      </c>
      <c r="C60" s="8" t="s">
        <v>8</v>
      </c>
      <c r="D60" s="88">
        <v>13.486171000000001</v>
      </c>
      <c r="E60" s="88">
        <v>13.57644</v>
      </c>
      <c r="F60" s="88">
        <v>13.813451000000001</v>
      </c>
      <c r="G60" s="88">
        <v>14.130074000000002</v>
      </c>
      <c r="H60" s="88">
        <v>14.256527999999999</v>
      </c>
      <c r="I60" s="88">
        <v>13.227152999999999</v>
      </c>
      <c r="J60" s="88">
        <v>13.691726000000001</v>
      </c>
      <c r="K60" s="88">
        <v>13.495528</v>
      </c>
      <c r="L60" s="88">
        <v>13.716244895035539</v>
      </c>
      <c r="M60" s="88">
        <v>13.656127585073</v>
      </c>
      <c r="N60" s="88">
        <v>13.747385347856451</v>
      </c>
      <c r="O60" s="88">
        <v>13.331964149665801</v>
      </c>
      <c r="P60" s="88">
        <v>13.243175958468999</v>
      </c>
      <c r="Q60" s="88">
        <v>13.504</v>
      </c>
      <c r="R60" s="88">
        <v>13.567</v>
      </c>
      <c r="S60" s="88">
        <v>13.477</v>
      </c>
      <c r="T60" s="88">
        <v>13.78</v>
      </c>
      <c r="U60" s="88">
        <v>13.868</v>
      </c>
      <c r="V60" s="88">
        <v>13.926400000000001</v>
      </c>
      <c r="W60" s="88">
        <v>14.025259</v>
      </c>
    </row>
    <row r="61" spans="2:25" ht="15" x14ac:dyDescent="0.25">
      <c r="B61" s="7" t="s">
        <v>10</v>
      </c>
      <c r="C61" s="8" t="s">
        <v>11</v>
      </c>
      <c r="D61" s="88">
        <v>10.954499999999999</v>
      </c>
      <c r="E61" s="88">
        <v>11.258599999999998</v>
      </c>
      <c r="F61" s="88">
        <v>11.3443</v>
      </c>
      <c r="G61" s="88">
        <v>11.266700000000002</v>
      </c>
      <c r="H61" s="88">
        <v>11.503500000000001</v>
      </c>
      <c r="I61" s="88">
        <v>11.258899999999999</v>
      </c>
      <c r="J61" s="88">
        <v>11.018600000000001</v>
      </c>
      <c r="K61" s="88">
        <v>11.008100000000001</v>
      </c>
      <c r="L61" s="88">
        <v>10.603248000000001</v>
      </c>
      <c r="M61" s="88">
        <v>10.342495546872088</v>
      </c>
      <c r="N61" s="88">
        <v>10.355115909569415</v>
      </c>
      <c r="O61" s="88">
        <v>10.214620056368473</v>
      </c>
      <c r="P61" s="88">
        <v>10.153866861921536</v>
      </c>
      <c r="Q61" s="88">
        <v>10.050961123487395</v>
      </c>
      <c r="R61" s="88">
        <v>9.8496525178623617</v>
      </c>
      <c r="S61" s="88">
        <v>9.6661840872089932</v>
      </c>
      <c r="T61" s="88">
        <v>9.774400755574959</v>
      </c>
      <c r="U61" s="88">
        <v>9.8085203231319991</v>
      </c>
      <c r="V61" s="88">
        <v>9.7296520288949999</v>
      </c>
      <c r="W61" s="88">
        <v>10.005575386194</v>
      </c>
      <c r="X61"/>
    </row>
    <row r="62" spans="2:25" ht="14.25" x14ac:dyDescent="0.2">
      <c r="B62" s="7" t="s">
        <v>37</v>
      </c>
      <c r="C62" s="8" t="s">
        <v>12</v>
      </c>
      <c r="D62" s="88">
        <v>4.4486720436592737</v>
      </c>
      <c r="E62" s="88">
        <v>4.4170736412828679</v>
      </c>
      <c r="F62" s="88">
        <v>4.4410496229999996</v>
      </c>
      <c r="G62" s="88">
        <v>4.5860503100572929</v>
      </c>
      <c r="H62" s="88">
        <v>4.5452267016629211</v>
      </c>
      <c r="I62" s="88">
        <v>4.4448157984202128</v>
      </c>
      <c r="J62" s="88">
        <v>4.3179943187365009</v>
      </c>
      <c r="K62" s="88">
        <v>4.2476620063958999</v>
      </c>
      <c r="L62" s="88">
        <v>4.1117477722760309</v>
      </c>
      <c r="M62" s="88">
        <v>4.1857266219999998</v>
      </c>
      <c r="N62" s="88">
        <v>4.2433220810000005</v>
      </c>
      <c r="O62" s="88">
        <v>4.1927450019999997</v>
      </c>
      <c r="P62" s="88">
        <v>4.2930444434479984</v>
      </c>
      <c r="Q62" s="88">
        <v>4.320773263880664</v>
      </c>
      <c r="R62" s="88">
        <v>4.401136268329167</v>
      </c>
      <c r="S62" s="88">
        <v>4.4826355597649989</v>
      </c>
      <c r="T62" s="88">
        <v>4.5808443045201024</v>
      </c>
      <c r="U62" s="88">
        <v>4.6305022556337017</v>
      </c>
      <c r="V62" s="88">
        <v>4.5656936537606949</v>
      </c>
      <c r="W62" s="88">
        <v>4.6080091142697031</v>
      </c>
    </row>
    <row r="63" spans="2:25" ht="14.25" x14ac:dyDescent="0.2">
      <c r="B63" s="7" t="s">
        <v>38</v>
      </c>
      <c r="C63" s="8" t="s">
        <v>13</v>
      </c>
      <c r="D63" s="88">
        <v>7.3979400000000002</v>
      </c>
      <c r="E63" s="88">
        <v>7.5000230000000014</v>
      </c>
      <c r="F63" s="88">
        <v>7.8859659999999998</v>
      </c>
      <c r="G63" s="88">
        <v>7.7500279999999995</v>
      </c>
      <c r="H63" s="88">
        <v>7.9090960000000008</v>
      </c>
      <c r="I63" s="88">
        <v>7.6295310000000001</v>
      </c>
      <c r="J63" s="88">
        <v>7.5947440000000004</v>
      </c>
      <c r="K63" s="88">
        <v>7.5010000000000003</v>
      </c>
      <c r="L63" s="88">
        <v>7.4476489589325636</v>
      </c>
      <c r="M63" s="88">
        <v>7.6861017266240834</v>
      </c>
      <c r="N63" s="88">
        <v>7.5598541988025545</v>
      </c>
      <c r="O63" s="88">
        <v>7.6732611600435483</v>
      </c>
      <c r="P63" s="88">
        <v>7.5702769071659208</v>
      </c>
      <c r="Q63" s="88">
        <v>7.6582961505345875</v>
      </c>
      <c r="R63" s="89">
        <v>7.4603336079387326</v>
      </c>
      <c r="S63" s="89">
        <v>7.4653825386742261</v>
      </c>
      <c r="T63" s="89">
        <v>7.627099999999996</v>
      </c>
      <c r="U63" s="89">
        <v>7.627699999999999</v>
      </c>
      <c r="V63" s="89">
        <v>7.5993339384698659</v>
      </c>
      <c r="W63" s="89">
        <v>7.8080657216467273</v>
      </c>
      <c r="X63" s="14"/>
      <c r="Y63" s="91"/>
    </row>
    <row r="64" spans="2:25" ht="14.25" x14ac:dyDescent="0.2">
      <c r="B64" s="7" t="s">
        <v>14</v>
      </c>
      <c r="C64" s="8" t="s">
        <v>13</v>
      </c>
      <c r="D64" s="88">
        <v>5.97499264692983</v>
      </c>
      <c r="E64" s="88">
        <v>6.0792982329258303</v>
      </c>
      <c r="F64" s="88">
        <v>6.0995968399551206</v>
      </c>
      <c r="G64" s="88">
        <v>6.0964719590413043</v>
      </c>
      <c r="H64" s="88">
        <v>6.2097110590538875</v>
      </c>
      <c r="I64" s="88">
        <v>6.1050505741951495</v>
      </c>
      <c r="J64" s="88">
        <v>6.0851301230161088</v>
      </c>
      <c r="K64" s="88">
        <v>5.9813549492096332</v>
      </c>
      <c r="L64" s="88">
        <v>5.9194004886694671</v>
      </c>
      <c r="M64" s="88">
        <v>5.9441730622222986</v>
      </c>
      <c r="N64" s="88">
        <v>5.8760000000000003</v>
      </c>
      <c r="O64" s="88">
        <v>5.9173200000000001</v>
      </c>
      <c r="P64" s="88">
        <v>5.8237689717774499</v>
      </c>
      <c r="Q64" s="88">
        <v>5.8120000000000003</v>
      </c>
      <c r="R64" s="89">
        <v>5.1769999999999996</v>
      </c>
      <c r="S64" s="89">
        <v>5.1239999999999997</v>
      </c>
      <c r="T64" s="89">
        <v>5.2519999999999998</v>
      </c>
      <c r="U64" s="89">
        <v>5.4200700000000008</v>
      </c>
      <c r="V64" s="89">
        <v>5.4586699999999997</v>
      </c>
      <c r="W64" s="89">
        <v>5.5751082499999995</v>
      </c>
    </row>
    <row r="65" spans="2:23" ht="14.25" x14ac:dyDescent="0.2">
      <c r="B65" s="7" t="s">
        <v>39</v>
      </c>
      <c r="C65" s="8" t="s">
        <v>13</v>
      </c>
      <c r="D65" s="88">
        <v>4.2788699999999995</v>
      </c>
      <c r="E65" s="88">
        <v>4.3787200000000004</v>
      </c>
      <c r="F65" s="88">
        <v>4.4896799999999999</v>
      </c>
      <c r="G65" s="88">
        <v>4.3749699999999994</v>
      </c>
      <c r="H65" s="88">
        <v>4.45031</v>
      </c>
      <c r="I65" s="88">
        <v>4.4146700000000001</v>
      </c>
      <c r="J65" s="88">
        <v>4.3643700000000001</v>
      </c>
      <c r="K65" s="88">
        <v>4.2537161000000001</v>
      </c>
      <c r="L65" s="88">
        <v>4.1355218560000004</v>
      </c>
      <c r="M65" s="88">
        <v>4.2120177640000005</v>
      </c>
      <c r="N65" s="88">
        <v>4.1868922570000002</v>
      </c>
      <c r="O65" s="88">
        <v>4.2643874380000009</v>
      </c>
      <c r="P65" s="88">
        <v>4.2187103520000004</v>
      </c>
      <c r="Q65" s="88">
        <v>4.2286504601656159</v>
      </c>
      <c r="R65" s="89">
        <v>4.1065999422816359</v>
      </c>
      <c r="S65" s="89">
        <v>4.1085249032816353</v>
      </c>
      <c r="T65" s="89">
        <v>4.2562411549999979</v>
      </c>
      <c r="U65" s="89">
        <v>4.3739472182141101</v>
      </c>
      <c r="V65" s="89">
        <v>4.3213778430809997</v>
      </c>
      <c r="W65" s="89">
        <v>4.5978383701110008</v>
      </c>
    </row>
    <row r="66" spans="2:23" ht="14.25" x14ac:dyDescent="0.2">
      <c r="B66" s="7" t="s">
        <v>40</v>
      </c>
      <c r="C66" s="8" t="s">
        <v>13</v>
      </c>
      <c r="D66" s="88">
        <v>10.147799590551459</v>
      </c>
      <c r="E66" s="88">
        <v>10.299201244249915</v>
      </c>
      <c r="F66" s="88">
        <v>10.510327417061562</v>
      </c>
      <c r="G66" s="88">
        <v>10.490717127596538</v>
      </c>
      <c r="H66" s="88">
        <v>10.678105955435434</v>
      </c>
      <c r="I66" s="88">
        <v>10.470676586587084</v>
      </c>
      <c r="J66" s="88">
        <v>10.743806137023679</v>
      </c>
      <c r="K66" s="88">
        <v>10.555881312208895</v>
      </c>
      <c r="L66" s="88">
        <v>10.332961489929502</v>
      </c>
      <c r="M66" s="88">
        <v>10.712655443826403</v>
      </c>
      <c r="N66" s="88">
        <v>10.657</v>
      </c>
      <c r="O66" s="88">
        <v>10.720330000000001</v>
      </c>
      <c r="P66" s="88">
        <v>10.752714777889919</v>
      </c>
      <c r="Q66" s="88">
        <v>10.882</v>
      </c>
      <c r="R66" s="89">
        <v>10.648</v>
      </c>
      <c r="S66" s="89">
        <v>10.776</v>
      </c>
      <c r="T66" s="89">
        <v>10.962999999999999</v>
      </c>
      <c r="U66" s="89">
        <v>11.026269999999998</v>
      </c>
      <c r="V66" s="89">
        <v>11.204389999999998</v>
      </c>
      <c r="W66" s="89">
        <v>11.769037390000001</v>
      </c>
    </row>
    <row r="67" spans="2:23" ht="14.25" x14ac:dyDescent="0.2">
      <c r="B67" s="7" t="s">
        <v>15</v>
      </c>
      <c r="C67" s="8" t="s">
        <v>13</v>
      </c>
      <c r="D67" s="88">
        <v>7.9153400000000014</v>
      </c>
      <c r="E67" s="88">
        <v>7.9727465784395113</v>
      </c>
      <c r="F67" s="88">
        <v>7.8958596747079479</v>
      </c>
      <c r="G67" s="88">
        <v>8.0134135843710865</v>
      </c>
      <c r="H67" s="88">
        <v>8.1632832633727848</v>
      </c>
      <c r="I67" s="88">
        <v>8.0225268351517052</v>
      </c>
      <c r="J67" s="88">
        <v>8.1206288165099565</v>
      </c>
      <c r="K67" s="88">
        <v>7.8562712161410548</v>
      </c>
      <c r="L67" s="88">
        <v>7.6963088217114111</v>
      </c>
      <c r="M67" s="88">
        <v>7.6040173143628893</v>
      </c>
      <c r="N67" s="88">
        <v>8.0679294112470838</v>
      </c>
      <c r="O67" s="88">
        <v>7.8440000000000003</v>
      </c>
      <c r="P67" s="88">
        <v>7.6665935195514656</v>
      </c>
      <c r="Q67" s="88">
        <v>7.6929999999999996</v>
      </c>
      <c r="R67" s="89">
        <v>7.5010000000000003</v>
      </c>
      <c r="S67" s="89">
        <v>7.4870000000000001</v>
      </c>
      <c r="T67" s="89">
        <v>7.5919999999999996</v>
      </c>
      <c r="U67" s="89">
        <v>7.6079999999999997</v>
      </c>
      <c r="V67" s="89">
        <v>7.507200000000001</v>
      </c>
      <c r="W67" s="89">
        <v>7.6156290000000002</v>
      </c>
    </row>
    <row r="68" spans="2:23" ht="14.25" x14ac:dyDescent="0.2">
      <c r="B68" s="7" t="s">
        <v>32</v>
      </c>
      <c r="C68" s="8" t="s">
        <v>16</v>
      </c>
      <c r="D68" s="88">
        <v>1.4318325600600001</v>
      </c>
      <c r="E68" s="88">
        <v>1.4759749440599998</v>
      </c>
      <c r="F68" s="88">
        <v>1.544836950868</v>
      </c>
      <c r="G68" s="88">
        <v>1.5762105789080001</v>
      </c>
      <c r="H68" s="88">
        <v>1.6395304985099999</v>
      </c>
      <c r="I68" s="88">
        <v>1.6425653151959998</v>
      </c>
      <c r="J68" s="88">
        <v>1.6396814168980003</v>
      </c>
      <c r="K68" s="88">
        <v>1.6713080028580001</v>
      </c>
      <c r="L68" s="88">
        <v>1.7186118825280003</v>
      </c>
      <c r="M68" s="88">
        <v>1.750981749268</v>
      </c>
      <c r="N68" s="88">
        <v>1.8121782020339998</v>
      </c>
      <c r="O68" s="88">
        <v>1.7795014095850001</v>
      </c>
      <c r="P68" s="88">
        <v>1.7304779350000001</v>
      </c>
      <c r="Q68" s="88">
        <v>1.7176420000000001</v>
      </c>
      <c r="R68" s="88">
        <v>1.6665700000000001</v>
      </c>
      <c r="S68" s="88">
        <v>1.6459299999999999</v>
      </c>
      <c r="T68" s="88">
        <v>1.7276899999999999</v>
      </c>
      <c r="U68" s="88">
        <v>1.64795</v>
      </c>
      <c r="V68" s="88">
        <v>1.6899600000000001</v>
      </c>
      <c r="W68" s="88">
        <v>1.7987059999999999</v>
      </c>
    </row>
    <row r="69" spans="2:23" ht="15" thickBot="1" x14ac:dyDescent="0.25">
      <c r="B69" s="10" t="s">
        <v>17</v>
      </c>
      <c r="C69" s="6"/>
      <c r="D69" s="90">
        <f t="shared" ref="D69:O69" si="1">SUM(D55:D68)</f>
        <v>148.69347116510369</v>
      </c>
      <c r="E69" s="90">
        <f t="shared" si="1"/>
        <v>150.3844327181983</v>
      </c>
      <c r="F69" s="90">
        <f t="shared" si="1"/>
        <v>152.73124561604973</v>
      </c>
      <c r="G69" s="90">
        <f t="shared" si="1"/>
        <v>153.4062005785604</v>
      </c>
      <c r="H69" s="90">
        <f t="shared" si="1"/>
        <v>154.49244214422561</v>
      </c>
      <c r="I69" s="90">
        <f t="shared" si="1"/>
        <v>151.59388813434944</v>
      </c>
      <c r="J69" s="90">
        <f t="shared" si="1"/>
        <v>149.3816593341875</v>
      </c>
      <c r="K69" s="90">
        <f t="shared" si="1"/>
        <v>145.15977995379481</v>
      </c>
      <c r="L69" s="90">
        <f t="shared" si="1"/>
        <v>142.53973363784368</v>
      </c>
      <c r="M69" s="90">
        <f t="shared" si="1"/>
        <v>144.13305171384025</v>
      </c>
      <c r="N69" s="90">
        <f t="shared" si="1"/>
        <v>145.0961151222476</v>
      </c>
      <c r="O69" s="90">
        <f t="shared" si="1"/>
        <v>144.9802314569616</v>
      </c>
      <c r="P69" s="90">
        <f t="shared" ref="P69:W69" si="2">IF(P63="","",SUM(P55:P68))</f>
        <v>144.12569042240824</v>
      </c>
      <c r="Q69" s="90">
        <f t="shared" si="2"/>
        <v>145.09371614272118</v>
      </c>
      <c r="R69" s="90">
        <f t="shared" si="2"/>
        <v>142.26894240020985</v>
      </c>
      <c r="S69" s="90">
        <f t="shared" si="2"/>
        <v>141.90252718221092</v>
      </c>
      <c r="T69" s="90">
        <f t="shared" si="2"/>
        <v>143.1422071513208</v>
      </c>
      <c r="U69" s="90">
        <f t="shared" si="2"/>
        <v>144.80195893768808</v>
      </c>
      <c r="V69" s="90">
        <f t="shared" si="2"/>
        <v>146.77820890797562</v>
      </c>
      <c r="W69" s="90">
        <f t="shared" si="2"/>
        <v>148.81493191722149</v>
      </c>
    </row>
    <row r="71" spans="2:23" ht="15.75" x14ac:dyDescent="0.25">
      <c r="B71" s="131" t="s">
        <v>18</v>
      </c>
      <c r="C71" s="131"/>
      <c r="D71" s="131"/>
      <c r="E71" s="131"/>
      <c r="F71" s="131"/>
      <c r="G71" s="131"/>
      <c r="H71" s="131"/>
      <c r="I71" s="131"/>
      <c r="J71" s="131"/>
      <c r="K71" s="131"/>
      <c r="L71" s="131"/>
      <c r="M71" s="131"/>
      <c r="N71" s="131"/>
      <c r="O71" s="131"/>
      <c r="P71" s="131"/>
      <c r="Q71" s="131"/>
      <c r="R71" s="131"/>
      <c r="S71" s="131"/>
      <c r="T71" s="131"/>
      <c r="U71" s="131"/>
      <c r="V71" s="131"/>
      <c r="W71" s="131"/>
    </row>
    <row r="72" spans="2:23" ht="15" x14ac:dyDescent="0.2">
      <c r="B72" s="158" t="s">
        <v>182</v>
      </c>
      <c r="C72" s="158"/>
      <c r="D72" s="158"/>
      <c r="E72" s="158"/>
      <c r="F72" s="158"/>
      <c r="G72" s="158"/>
      <c r="H72" s="158"/>
      <c r="I72" s="158"/>
      <c r="J72" s="158"/>
      <c r="K72" s="158"/>
      <c r="L72" s="158"/>
      <c r="M72" s="158"/>
      <c r="N72" s="158"/>
      <c r="O72" s="158"/>
      <c r="P72" s="158"/>
      <c r="Q72" s="158"/>
      <c r="R72" s="158"/>
      <c r="S72" s="158"/>
      <c r="T72" s="158"/>
      <c r="U72" s="158"/>
      <c r="V72" s="158"/>
      <c r="W72" s="158"/>
    </row>
    <row r="74" spans="2:23" ht="15.75" x14ac:dyDescent="0.25">
      <c r="B74" s="131" t="s">
        <v>107</v>
      </c>
      <c r="C74" s="131"/>
      <c r="D74" s="131"/>
      <c r="E74" s="131"/>
      <c r="F74" s="131"/>
      <c r="G74" s="131"/>
      <c r="H74" s="131"/>
      <c r="I74" s="131"/>
      <c r="J74" s="131"/>
      <c r="K74" s="131"/>
      <c r="L74" s="131"/>
      <c r="M74" s="131"/>
      <c r="N74" s="131"/>
      <c r="O74" s="131"/>
      <c r="P74" s="131"/>
      <c r="Q74" s="131"/>
      <c r="R74" s="131"/>
      <c r="S74" s="131"/>
      <c r="T74" s="131"/>
      <c r="U74" s="131"/>
      <c r="V74" s="131"/>
      <c r="W74" s="131"/>
    </row>
    <row r="75" spans="2:23" ht="15" x14ac:dyDescent="0.2">
      <c r="B75" s="158" t="s">
        <v>181</v>
      </c>
      <c r="C75" s="158"/>
      <c r="D75" s="158"/>
      <c r="E75" s="158"/>
      <c r="F75" s="158"/>
      <c r="G75" s="158"/>
      <c r="H75" s="158"/>
      <c r="I75" s="158"/>
      <c r="J75" s="158"/>
      <c r="K75" s="158"/>
      <c r="L75" s="158"/>
      <c r="M75" s="158"/>
      <c r="N75" s="158"/>
      <c r="O75" s="158"/>
      <c r="P75" s="158"/>
      <c r="Q75" s="158"/>
      <c r="R75" s="158"/>
      <c r="S75" s="158"/>
      <c r="T75" s="158"/>
      <c r="U75" s="158"/>
      <c r="V75" s="158"/>
      <c r="W75" s="158"/>
    </row>
    <row r="76" spans="2:23" ht="18.95" customHeight="1" x14ac:dyDescent="0.2">
      <c r="Q76" s="2"/>
      <c r="R76" s="2"/>
      <c r="S76" s="2"/>
      <c r="T76" s="2"/>
      <c r="U76" s="2"/>
      <c r="V76" s="2"/>
    </row>
    <row r="77" spans="2:23" ht="18.95" customHeight="1" x14ac:dyDescent="0.2"/>
    <row r="79" spans="2:23" ht="15.75" customHeight="1" x14ac:dyDescent="0.2"/>
    <row r="80" spans="2:23" ht="41.1" customHeight="1" x14ac:dyDescent="0.2"/>
  </sheetData>
  <mergeCells count="5">
    <mergeCell ref="B75:W75"/>
    <mergeCell ref="B2:N2"/>
    <mergeCell ref="B23:N23"/>
    <mergeCell ref="B51:W51"/>
    <mergeCell ref="B72:W72"/>
  </mergeCells>
  <pageMargins left="0.74803149606299213" right="0.74803149606299213" top="0.98425196850393704" bottom="0.98425196850393704" header="0.51181102362204722" footer="0.51181102362204722"/>
  <pageSetup paperSize="9" scale="33"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14C30-4144-46C7-848D-417769776B0A}">
  <sheetPr codeName="Sheet9">
    <pageSetUpPr fitToPage="1"/>
  </sheetPr>
  <dimension ref="B2:W57"/>
  <sheetViews>
    <sheetView showGridLines="0" zoomScale="80" zoomScaleNormal="80" workbookViewId="0">
      <selection activeCell="B3" sqref="B3"/>
    </sheetView>
  </sheetViews>
  <sheetFormatPr defaultColWidth="9.85546875" defaultRowHeight="12.75" x14ac:dyDescent="0.2"/>
  <cols>
    <col min="1" max="1" width="7.5703125" style="3" customWidth="1"/>
    <col min="2" max="2" width="22.42578125" style="3" customWidth="1"/>
    <col min="3" max="3" width="9.85546875" style="3"/>
    <col min="4" max="21" width="11.5703125" style="3" customWidth="1"/>
    <col min="22" max="16384" width="9.85546875" style="3"/>
  </cols>
  <sheetData>
    <row r="2" spans="2:23" ht="27.75" customHeight="1" x14ac:dyDescent="0.4">
      <c r="B2" s="165" t="s">
        <v>130</v>
      </c>
      <c r="C2" s="165"/>
      <c r="D2" s="165"/>
      <c r="E2" s="165"/>
      <c r="F2" s="165"/>
      <c r="G2" s="165"/>
      <c r="H2" s="165"/>
      <c r="I2" s="165"/>
      <c r="J2" s="165"/>
      <c r="K2" s="165"/>
      <c r="L2" s="165"/>
      <c r="M2" s="165"/>
      <c r="N2" s="165"/>
      <c r="O2" s="165"/>
      <c r="P2" s="165"/>
      <c r="Q2" s="165"/>
      <c r="R2" s="165"/>
      <c r="S2" s="165"/>
      <c r="T2" s="165"/>
      <c r="U2" s="165"/>
      <c r="V2" s="165"/>
      <c r="W2" s="165"/>
    </row>
    <row r="4" spans="2:23" ht="23.45" customHeight="1" x14ac:dyDescent="0.2">
      <c r="B4" s="158" t="s">
        <v>131</v>
      </c>
      <c r="C4" s="158"/>
      <c r="D4" s="158"/>
      <c r="E4" s="158"/>
      <c r="F4" s="158"/>
      <c r="G4" s="158"/>
      <c r="H4" s="158"/>
      <c r="I4" s="158"/>
      <c r="J4" s="158"/>
      <c r="K4" s="158"/>
      <c r="L4" s="158"/>
      <c r="M4" s="158"/>
      <c r="N4" s="158"/>
      <c r="O4" s="158"/>
      <c r="P4" s="158"/>
      <c r="Q4" s="158"/>
      <c r="R4" s="158"/>
      <c r="S4" s="158"/>
      <c r="T4" s="158"/>
      <c r="U4" s="158"/>
      <c r="V4" s="158"/>
      <c r="W4" s="158"/>
    </row>
    <row r="14" spans="2:23" x14ac:dyDescent="0.2">
      <c r="C14" s="3" t="s">
        <v>124</v>
      </c>
    </row>
    <row r="23" spans="2:15" ht="14.25" x14ac:dyDescent="0.2">
      <c r="B23" s="152"/>
      <c r="C23" s="152"/>
      <c r="D23" s="152"/>
      <c r="E23" s="152"/>
      <c r="F23" s="152"/>
      <c r="G23" s="152"/>
      <c r="H23" s="152"/>
      <c r="I23" s="152"/>
      <c r="J23" s="152"/>
      <c r="K23" s="152"/>
      <c r="L23" s="152"/>
      <c r="M23" s="152"/>
      <c r="N23" s="152"/>
      <c r="O23" s="4"/>
    </row>
    <row r="33" spans="2:23" ht="15.75" x14ac:dyDescent="0.25">
      <c r="B33" s="5" t="s">
        <v>130</v>
      </c>
    </row>
    <row r="34" spans="2:23" ht="15.75" thickBot="1" x14ac:dyDescent="0.25">
      <c r="B34" s="125"/>
      <c r="C34" s="128" t="s">
        <v>0</v>
      </c>
      <c r="D34" s="126">
        <v>2006</v>
      </c>
      <c r="E34" s="126">
        <v>2007</v>
      </c>
      <c r="F34" s="126">
        <v>2008</v>
      </c>
      <c r="G34" s="126">
        <v>2009</v>
      </c>
      <c r="H34" s="126">
        <v>2010</v>
      </c>
      <c r="I34" s="126">
        <v>2011</v>
      </c>
      <c r="J34" s="126">
        <v>2012</v>
      </c>
      <c r="K34" s="126">
        <v>2013</v>
      </c>
      <c r="L34" s="126">
        <v>2014</v>
      </c>
      <c r="M34" s="126">
        <v>2015</v>
      </c>
      <c r="N34" s="127">
        <v>2016</v>
      </c>
      <c r="O34" s="127">
        <v>2017</v>
      </c>
      <c r="P34" s="127">
        <v>2018</v>
      </c>
      <c r="Q34" s="126">
        <v>2019</v>
      </c>
      <c r="R34" s="126">
        <v>2020</v>
      </c>
      <c r="S34" s="126">
        <v>2021</v>
      </c>
      <c r="T34" s="126">
        <v>2022</v>
      </c>
      <c r="U34" s="126">
        <v>2023</v>
      </c>
      <c r="V34" s="126">
        <v>2024</v>
      </c>
      <c r="W34" s="126">
        <v>2025</v>
      </c>
    </row>
    <row r="35" spans="2:23" ht="14.25" x14ac:dyDescent="0.2">
      <c r="B35" s="7" t="s">
        <v>1</v>
      </c>
      <c r="C35" s="57" t="s">
        <v>2</v>
      </c>
      <c r="D35" s="92">
        <v>0.47952345495160087</v>
      </c>
      <c r="E35" s="92">
        <v>0.50037230081906181</v>
      </c>
      <c r="F35" s="92">
        <v>0.49406528189910981</v>
      </c>
      <c r="G35" s="92">
        <v>0.51797505502567864</v>
      </c>
      <c r="H35" s="92">
        <v>0.49303008070432869</v>
      </c>
      <c r="I35" s="92">
        <v>0.4908321579689704</v>
      </c>
      <c r="J35" s="92">
        <v>0.45486600846262343</v>
      </c>
      <c r="K35" s="92">
        <v>0.45652173913043476</v>
      </c>
      <c r="L35" s="92">
        <v>0.45905277401894451</v>
      </c>
      <c r="M35" s="92">
        <v>0.44277131258457381</v>
      </c>
      <c r="N35" s="92">
        <v>0.4621109607577808</v>
      </c>
      <c r="O35" s="92">
        <v>0.46617548559946415</v>
      </c>
      <c r="P35" s="92">
        <v>0.44991399966510381</v>
      </c>
      <c r="Q35" s="92">
        <v>0.47086403215003347</v>
      </c>
      <c r="R35" s="92">
        <v>0.44702842377260982</v>
      </c>
      <c r="S35" s="92">
        <v>0.43023255813953487</v>
      </c>
      <c r="T35" s="92">
        <v>0.46382428940568476</v>
      </c>
      <c r="U35" s="92">
        <v>0.45387596899224808</v>
      </c>
      <c r="V35" s="92">
        <v>0.44782235078407723</v>
      </c>
      <c r="W35" s="92">
        <v>0.45907746643315822</v>
      </c>
    </row>
    <row r="36" spans="2:23" ht="14.25" x14ac:dyDescent="0.2">
      <c r="B36" s="7" t="s">
        <v>3</v>
      </c>
      <c r="C36" s="57" t="s">
        <v>4</v>
      </c>
      <c r="D36" s="92">
        <v>0.52784646617815234</v>
      </c>
      <c r="E36" s="92">
        <v>0.49609689149083225</v>
      </c>
      <c r="F36" s="92">
        <v>0.48862206407358333</v>
      </c>
      <c r="G36" s="92">
        <v>0.46288124959533833</v>
      </c>
      <c r="H36" s="92">
        <v>0.41764047819408273</v>
      </c>
      <c r="I36" s="92">
        <v>0.41873320873080028</v>
      </c>
      <c r="J36" s="92">
        <v>0.3506145422276622</v>
      </c>
      <c r="K36" s="92">
        <v>0.34453523718172302</v>
      </c>
      <c r="L36" s="92">
        <v>0.29683704295929286</v>
      </c>
      <c r="M36" s="92">
        <v>0.29465123549563488</v>
      </c>
      <c r="N36" s="92">
        <v>0.321426002108534</v>
      </c>
      <c r="O36" s="92">
        <v>0.35935790210199658</v>
      </c>
      <c r="P36" s="92">
        <v>0.33296588535623112</v>
      </c>
      <c r="Q36" s="92">
        <v>0.34171091445427726</v>
      </c>
      <c r="R36" s="92">
        <v>0.34123862635749924</v>
      </c>
      <c r="S36" s="92">
        <v>0.322099805573558</v>
      </c>
      <c r="T36" s="92">
        <v>0.34444872783346181</v>
      </c>
      <c r="U36" s="92">
        <v>0.35540953744063497</v>
      </c>
      <c r="V36" s="92">
        <v>0.39897333523456441</v>
      </c>
      <c r="W36" s="92">
        <v>0.39787443693693691</v>
      </c>
    </row>
    <row r="37" spans="2:23" ht="14.25" x14ac:dyDescent="0.2">
      <c r="B37" s="7" t="s">
        <v>5</v>
      </c>
      <c r="C37" s="57" t="s">
        <v>4</v>
      </c>
      <c r="D37" s="92">
        <v>0.6536034114014968</v>
      </c>
      <c r="E37" s="92">
        <v>0.57891364239291287</v>
      </c>
      <c r="F37" s="92">
        <v>0.5672270577716404</v>
      </c>
      <c r="G37" s="92">
        <v>0.60399148645062695</v>
      </c>
      <c r="H37" s="92">
        <v>0.57760551686966455</v>
      </c>
      <c r="I37" s="92">
        <v>0.59969317741746564</v>
      </c>
      <c r="J37" s="92">
        <v>0.47933609189781867</v>
      </c>
      <c r="K37" s="92">
        <v>0.51873297675098851</v>
      </c>
      <c r="L37" s="92">
        <v>0.43917603358043783</v>
      </c>
      <c r="M37" s="92">
        <v>0.44409094749514799</v>
      </c>
      <c r="N37" s="92">
        <v>0.48745914665978329</v>
      </c>
      <c r="O37" s="92">
        <v>0.53212541140167358</v>
      </c>
      <c r="P37" s="92">
        <v>0.50083845565789809</v>
      </c>
      <c r="Q37" s="92">
        <v>0.51671312582130535</v>
      </c>
      <c r="R37" s="92">
        <v>0.53350871583450254</v>
      </c>
      <c r="S37" s="92">
        <v>0.49205168037835195</v>
      </c>
      <c r="T37" s="92">
        <v>0.49859745287135693</v>
      </c>
      <c r="U37" s="92">
        <v>0.51671731059920301</v>
      </c>
      <c r="V37" s="92">
        <v>0.55849787149411578</v>
      </c>
      <c r="W37" s="92">
        <v>0.56154039886039886</v>
      </c>
    </row>
    <row r="38" spans="2:23" ht="14.25" x14ac:dyDescent="0.2">
      <c r="B38" s="7" t="s">
        <v>6</v>
      </c>
      <c r="C38" s="57" t="s">
        <v>4</v>
      </c>
      <c r="D38" s="92">
        <v>0.39678700091303232</v>
      </c>
      <c r="E38" s="92">
        <v>0.35528354892113556</v>
      </c>
      <c r="F38" s="92">
        <v>0.32456279112797276</v>
      </c>
      <c r="G38" s="92">
        <v>0.3291723603283101</v>
      </c>
      <c r="H38" s="92">
        <v>0.30546469166736379</v>
      </c>
      <c r="I38" s="92">
        <v>0.29051348942375832</v>
      </c>
      <c r="J38" s="92">
        <v>0.26061742313573227</v>
      </c>
      <c r="K38" s="92">
        <v>0.27098473316935551</v>
      </c>
      <c r="L38" s="92">
        <v>0.2769530136309063</v>
      </c>
      <c r="M38" s="92">
        <v>0.257627463160439</v>
      </c>
      <c r="N38" s="92">
        <v>0.26633574516801434</v>
      </c>
      <c r="O38" s="92">
        <v>0.28327969257285945</v>
      </c>
      <c r="P38" s="92">
        <v>0.26863543568195813</v>
      </c>
      <c r="Q38" s="92">
        <v>0.2640984704125251</v>
      </c>
      <c r="R38" s="92">
        <v>0.26564666632075634</v>
      </c>
      <c r="S38" s="92">
        <v>0.25343124247723137</v>
      </c>
      <c r="T38" s="92">
        <v>0.25069508565415427</v>
      </c>
      <c r="U38" s="92">
        <v>0.25068916298304622</v>
      </c>
      <c r="V38" s="92">
        <v>0.25985959116250257</v>
      </c>
      <c r="W38" s="92">
        <v>0.27005264787860017</v>
      </c>
    </row>
    <row r="39" spans="2:23" ht="14.25" x14ac:dyDescent="0.2">
      <c r="B39" s="7" t="s">
        <v>7</v>
      </c>
      <c r="C39" s="57" t="s">
        <v>8</v>
      </c>
      <c r="D39" s="92">
        <v>0.50118349938812401</v>
      </c>
      <c r="E39" s="92">
        <v>0.4784062221620406</v>
      </c>
      <c r="F39" s="92">
        <v>0.47801567491909708</v>
      </c>
      <c r="G39" s="92">
        <v>0.49992431022805955</v>
      </c>
      <c r="H39" s="92">
        <v>0.49550305650863624</v>
      </c>
      <c r="I39" s="92">
        <v>0.46420190471867467</v>
      </c>
      <c r="J39" s="92">
        <v>0.44901874225708871</v>
      </c>
      <c r="K39" s="92">
        <v>0.4380099427516958</v>
      </c>
      <c r="L39" s="92">
        <v>0.42227645108577355</v>
      </c>
      <c r="M39" s="92">
        <v>0.39244527771705556</v>
      </c>
      <c r="N39" s="92">
        <v>0.40949180085473375</v>
      </c>
      <c r="O39" s="92">
        <v>0.42825344285943401</v>
      </c>
      <c r="P39" s="92">
        <v>0.42038193688415471</v>
      </c>
      <c r="Q39" s="92">
        <v>0.42765108411502384</v>
      </c>
      <c r="R39" s="92">
        <v>0.43067364542462244</v>
      </c>
      <c r="S39" s="92">
        <v>0.40540540540540543</v>
      </c>
      <c r="T39" s="92">
        <v>0.44040897298947046</v>
      </c>
      <c r="U39" s="92">
        <v>0.43361819014191971</v>
      </c>
      <c r="V39" s="92">
        <v>0.47146363915311446</v>
      </c>
      <c r="W39" s="92">
        <v>0.47091238326626678</v>
      </c>
    </row>
    <row r="40" spans="2:23" ht="14.25" x14ac:dyDescent="0.2">
      <c r="B40" s="7" t="s">
        <v>9</v>
      </c>
      <c r="C40" s="57" t="s">
        <v>8</v>
      </c>
      <c r="D40" s="92">
        <v>0.71112293444779839</v>
      </c>
      <c r="E40" s="92">
        <v>0.72787592823895264</v>
      </c>
      <c r="F40" s="92">
        <v>0.75564121950905316</v>
      </c>
      <c r="G40" s="92">
        <v>0.76783202187571009</v>
      </c>
      <c r="H40" s="92">
        <v>0.69037363683544173</v>
      </c>
      <c r="I40" s="92">
        <v>0.64722818317608288</v>
      </c>
      <c r="J40" s="92">
        <v>0.6413659185878644</v>
      </c>
      <c r="K40" s="92">
        <v>0.64121183483405653</v>
      </c>
      <c r="L40" s="92">
        <v>0.5548787033626269</v>
      </c>
      <c r="M40" s="92">
        <v>0.56990420234523909</v>
      </c>
      <c r="N40" s="92">
        <v>0.52150141164472297</v>
      </c>
      <c r="O40" s="92">
        <v>0.53271732227158342</v>
      </c>
      <c r="P40" s="92">
        <v>0.55985899204109724</v>
      </c>
      <c r="Q40" s="92">
        <v>0.56092625536352503</v>
      </c>
      <c r="R40" s="92">
        <v>0.57980691834606279</v>
      </c>
      <c r="S40" s="92">
        <v>0.54079638594304291</v>
      </c>
      <c r="T40" s="92">
        <v>0.61242561515154526</v>
      </c>
      <c r="U40" s="92">
        <v>0.5468589258669686</v>
      </c>
      <c r="V40" s="92">
        <v>0.58532157102144222</v>
      </c>
      <c r="W40" s="92">
        <v>0.58068710675158752</v>
      </c>
    </row>
    <row r="41" spans="2:23" ht="14.25" x14ac:dyDescent="0.2">
      <c r="B41" s="7" t="s">
        <v>10</v>
      </c>
      <c r="C41" s="57" t="s">
        <v>11</v>
      </c>
      <c r="D41" s="92">
        <v>0.71221552163477631</v>
      </c>
      <c r="E41" s="92">
        <v>0.68824821299019401</v>
      </c>
      <c r="F41" s="92">
        <v>0.71391827491400683</v>
      </c>
      <c r="G41" s="92">
        <v>0.74555131428465116</v>
      </c>
      <c r="H41" s="92">
        <v>0.69701446419517155</v>
      </c>
      <c r="I41" s="92">
        <v>0.69436661641682063</v>
      </c>
      <c r="J41" s="92">
        <v>0.58937779919518174</v>
      </c>
      <c r="K41" s="92">
        <v>0.58746855021735322</v>
      </c>
      <c r="L41" s="92">
        <v>0.59469947328395489</v>
      </c>
      <c r="M41" s="92">
        <v>0.52880823034087765</v>
      </c>
      <c r="N41" s="92">
        <v>0.54572913852909433</v>
      </c>
      <c r="O41" s="92">
        <v>0.57050517266598322</v>
      </c>
      <c r="P41" s="92">
        <v>0.54484996761409754</v>
      </c>
      <c r="Q41" s="92">
        <v>0.59340387635587744</v>
      </c>
      <c r="R41" s="92">
        <v>0.55767914111159989</v>
      </c>
      <c r="S41" s="92">
        <v>0.4967560815562132</v>
      </c>
      <c r="T41" s="92">
        <v>0.46989900197127543</v>
      </c>
      <c r="U41" s="92">
        <v>0.52314049382456329</v>
      </c>
      <c r="V41" s="92">
        <v>0.48564195790531489</v>
      </c>
      <c r="W41" s="92">
        <v>0.5340281796867804</v>
      </c>
    </row>
    <row r="42" spans="2:23" ht="14.25" x14ac:dyDescent="0.2">
      <c r="B42" s="7" t="s">
        <v>37</v>
      </c>
      <c r="C42" s="57" t="s">
        <v>12</v>
      </c>
      <c r="D42" s="92">
        <v>0.43232323232323233</v>
      </c>
      <c r="E42" s="92">
        <v>0.55757575757575761</v>
      </c>
      <c r="F42" s="92">
        <v>0.51962616822429908</v>
      </c>
      <c r="G42" s="92">
        <v>0.45217391304347826</v>
      </c>
      <c r="H42" s="92">
        <v>0.45217391304347826</v>
      </c>
      <c r="I42" s="92">
        <v>0.36</v>
      </c>
      <c r="J42" s="92">
        <v>0.34962962962962962</v>
      </c>
      <c r="K42" s="92">
        <v>0.36296296296296299</v>
      </c>
      <c r="L42" s="92">
        <v>0.36792318377481187</v>
      </c>
      <c r="M42" s="92">
        <v>0.36896702024671701</v>
      </c>
      <c r="N42" s="92">
        <v>0.34785171904429774</v>
      </c>
      <c r="O42" s="92">
        <v>0.34438916689680443</v>
      </c>
      <c r="P42" s="92">
        <v>0.38783658021156742</v>
      </c>
      <c r="Q42" s="92">
        <v>0.35810072261997189</v>
      </c>
      <c r="R42" s="92">
        <v>0.37339059297333332</v>
      </c>
      <c r="S42" s="92">
        <v>0.39716417394628528</v>
      </c>
      <c r="T42" s="92">
        <v>0.38581951357679556</v>
      </c>
      <c r="U42" s="92">
        <v>0.38996399410567062</v>
      </c>
      <c r="V42" s="92">
        <v>0.36314488148237062</v>
      </c>
      <c r="W42" s="92">
        <v>0.33973169218491867</v>
      </c>
    </row>
    <row r="43" spans="2:23" ht="14.25" x14ac:dyDescent="0.2">
      <c r="B43" s="7" t="s">
        <v>38</v>
      </c>
      <c r="C43" s="57" t="s">
        <v>13</v>
      </c>
      <c r="D43" s="92">
        <v>0.64164361751365362</v>
      </c>
      <c r="E43" s="92">
        <v>0.65215262437243271</v>
      </c>
      <c r="F43" s="92">
        <v>0.66942433655809008</v>
      </c>
      <c r="G43" s="93">
        <v>0.66490547859163307</v>
      </c>
      <c r="H43" s="93">
        <v>0.6247916398149892</v>
      </c>
      <c r="I43" s="93">
        <v>0.58198639536939223</v>
      </c>
      <c r="J43" s="93">
        <v>0.56612300459582365</v>
      </c>
      <c r="K43" s="93">
        <v>0.57006946328130437</v>
      </c>
      <c r="L43" s="92">
        <v>0.61806166903926263</v>
      </c>
      <c r="M43" s="92">
        <v>0.5353930077540241</v>
      </c>
      <c r="N43" s="92">
        <v>0.54211997590468108</v>
      </c>
      <c r="O43" s="92">
        <v>0.49467325135459461</v>
      </c>
      <c r="P43" s="92">
        <v>0.54641018754428161</v>
      </c>
      <c r="Q43" s="92">
        <v>0.57853421298358343</v>
      </c>
      <c r="R43" s="93">
        <v>0.60694617033433085</v>
      </c>
      <c r="S43" s="93">
        <v>0.53663118663179776</v>
      </c>
      <c r="T43" s="93">
        <v>0.54587378298691336</v>
      </c>
      <c r="U43" s="93">
        <v>0.59363858179654616</v>
      </c>
      <c r="V43" s="93">
        <v>0.61453732532799765</v>
      </c>
      <c r="W43" s="93">
        <v>0.64857221942054999</v>
      </c>
    </row>
    <row r="44" spans="2:23" ht="14.25" x14ac:dyDescent="0.2">
      <c r="B44" s="7" t="s">
        <v>14</v>
      </c>
      <c r="C44" s="57" t="s">
        <v>13</v>
      </c>
      <c r="D44" s="92">
        <v>0.60965249846018543</v>
      </c>
      <c r="E44" s="92">
        <v>0.62390397278210974</v>
      </c>
      <c r="F44" s="92">
        <v>0.6509618501401877</v>
      </c>
      <c r="G44" s="92">
        <v>0.67501506691930957</v>
      </c>
      <c r="H44" s="92">
        <v>0.58592202864154375</v>
      </c>
      <c r="I44" s="92">
        <v>0.61154932812573926</v>
      </c>
      <c r="J44" s="92">
        <v>0.54067688731018615</v>
      </c>
      <c r="K44" s="92">
        <v>0.56267281135578828</v>
      </c>
      <c r="L44" s="92">
        <v>0.54890516113056709</v>
      </c>
      <c r="M44" s="92">
        <v>0.4746627244953151</v>
      </c>
      <c r="N44" s="92">
        <v>0.49585884047533307</v>
      </c>
      <c r="O44" s="92">
        <v>0.51750547045951856</v>
      </c>
      <c r="P44" s="92">
        <v>0.50720802927415987</v>
      </c>
      <c r="Q44" s="92">
        <v>0.53886203049460768</v>
      </c>
      <c r="R44" s="93">
        <v>0.52375848517327617</v>
      </c>
      <c r="S44" s="93">
        <v>0.42934980021794406</v>
      </c>
      <c r="T44" s="93">
        <v>0.45025063567017798</v>
      </c>
      <c r="U44" s="93">
        <v>0.46690777576853526</v>
      </c>
      <c r="V44" s="93">
        <v>0.47670518076779722</v>
      </c>
      <c r="W44" s="93">
        <v>0.48537232110424994</v>
      </c>
    </row>
    <row r="45" spans="2:23" ht="14.25" x14ac:dyDescent="0.2">
      <c r="B45" s="7" t="s">
        <v>39</v>
      </c>
      <c r="C45" s="57" t="s">
        <v>13</v>
      </c>
      <c r="D45" s="92">
        <v>0.5706479060236167</v>
      </c>
      <c r="E45" s="92">
        <v>0.61543195486205349</v>
      </c>
      <c r="F45" s="92">
        <v>0.63952358494383532</v>
      </c>
      <c r="G45" s="92">
        <v>0.67782795322578671</v>
      </c>
      <c r="H45" s="92">
        <v>0.64951405775543181</v>
      </c>
      <c r="I45" s="92">
        <v>0.63391967575487984</v>
      </c>
      <c r="J45" s="92">
        <v>0.56319290465213501</v>
      </c>
      <c r="K45" s="92">
        <v>0.61292873774084977</v>
      </c>
      <c r="L45" s="92">
        <v>0.63380420684243755</v>
      </c>
      <c r="M45" s="92">
        <v>0.52554990680067615</v>
      </c>
      <c r="N45" s="92">
        <v>0.57222994048369635</v>
      </c>
      <c r="O45" s="92">
        <v>0.57896172641468402</v>
      </c>
      <c r="P45" s="92">
        <v>0.58993745760384242</v>
      </c>
      <c r="Q45" s="92">
        <v>0.57251917225170779</v>
      </c>
      <c r="R45" s="93">
        <v>0.57760735583323397</v>
      </c>
      <c r="S45" s="93">
        <v>0.49943543021562276</v>
      </c>
      <c r="T45" s="93">
        <v>0.51982295991073046</v>
      </c>
      <c r="U45" s="93">
        <v>0.53058813465235632</v>
      </c>
      <c r="V45" s="93">
        <v>0.55893905117108977</v>
      </c>
      <c r="W45" s="93">
        <v>0.60076519551746344</v>
      </c>
    </row>
    <row r="46" spans="2:23" ht="14.25" x14ac:dyDescent="0.2">
      <c r="B46" s="7" t="s">
        <v>40</v>
      </c>
      <c r="C46" s="57" t="s">
        <v>13</v>
      </c>
      <c r="D46" s="92">
        <v>0.82599258795594066</v>
      </c>
      <c r="E46" s="92">
        <v>0.80338686388401737</v>
      </c>
      <c r="F46" s="92">
        <v>0.82879379204362336</v>
      </c>
      <c r="G46" s="92">
        <v>0.87075354303491193</v>
      </c>
      <c r="H46" s="92">
        <v>0.82775060282466417</v>
      </c>
      <c r="I46" s="92">
        <v>0.80420766881574479</v>
      </c>
      <c r="J46" s="92">
        <v>0.7451365048226255</v>
      </c>
      <c r="K46" s="92">
        <v>0.76559274319674697</v>
      </c>
      <c r="L46" s="92">
        <v>0.7414514410756331</v>
      </c>
      <c r="M46" s="92">
        <v>0.71721787270241533</v>
      </c>
      <c r="N46" s="92">
        <v>0.74438118070122861</v>
      </c>
      <c r="O46" s="92">
        <v>0.72582124201973297</v>
      </c>
      <c r="P46" s="92">
        <v>0.76431406006669178</v>
      </c>
      <c r="Q46" s="92">
        <v>0.78159261396422386</v>
      </c>
      <c r="R46" s="93">
        <v>0.75937680323139067</v>
      </c>
      <c r="S46" s="93">
        <v>0.74104604889141557</v>
      </c>
      <c r="T46" s="93">
        <v>0.7092493150684932</v>
      </c>
      <c r="U46" s="93">
        <v>0.70835579514824798</v>
      </c>
      <c r="V46" s="93">
        <v>0.70388219544846053</v>
      </c>
      <c r="W46" s="93">
        <v>0.77274037807697538</v>
      </c>
    </row>
    <row r="47" spans="2:23" ht="14.25" x14ac:dyDescent="0.2">
      <c r="B47" s="7" t="s">
        <v>15</v>
      </c>
      <c r="C47" s="57" t="s">
        <v>13</v>
      </c>
      <c r="D47" s="92">
        <v>0.6496081361209266</v>
      </c>
      <c r="E47" s="92">
        <v>0.66216715439587615</v>
      </c>
      <c r="F47" s="92">
        <v>0.69312651788465274</v>
      </c>
      <c r="G47" s="92">
        <v>0.73381613382463051</v>
      </c>
      <c r="H47" s="92">
        <v>0.70574903485221141</v>
      </c>
      <c r="I47" s="92">
        <v>0.66604700606821687</v>
      </c>
      <c r="J47" s="92">
        <v>0.60493533617233919</v>
      </c>
      <c r="K47" s="92">
        <v>0.64106613007855429</v>
      </c>
      <c r="L47" s="92">
        <v>0.6636483187193476</v>
      </c>
      <c r="M47" s="92">
        <v>0.57093558680739354</v>
      </c>
      <c r="N47" s="92">
        <v>0.64259559771015218</v>
      </c>
      <c r="O47" s="92">
        <v>0.61762918838421443</v>
      </c>
      <c r="P47" s="92">
        <v>0.64086493309203529</v>
      </c>
      <c r="Q47" s="92">
        <v>0.64977936253820401</v>
      </c>
      <c r="R47" s="93">
        <v>0.65324843545335476</v>
      </c>
      <c r="S47" s="93">
        <v>0.55641377306407092</v>
      </c>
      <c r="T47" s="93">
        <v>0.58172723324163889</v>
      </c>
      <c r="U47" s="93">
        <v>0.58888538806185864</v>
      </c>
      <c r="V47" s="93">
        <v>0.59350454479873038</v>
      </c>
      <c r="W47" s="93">
        <v>0.61656087709174845</v>
      </c>
    </row>
    <row r="48" spans="2:23" ht="14.25" x14ac:dyDescent="0.2">
      <c r="B48" s="7" t="s">
        <v>32</v>
      </c>
      <c r="C48" s="57" t="s">
        <v>16</v>
      </c>
      <c r="D48" s="92">
        <v>0.27948557715780298</v>
      </c>
      <c r="E48" s="92">
        <v>0.29299773321708805</v>
      </c>
      <c r="F48" s="92">
        <v>0.30058772101133391</v>
      </c>
      <c r="G48" s="92">
        <v>0.31150912220309807</v>
      </c>
      <c r="H48" s="92">
        <v>0.31343516351118761</v>
      </c>
      <c r="I48" s="92">
        <v>0.3031958003169572</v>
      </c>
      <c r="J48" s="92">
        <v>0.26974614243323441</v>
      </c>
      <c r="K48" s="92">
        <v>0.27627514326647562</v>
      </c>
      <c r="L48" s="92">
        <v>0.23891717107359031</v>
      </c>
      <c r="M48" s="92">
        <v>0.23991700595051674</v>
      </c>
      <c r="N48" s="92">
        <v>0.23412466315172817</v>
      </c>
      <c r="O48" s="92">
        <v>0.25377078115682766</v>
      </c>
      <c r="P48" s="92">
        <v>0.31523500810372773</v>
      </c>
      <c r="Q48" s="92">
        <v>0.29801324503311255</v>
      </c>
      <c r="R48" s="92">
        <v>0.28319405756731658</v>
      </c>
      <c r="S48" s="92">
        <v>0.27222308197332373</v>
      </c>
      <c r="T48" s="92">
        <v>0.28555781567829758</v>
      </c>
      <c r="U48" s="92">
        <v>0.28372204856936761</v>
      </c>
      <c r="V48" s="92">
        <v>0.29297192014283396</v>
      </c>
      <c r="W48" s="92">
        <v>0.30526053767009625</v>
      </c>
    </row>
    <row r="49" spans="2:23" ht="15" thickBot="1" x14ac:dyDescent="0.25">
      <c r="B49" s="10" t="s">
        <v>132</v>
      </c>
      <c r="C49" s="59"/>
      <c r="D49" s="94">
        <f t="shared" ref="D49:W49" si="0">AVERAGE(D35:D48)</f>
        <v>0.57083113174788136</v>
      </c>
      <c r="E49" s="94">
        <f t="shared" si="0"/>
        <v>0.57377234343603323</v>
      </c>
      <c r="F49" s="94">
        <f t="shared" si="0"/>
        <v>0.58029259535860611</v>
      </c>
      <c r="G49" s="94">
        <f t="shared" si="0"/>
        <v>0.59380921490223026</v>
      </c>
      <c r="H49" s="94">
        <f t="shared" si="0"/>
        <v>0.55971202610129966</v>
      </c>
      <c r="I49" s="94">
        <f t="shared" si="0"/>
        <v>0.54046247230739308</v>
      </c>
      <c r="J49" s="94">
        <f t="shared" si="0"/>
        <v>0.49033120966999605</v>
      </c>
      <c r="K49" s="94">
        <f t="shared" si="0"/>
        <v>0.50350235756559214</v>
      </c>
      <c r="L49" s="94">
        <f t="shared" si="0"/>
        <v>0.48975604596982775</v>
      </c>
      <c r="M49" s="94">
        <f t="shared" si="0"/>
        <v>0.4544958424211446</v>
      </c>
      <c r="N49" s="94">
        <f t="shared" si="0"/>
        <v>0.47094400879955584</v>
      </c>
      <c r="O49" s="94">
        <f t="shared" si="0"/>
        <v>0.47894037543995516</v>
      </c>
      <c r="P49" s="94">
        <f t="shared" si="0"/>
        <v>0.48780363777120334</v>
      </c>
      <c r="Q49" s="94">
        <f t="shared" si="0"/>
        <v>0.49662636561128426</v>
      </c>
      <c r="R49" s="94">
        <f t="shared" si="0"/>
        <v>0.4952217169809921</v>
      </c>
      <c r="S49" s="94">
        <f t="shared" si="0"/>
        <v>0.45521690388669978</v>
      </c>
      <c r="T49" s="94">
        <f t="shared" si="0"/>
        <v>0.46847145728642825</v>
      </c>
      <c r="U49" s="94">
        <f t="shared" si="0"/>
        <v>0.47445509342508324</v>
      </c>
      <c r="V49" s="94">
        <f t="shared" si="0"/>
        <v>0.48651895827817226</v>
      </c>
      <c r="W49" s="94">
        <f t="shared" si="0"/>
        <v>0.50308398863426651</v>
      </c>
    </row>
    <row r="50" spans="2:23" x14ac:dyDescent="0.2">
      <c r="S50" s="91"/>
      <c r="T50" s="91"/>
      <c r="U50" s="91"/>
    </row>
    <row r="51" spans="2:23" ht="15.75" x14ac:dyDescent="0.25">
      <c r="B51" s="157" t="s">
        <v>18</v>
      </c>
      <c r="C51" s="157"/>
      <c r="D51" s="157"/>
      <c r="E51" s="157"/>
      <c r="F51" s="157"/>
      <c r="G51" s="157"/>
      <c r="H51" s="157"/>
      <c r="I51" s="157"/>
      <c r="J51" s="157"/>
      <c r="K51" s="157"/>
      <c r="L51" s="157"/>
      <c r="M51" s="157"/>
      <c r="N51" s="157"/>
      <c r="O51" s="157"/>
      <c r="P51" s="157"/>
      <c r="Q51" s="157"/>
      <c r="R51" s="157"/>
      <c r="S51" s="157"/>
      <c r="T51" s="157"/>
      <c r="U51" s="157"/>
      <c r="V51" s="157"/>
      <c r="W51" s="157"/>
    </row>
    <row r="52" spans="2:23" ht="15" x14ac:dyDescent="0.2">
      <c r="B52" s="158" t="s">
        <v>113</v>
      </c>
      <c r="C52" s="158"/>
      <c r="D52" s="158"/>
      <c r="E52" s="158"/>
      <c r="F52" s="158"/>
      <c r="G52" s="158"/>
      <c r="H52" s="158"/>
      <c r="I52" s="158"/>
      <c r="J52" s="158"/>
      <c r="K52" s="158"/>
      <c r="L52" s="158"/>
      <c r="M52" s="158"/>
      <c r="N52" s="158"/>
      <c r="O52" s="158"/>
      <c r="P52" s="158"/>
      <c r="Q52" s="158"/>
      <c r="R52" s="158"/>
      <c r="S52" s="158"/>
      <c r="T52" s="158"/>
      <c r="U52" s="158"/>
      <c r="V52" s="158"/>
      <c r="W52" s="158"/>
    </row>
    <row r="56" spans="2:23" ht="18.95" customHeight="1" x14ac:dyDescent="0.2"/>
    <row r="57" spans="2:23" ht="18.95" customHeight="1" x14ac:dyDescent="0.2"/>
  </sheetData>
  <mergeCells count="5">
    <mergeCell ref="B2:W2"/>
    <mergeCell ref="B4:W4"/>
    <mergeCell ref="B23:N23"/>
    <mergeCell ref="B51:W51"/>
    <mergeCell ref="B52:W52"/>
  </mergeCells>
  <pageMargins left="0.74803149606299213" right="0.74803149606299213" top="0.98425196850393704" bottom="0.98425196850393704" header="0.51181102362204722" footer="0.51181102362204722"/>
  <pageSetup paperSize="9" scale="32"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742CD-AF78-46D6-BFD1-D1C2D4A46B93}">
  <sheetPr codeName="Sheet12">
    <pageSetUpPr fitToPage="1"/>
  </sheetPr>
  <dimension ref="B1:W85"/>
  <sheetViews>
    <sheetView showGridLines="0" zoomScale="80" zoomScaleNormal="80" workbookViewId="0">
      <selection activeCell="B3" sqref="B3"/>
    </sheetView>
  </sheetViews>
  <sheetFormatPr defaultColWidth="9.85546875" defaultRowHeight="12.75" x14ac:dyDescent="0.2"/>
  <cols>
    <col min="1" max="1" width="7.5703125" style="3" customWidth="1"/>
    <col min="2" max="2" width="22.42578125" style="3" customWidth="1"/>
    <col min="3" max="21" width="11.5703125" style="3" customWidth="1"/>
    <col min="22" max="16384" width="9.85546875" style="3"/>
  </cols>
  <sheetData>
    <row r="1" spans="2:23" ht="18" customHeight="1" x14ac:dyDescent="0.2"/>
    <row r="2" spans="2:23" ht="27.75" x14ac:dyDescent="0.4">
      <c r="B2" s="165" t="s">
        <v>140</v>
      </c>
      <c r="C2" s="165"/>
      <c r="D2" s="165"/>
      <c r="E2" s="165"/>
      <c r="F2" s="165"/>
      <c r="G2" s="165"/>
      <c r="H2" s="165"/>
      <c r="I2" s="165"/>
      <c r="J2" s="165"/>
      <c r="K2" s="165"/>
      <c r="L2" s="165"/>
      <c r="M2" s="165"/>
      <c r="N2" s="165"/>
      <c r="O2" s="1"/>
      <c r="P2" s="1"/>
      <c r="Q2" s="1"/>
      <c r="R2" s="1"/>
      <c r="S2" s="1"/>
      <c r="T2" s="1"/>
      <c r="U2" s="1"/>
      <c r="V2" s="1"/>
      <c r="W2" s="1"/>
    </row>
    <row r="4" spans="2:23" ht="15.75" x14ac:dyDescent="0.25">
      <c r="B4" s="167" t="s">
        <v>141</v>
      </c>
      <c r="C4" s="167"/>
      <c r="D4" s="167"/>
      <c r="E4" s="167"/>
      <c r="F4" s="167"/>
      <c r="G4" s="167"/>
      <c r="H4" s="167"/>
      <c r="I4" s="167"/>
      <c r="J4" s="167"/>
      <c r="K4" s="167"/>
      <c r="L4" s="167"/>
      <c r="M4" s="167"/>
      <c r="N4" s="167"/>
      <c r="O4" s="167"/>
      <c r="P4" s="167"/>
      <c r="Q4" s="167"/>
      <c r="R4" s="167"/>
      <c r="S4" s="167"/>
      <c r="T4" s="167"/>
      <c r="U4" s="167"/>
      <c r="V4" s="167"/>
      <c r="W4" s="167"/>
    </row>
    <row r="17" spans="2:15" x14ac:dyDescent="0.2">
      <c r="C17" s="3" t="s">
        <v>124</v>
      </c>
    </row>
    <row r="29" spans="2:15" ht="14.25" x14ac:dyDescent="0.2">
      <c r="B29" s="152"/>
      <c r="C29" s="152"/>
      <c r="D29" s="152"/>
      <c r="E29" s="152"/>
      <c r="F29" s="152"/>
      <c r="G29" s="152"/>
      <c r="H29" s="152"/>
      <c r="I29" s="152"/>
      <c r="J29" s="152"/>
      <c r="K29" s="152"/>
      <c r="L29" s="152"/>
      <c r="M29" s="152"/>
      <c r="N29" s="152"/>
      <c r="O29" s="4"/>
    </row>
    <row r="31" spans="2:15" ht="15.75" x14ac:dyDescent="0.25">
      <c r="B31" s="5"/>
    </row>
    <row r="32" spans="2:15" ht="15.75" x14ac:dyDescent="0.25">
      <c r="B32" s="5"/>
    </row>
    <row r="33" spans="2:23" ht="15.75" x14ac:dyDescent="0.25">
      <c r="B33" s="5" t="s">
        <v>140</v>
      </c>
    </row>
    <row r="34" spans="2:23" ht="15.75" thickBot="1" x14ac:dyDescent="0.25">
      <c r="B34" s="125" t="s">
        <v>142</v>
      </c>
      <c r="C34" s="126" t="s">
        <v>0</v>
      </c>
      <c r="D34" s="126">
        <v>2006</v>
      </c>
      <c r="E34" s="126">
        <v>2007</v>
      </c>
      <c r="F34" s="126">
        <v>2008</v>
      </c>
      <c r="G34" s="126">
        <v>2009</v>
      </c>
      <c r="H34" s="126">
        <v>2010</v>
      </c>
      <c r="I34" s="126">
        <v>2011</v>
      </c>
      <c r="J34" s="126">
        <v>2012</v>
      </c>
      <c r="K34" s="126">
        <v>2013</v>
      </c>
      <c r="L34" s="126">
        <v>2014</v>
      </c>
      <c r="M34" s="126">
        <v>2015</v>
      </c>
      <c r="N34" s="127">
        <v>2016</v>
      </c>
      <c r="O34" s="127">
        <v>2017</v>
      </c>
      <c r="P34" s="127">
        <v>2018</v>
      </c>
      <c r="Q34" s="126">
        <v>2019</v>
      </c>
      <c r="R34" s="126">
        <v>2020</v>
      </c>
      <c r="S34" s="126">
        <v>2021</v>
      </c>
      <c r="T34" s="126">
        <v>2022</v>
      </c>
      <c r="U34" s="126">
        <v>2023</v>
      </c>
      <c r="V34" s="126">
        <v>2024</v>
      </c>
      <c r="W34" s="126">
        <v>2025</v>
      </c>
    </row>
    <row r="35" spans="2:23" ht="14.25" x14ac:dyDescent="0.2">
      <c r="B35" s="7" t="s">
        <v>1</v>
      </c>
      <c r="C35" s="8" t="s">
        <v>2</v>
      </c>
      <c r="D35" s="88">
        <v>154.51</v>
      </c>
      <c r="E35" s="88">
        <v>156.36000000000001</v>
      </c>
      <c r="F35" s="88">
        <v>158.45500000000001</v>
      </c>
      <c r="G35" s="88">
        <v>161.09200000000001</v>
      </c>
      <c r="H35" s="88">
        <v>164.9</v>
      </c>
      <c r="I35" s="88">
        <v>168.93700000000001</v>
      </c>
      <c r="J35" s="88">
        <v>173.18600000000001</v>
      </c>
      <c r="K35" s="88">
        <v>177.255</v>
      </c>
      <c r="L35" s="88">
        <v>178.71</v>
      </c>
      <c r="M35" s="88">
        <v>181.851</v>
      </c>
      <c r="N35" s="88">
        <v>184.9615</v>
      </c>
      <c r="O35" s="88">
        <v>191.482</v>
      </c>
      <c r="P35" s="88">
        <v>197.53700000000001</v>
      </c>
      <c r="Q35" s="88">
        <v>203.15700000000001</v>
      </c>
      <c r="R35" s="88">
        <v>207.23700000000397</v>
      </c>
      <c r="S35" s="88">
        <v>212.505</v>
      </c>
      <c r="T35" s="88">
        <v>216.94800000000001</v>
      </c>
      <c r="U35" s="88">
        <v>221.429</v>
      </c>
      <c r="V35" s="88">
        <v>225.47499999999999</v>
      </c>
      <c r="W35" s="88">
        <v>219.58349999999999</v>
      </c>
    </row>
    <row r="36" spans="2:23" ht="14.25" x14ac:dyDescent="0.2">
      <c r="B36" s="7" t="s">
        <v>3</v>
      </c>
      <c r="C36" s="8" t="s">
        <v>4</v>
      </c>
      <c r="D36" s="88">
        <v>1546.1945000000039</v>
      </c>
      <c r="E36" s="88">
        <v>1561.6139999999991</v>
      </c>
      <c r="F36" s="88">
        <v>1574.3179999999959</v>
      </c>
      <c r="G36" s="88">
        <v>1586.138000000002</v>
      </c>
      <c r="H36" s="88">
        <v>1596.8975000000021</v>
      </c>
      <c r="I36" s="88">
        <v>1608.7345000000012</v>
      </c>
      <c r="J36" s="88">
        <v>1621.658499999998</v>
      </c>
      <c r="K36" s="88">
        <v>1635.0525000000009</v>
      </c>
      <c r="L36" s="88">
        <v>1651.1595</v>
      </c>
      <c r="M36" s="88">
        <v>1669.5585000000042</v>
      </c>
      <c r="N36" s="88">
        <v>1688.281720658465</v>
      </c>
      <c r="O36" s="88">
        <v>1706.9134999999978</v>
      </c>
      <c r="P36" s="88">
        <v>1727.2940000000001</v>
      </c>
      <c r="Q36" s="88">
        <v>1746.2739999999999</v>
      </c>
      <c r="R36" s="88">
        <v>1762.079</v>
      </c>
      <c r="S36" s="88">
        <v>1774.204</v>
      </c>
      <c r="T36" s="88">
        <v>1783.0519999999999</v>
      </c>
      <c r="U36" s="88">
        <v>1792.704</v>
      </c>
      <c r="V36" s="88">
        <v>1801.396</v>
      </c>
      <c r="W36" s="88">
        <v>1803.0274999999999</v>
      </c>
    </row>
    <row r="37" spans="2:23" ht="14.25" x14ac:dyDescent="0.2">
      <c r="B37" s="7" t="s">
        <v>5</v>
      </c>
      <c r="C37" s="8" t="s">
        <v>4</v>
      </c>
      <c r="D37" s="88">
        <v>849.54829330195287</v>
      </c>
      <c r="E37" s="88">
        <v>859.72230529925241</v>
      </c>
      <c r="F37" s="88">
        <v>869.65453679641757</v>
      </c>
      <c r="G37" s="88">
        <v>878.61220779662017</v>
      </c>
      <c r="H37" s="88">
        <v>886.06429272155378</v>
      </c>
      <c r="I37" s="88">
        <v>895.08826980019728</v>
      </c>
      <c r="J37" s="88">
        <v>903.746688393451</v>
      </c>
      <c r="K37" s="88">
        <v>919.384823899004</v>
      </c>
      <c r="L37" s="88">
        <v>940.02850000000001</v>
      </c>
      <c r="M37" s="88">
        <v>955.83249999999998</v>
      </c>
      <c r="N37" s="88">
        <v>968.35450000000003</v>
      </c>
      <c r="O37" s="88">
        <v>984.22950000000003</v>
      </c>
      <c r="P37" s="88">
        <v>1005.562</v>
      </c>
      <c r="Q37" s="88">
        <v>1027.5854999999999</v>
      </c>
      <c r="R37" s="88">
        <v>1049.1645000000001</v>
      </c>
      <c r="S37" s="88">
        <v>1067.3489999999999</v>
      </c>
      <c r="T37" s="88">
        <v>1082.9185</v>
      </c>
      <c r="U37" s="88">
        <v>1099.8730799767006</v>
      </c>
      <c r="V37" s="88">
        <v>1112.797</v>
      </c>
      <c r="W37" s="88">
        <v>1119.942</v>
      </c>
    </row>
    <row r="38" spans="2:23" ht="14.25" x14ac:dyDescent="0.2">
      <c r="B38" s="7" t="s">
        <v>6</v>
      </c>
      <c r="C38" s="8" t="s">
        <v>4</v>
      </c>
      <c r="D38" s="88">
        <v>799.02800000000002</v>
      </c>
      <c r="E38" s="88">
        <v>805.19</v>
      </c>
      <c r="F38" s="88">
        <v>814.86500000000001</v>
      </c>
      <c r="G38" s="88">
        <v>821.57799999999997</v>
      </c>
      <c r="H38" s="88">
        <v>825.21500000000003</v>
      </c>
      <c r="I38" s="88">
        <v>834.41700000000003</v>
      </c>
      <c r="J38" s="88">
        <v>838.38499999999999</v>
      </c>
      <c r="K38" s="88">
        <v>844.24400000000003</v>
      </c>
      <c r="L38" s="88">
        <v>854.23099999999999</v>
      </c>
      <c r="M38" s="88">
        <v>867.00099999999998</v>
      </c>
      <c r="N38" s="88">
        <v>879.06449999999995</v>
      </c>
      <c r="O38" s="88">
        <v>891.93449999999996</v>
      </c>
      <c r="P38" s="88">
        <v>905.97</v>
      </c>
      <c r="Q38" s="88">
        <v>916.47050000000002</v>
      </c>
      <c r="R38" s="88">
        <v>925.96600000000001</v>
      </c>
      <c r="S38" s="88">
        <v>935.17849999999999</v>
      </c>
      <c r="T38" s="88">
        <v>945.39250000000004</v>
      </c>
      <c r="U38" s="88">
        <v>948.22450000000003</v>
      </c>
      <c r="V38" s="88">
        <v>956.77599999999995</v>
      </c>
      <c r="W38" s="88">
        <v>943.39850000000001</v>
      </c>
    </row>
    <row r="39" spans="2:23" ht="14.25" x14ac:dyDescent="0.2">
      <c r="B39" s="7" t="s">
        <v>7</v>
      </c>
      <c r="C39" s="8" t="s">
        <v>8</v>
      </c>
      <c r="D39" s="88">
        <v>1212.0635623809519</v>
      </c>
      <c r="E39" s="88">
        <v>1236.1009766666621</v>
      </c>
      <c r="F39" s="88">
        <v>1263.7629433333316</v>
      </c>
      <c r="G39" s="88">
        <v>1287.4356833333279</v>
      </c>
      <c r="H39" s="88">
        <v>1307.5543333333301</v>
      </c>
      <c r="I39" s="88">
        <v>1326.5635000000023</v>
      </c>
      <c r="J39" s="88">
        <v>1343.8645000000013</v>
      </c>
      <c r="K39" s="88">
        <v>1359.7115000000006</v>
      </c>
      <c r="L39" s="88">
        <v>1376.4829999999999</v>
      </c>
      <c r="M39" s="88">
        <v>1397.191</v>
      </c>
      <c r="N39" s="88">
        <v>1421.5219999999999</v>
      </c>
      <c r="O39" s="88">
        <v>1448.2470000000001</v>
      </c>
      <c r="P39" s="88">
        <v>1473.8050000000001</v>
      </c>
      <c r="Q39" s="88">
        <v>1496.317</v>
      </c>
      <c r="R39" s="88">
        <v>1516.1980000000001</v>
      </c>
      <c r="S39" s="88">
        <v>1535.4</v>
      </c>
      <c r="T39" s="88">
        <v>1569.75</v>
      </c>
      <c r="U39" s="88">
        <v>1602.1189999999999</v>
      </c>
      <c r="V39" s="88">
        <v>1618.37</v>
      </c>
      <c r="W39" s="88">
        <v>1608.126</v>
      </c>
    </row>
    <row r="40" spans="2:23" ht="14.25" x14ac:dyDescent="0.2">
      <c r="B40" s="7" t="s">
        <v>9</v>
      </c>
      <c r="C40" s="8" t="s">
        <v>8</v>
      </c>
      <c r="D40" s="88">
        <v>624.13</v>
      </c>
      <c r="E40" s="88">
        <v>635.12300000000005</v>
      </c>
      <c r="F40" s="88">
        <v>647.72900000000004</v>
      </c>
      <c r="G40" s="88">
        <v>663.21600000000001</v>
      </c>
      <c r="H40" s="88">
        <v>676.96</v>
      </c>
      <c r="I40" s="88">
        <v>688.95899999999995</v>
      </c>
      <c r="J40" s="88">
        <v>699.26400000000001</v>
      </c>
      <c r="K40" s="88">
        <v>710.43100000000004</v>
      </c>
      <c r="L40" s="88">
        <v>721.93</v>
      </c>
      <c r="M40" s="88">
        <v>728.29049999999995</v>
      </c>
      <c r="N40" s="88">
        <v>739.35350000000005</v>
      </c>
      <c r="O40" s="88">
        <v>745.50099999999998</v>
      </c>
      <c r="P40" s="88">
        <v>752.14099999999996</v>
      </c>
      <c r="Q40" s="88">
        <v>757.726</v>
      </c>
      <c r="R40" s="88">
        <v>762.303</v>
      </c>
      <c r="S40" s="88">
        <v>767.58299999999997</v>
      </c>
      <c r="T40" s="88">
        <v>776.53300000000002</v>
      </c>
      <c r="U40" s="88">
        <v>786.52300000000002</v>
      </c>
      <c r="V40" s="88">
        <v>792.12699999999995</v>
      </c>
      <c r="W40" s="88">
        <v>790.33450000000005</v>
      </c>
    </row>
    <row r="41" spans="2:23" ht="14.25" x14ac:dyDescent="0.2">
      <c r="B41" s="7" t="s">
        <v>10</v>
      </c>
      <c r="C41" s="8" t="s">
        <v>11</v>
      </c>
      <c r="D41" s="88">
        <v>778.83900000000006</v>
      </c>
      <c r="E41" s="88">
        <v>779.42600000000004</v>
      </c>
      <c r="F41" s="88">
        <v>781.11</v>
      </c>
      <c r="G41" s="88">
        <v>814.46699999999998</v>
      </c>
      <c r="H41" s="88">
        <v>826.96400000000006</v>
      </c>
      <c r="I41" s="88">
        <v>836.05499999999995</v>
      </c>
      <c r="J41" s="88">
        <v>844.15300000000002</v>
      </c>
      <c r="K41" s="88">
        <v>847.76599999999996</v>
      </c>
      <c r="L41" s="88">
        <v>851.76649999999995</v>
      </c>
      <c r="M41" s="88">
        <v>853.93899999999996</v>
      </c>
      <c r="N41" s="88">
        <v>858.64649999999995</v>
      </c>
      <c r="O41" s="88">
        <v>878.29949999999997</v>
      </c>
      <c r="P41" s="88">
        <v>894.39700000000005</v>
      </c>
      <c r="Q41" s="88">
        <v>906.19749999999976</v>
      </c>
      <c r="R41" s="88">
        <v>914.60299999999972</v>
      </c>
      <c r="S41" s="88">
        <v>920.84100000000001</v>
      </c>
      <c r="T41" s="88">
        <v>928.72900000000004</v>
      </c>
      <c r="U41" s="88">
        <v>936.66</v>
      </c>
      <c r="V41" s="88">
        <v>945.70899999999995</v>
      </c>
      <c r="W41" s="88">
        <v>952.06150000000002</v>
      </c>
    </row>
    <row r="42" spans="2:23" ht="14.25" x14ac:dyDescent="0.2">
      <c r="B42" s="7" t="s">
        <v>37</v>
      </c>
      <c r="C42" s="8" t="s">
        <v>12</v>
      </c>
      <c r="D42" s="88">
        <v>250.64252420131081</v>
      </c>
      <c r="E42" s="88">
        <v>255.48438545676009</v>
      </c>
      <c r="F42" s="88">
        <v>260.4242594512512</v>
      </c>
      <c r="G42" s="88">
        <v>265.46413023523559</v>
      </c>
      <c r="H42" s="88">
        <v>270.60602202186698</v>
      </c>
      <c r="I42" s="88">
        <v>275.85199999999946</v>
      </c>
      <c r="J42" s="88">
        <v>278.39200000000028</v>
      </c>
      <c r="K42" s="88">
        <v>279.86799999999977</v>
      </c>
      <c r="L42" s="88">
        <v>280.75</v>
      </c>
      <c r="M42" s="88">
        <v>283.05900000000003</v>
      </c>
      <c r="N42" s="88">
        <v>285.32499999999999</v>
      </c>
      <c r="O42" s="88">
        <v>287.65150009999996</v>
      </c>
      <c r="P42" s="88">
        <v>287.93599999999998</v>
      </c>
      <c r="Q42" s="88">
        <v>290.44600000000003</v>
      </c>
      <c r="R42" s="88">
        <v>293.94900000000001</v>
      </c>
      <c r="S42" s="88">
        <v>297.65600000000001</v>
      </c>
      <c r="T42" s="88">
        <v>301.06349999999981</v>
      </c>
      <c r="U42" s="88">
        <v>304.33999999999969</v>
      </c>
      <c r="V42" s="88">
        <v>307.11800000000005</v>
      </c>
      <c r="W42" s="88">
        <v>309.56900000000002</v>
      </c>
    </row>
    <row r="43" spans="2:23" ht="14.25" x14ac:dyDescent="0.2">
      <c r="B43" s="7" t="s">
        <v>38</v>
      </c>
      <c r="C43" s="8" t="s">
        <v>13</v>
      </c>
      <c r="D43" s="88">
        <v>605.4079999999999</v>
      </c>
      <c r="E43" s="88">
        <v>616.58549999999968</v>
      </c>
      <c r="F43" s="88">
        <v>627.55250000000046</v>
      </c>
      <c r="G43" s="88">
        <v>638.61350000000016</v>
      </c>
      <c r="H43" s="88">
        <v>645.69449999999983</v>
      </c>
      <c r="I43" s="88">
        <v>654.64099999999985</v>
      </c>
      <c r="J43" s="88">
        <v>668.70299999999975</v>
      </c>
      <c r="K43" s="88">
        <v>681.29900000000021</v>
      </c>
      <c r="L43" s="88">
        <v>685.19399999999985</v>
      </c>
      <c r="M43" s="88">
        <v>706.42399999999998</v>
      </c>
      <c r="N43" s="88">
        <v>712.76700000000005</v>
      </c>
      <c r="O43" s="88">
        <v>734.64400000000001</v>
      </c>
      <c r="P43" s="88">
        <v>741.83600000000001</v>
      </c>
      <c r="Q43" s="88">
        <v>762.38199999999995</v>
      </c>
      <c r="R43" s="89">
        <v>776.85400000000004</v>
      </c>
      <c r="S43" s="89">
        <v>784.24549999999999</v>
      </c>
      <c r="T43" s="89">
        <v>796.62350000000004</v>
      </c>
      <c r="U43" s="89">
        <v>810.58</v>
      </c>
      <c r="V43" s="89">
        <v>823.45450000000005</v>
      </c>
      <c r="W43" s="89">
        <v>837.04700000000003</v>
      </c>
    </row>
    <row r="44" spans="2:23" ht="14.25" x14ac:dyDescent="0.2">
      <c r="B44" s="7" t="s">
        <v>14</v>
      </c>
      <c r="C44" s="8" t="s">
        <v>13</v>
      </c>
      <c r="D44" s="88">
        <v>294.97165817284821</v>
      </c>
      <c r="E44" s="88">
        <v>299.9512941855952</v>
      </c>
      <c r="F44" s="88">
        <v>303.15180398687761</v>
      </c>
      <c r="G44" s="88">
        <v>305.98498426974083</v>
      </c>
      <c r="H44" s="88">
        <v>310.17496273258928</v>
      </c>
      <c r="I44" s="88">
        <v>314.43961807555559</v>
      </c>
      <c r="J44" s="88">
        <v>318.64322002329067</v>
      </c>
      <c r="K44" s="88">
        <v>322.735815797876</v>
      </c>
      <c r="L44" s="88">
        <v>325.91715180561414</v>
      </c>
      <c r="M44" s="88">
        <v>327.90717472153295</v>
      </c>
      <c r="N44" s="88">
        <v>336.07</v>
      </c>
      <c r="O44" s="88">
        <v>339.4</v>
      </c>
      <c r="P44" s="88">
        <v>342.66899999999998</v>
      </c>
      <c r="Q44" s="88">
        <v>345.00900000000001</v>
      </c>
      <c r="R44" s="89">
        <v>346.46800000000002</v>
      </c>
      <c r="S44" s="89">
        <v>346.85500000000002</v>
      </c>
      <c r="T44" s="89">
        <v>348.303</v>
      </c>
      <c r="U44" s="89">
        <v>349.68900000000002</v>
      </c>
      <c r="V44" s="89">
        <v>350.64800000000002</v>
      </c>
      <c r="W44" s="89">
        <v>338.8775</v>
      </c>
    </row>
    <row r="45" spans="2:23" ht="14.25" x14ac:dyDescent="0.2">
      <c r="B45" s="7" t="s">
        <v>39</v>
      </c>
      <c r="C45" s="8" t="s">
        <v>13</v>
      </c>
      <c r="D45" s="88">
        <v>293.1754999999996</v>
      </c>
      <c r="E45" s="88">
        <v>299.11850000000032</v>
      </c>
      <c r="F45" s="88">
        <v>302.6274999999996</v>
      </c>
      <c r="G45" s="88">
        <v>305.24299999999977</v>
      </c>
      <c r="H45" s="88">
        <v>309.59800000000047</v>
      </c>
      <c r="I45" s="88">
        <v>307.1910000000002</v>
      </c>
      <c r="J45" s="88">
        <v>312.8389999999996</v>
      </c>
      <c r="K45" s="88">
        <v>319.59100000000018</v>
      </c>
      <c r="L45" s="88">
        <v>325.92700000000013</v>
      </c>
      <c r="M45" s="88">
        <v>332.26700000000045</v>
      </c>
      <c r="N45" s="88">
        <v>339.46699999999959</v>
      </c>
      <c r="O45" s="88">
        <v>346.88700000000028</v>
      </c>
      <c r="P45" s="88">
        <v>353.72899999999964</v>
      </c>
      <c r="Q45" s="88">
        <v>360.43099999999981</v>
      </c>
      <c r="R45" s="89">
        <v>366.84100000000012</v>
      </c>
      <c r="S45" s="89">
        <v>369.33149999999995</v>
      </c>
      <c r="T45" s="89">
        <v>374.38799999999998</v>
      </c>
      <c r="U45" s="89">
        <v>378.88900000000001</v>
      </c>
      <c r="V45" s="89">
        <v>383.81799999999998</v>
      </c>
      <c r="W45" s="89">
        <v>389.18150000000003</v>
      </c>
    </row>
    <row r="46" spans="2:23" ht="14.25" x14ac:dyDescent="0.2">
      <c r="B46" s="7" t="s">
        <v>40</v>
      </c>
      <c r="C46" s="8" t="s">
        <v>13</v>
      </c>
      <c r="D46" s="88">
        <v>663.96635730242417</v>
      </c>
      <c r="E46" s="88">
        <v>675.82159009513009</v>
      </c>
      <c r="F46" s="88">
        <v>688.35643188222377</v>
      </c>
      <c r="G46" s="88">
        <v>701.00454183504883</v>
      </c>
      <c r="H46" s="88">
        <v>715.21969663430514</v>
      </c>
      <c r="I46" s="88">
        <v>731.28152706414244</v>
      </c>
      <c r="J46" s="88">
        <v>743.56151547834031</v>
      </c>
      <c r="K46" s="88">
        <v>753.91341676783861</v>
      </c>
      <c r="L46" s="88">
        <v>765.24073900240546</v>
      </c>
      <c r="M46" s="88">
        <v>777.16100874878759</v>
      </c>
      <c r="N46" s="88">
        <v>799.54</v>
      </c>
      <c r="O46" s="88">
        <v>816.34900000000005</v>
      </c>
      <c r="P46" s="88">
        <v>835.78099999999995</v>
      </c>
      <c r="Q46" s="88">
        <v>853.77099999999996</v>
      </c>
      <c r="R46" s="89">
        <v>863.40800000000002</v>
      </c>
      <c r="S46" s="89">
        <v>877.93499999999995</v>
      </c>
      <c r="T46" s="89">
        <v>902.21500000000003</v>
      </c>
      <c r="U46" s="89">
        <v>920.60799999999995</v>
      </c>
      <c r="V46" s="89">
        <v>936.89700000000005</v>
      </c>
      <c r="W46" s="89">
        <v>929.13800000000003</v>
      </c>
    </row>
    <row r="47" spans="2:23" ht="14.25" x14ac:dyDescent="0.2">
      <c r="B47" s="7" t="s">
        <v>15</v>
      </c>
      <c r="C47" s="8" t="s">
        <v>13</v>
      </c>
      <c r="D47" s="88">
        <v>612.72799999999995</v>
      </c>
      <c r="E47" s="88">
        <v>618.25</v>
      </c>
      <c r="F47" s="88">
        <v>624.09400000000005</v>
      </c>
      <c r="G47" s="88">
        <v>628.12</v>
      </c>
      <c r="H47" s="88">
        <v>633.82299999999998</v>
      </c>
      <c r="I47" s="88">
        <v>641.12977419354809</v>
      </c>
      <c r="J47" s="88">
        <v>647.89200000000005</v>
      </c>
      <c r="K47" s="88">
        <v>656.51599999999996</v>
      </c>
      <c r="L47" s="88">
        <v>658.45299999999997</v>
      </c>
      <c r="M47" s="88">
        <v>664.54899999999998</v>
      </c>
      <c r="N47" s="88">
        <v>669.82600000000002</v>
      </c>
      <c r="O47" s="88">
        <v>676.80700000000002</v>
      </c>
      <c r="P47" s="88">
        <v>685.02499999999998</v>
      </c>
      <c r="Q47" s="88">
        <v>697.59400000000005</v>
      </c>
      <c r="R47" s="89">
        <v>703.11900000000003</v>
      </c>
      <c r="S47" s="89">
        <v>705.36699999999996</v>
      </c>
      <c r="T47" s="89">
        <v>710.29600000000005</v>
      </c>
      <c r="U47" s="89">
        <v>715.65200000000004</v>
      </c>
      <c r="V47" s="89">
        <v>717.97299999999996</v>
      </c>
      <c r="W47" s="89">
        <v>718.92399999999998</v>
      </c>
    </row>
    <row r="48" spans="2:23" ht="14.25" x14ac:dyDescent="0.2">
      <c r="B48" s="7" t="s">
        <v>32</v>
      </c>
      <c r="C48" s="8" t="s">
        <v>16</v>
      </c>
      <c r="D48" s="88">
        <v>67.108999999999995</v>
      </c>
      <c r="E48" s="88">
        <v>67.838999999999999</v>
      </c>
      <c r="F48" s="88">
        <v>68.942999999999998</v>
      </c>
      <c r="G48" s="88">
        <v>72.010999999999996</v>
      </c>
      <c r="H48" s="88">
        <v>74.34</v>
      </c>
      <c r="I48" s="88">
        <v>75.736999999999995</v>
      </c>
      <c r="J48" s="88">
        <v>77.028000000000006</v>
      </c>
      <c r="K48" s="88">
        <v>78.622</v>
      </c>
      <c r="L48" s="88">
        <v>80.971000000000004</v>
      </c>
      <c r="M48" s="88">
        <v>82.646000000000001</v>
      </c>
      <c r="N48" s="88">
        <v>84.200999999999993</v>
      </c>
      <c r="O48" s="88">
        <v>85.71</v>
      </c>
      <c r="P48" s="88">
        <v>85.275999999999996</v>
      </c>
      <c r="Q48" s="88">
        <v>85.742999999999995</v>
      </c>
      <c r="R48" s="88">
        <v>86.263000000000005</v>
      </c>
      <c r="S48" s="88">
        <v>83.236000000000004</v>
      </c>
      <c r="T48" s="88">
        <v>84.064999999999998</v>
      </c>
      <c r="U48" s="88">
        <v>85.906000000000006</v>
      </c>
      <c r="V48" s="88">
        <v>86.558999999999997</v>
      </c>
      <c r="W48" s="88">
        <v>84.569000000000003</v>
      </c>
    </row>
    <row r="49" spans="2:23" ht="15" thickBot="1" x14ac:dyDescent="0.25">
      <c r="B49" s="10" t="s">
        <v>17</v>
      </c>
      <c r="C49" s="6"/>
      <c r="D49" s="90">
        <f t="shared" ref="D49:O49" si="0">SUM(D35:D48)</f>
        <v>8752.3143953594918</v>
      </c>
      <c r="E49" s="90">
        <f t="shared" si="0"/>
        <v>8866.5865517033999</v>
      </c>
      <c r="F49" s="90">
        <f t="shared" si="0"/>
        <v>8985.0439754500985</v>
      </c>
      <c r="G49" s="90">
        <f t="shared" si="0"/>
        <v>9128.9800474699769</v>
      </c>
      <c r="H49" s="90">
        <f t="shared" si="0"/>
        <v>9244.0113074436485</v>
      </c>
      <c r="I49" s="90">
        <f t="shared" si="0"/>
        <v>9359.0261891334467</v>
      </c>
      <c r="J49" s="90">
        <f t="shared" si="0"/>
        <v>9471.3164238950812</v>
      </c>
      <c r="K49" s="90">
        <f t="shared" si="0"/>
        <v>9586.3900564647192</v>
      </c>
      <c r="L49" s="90">
        <f t="shared" si="0"/>
        <v>9696.7613908080184</v>
      </c>
      <c r="M49" s="90">
        <f t="shared" si="0"/>
        <v>9827.6766834703267</v>
      </c>
      <c r="N49" s="90">
        <f t="shared" si="0"/>
        <v>9967.3802206584642</v>
      </c>
      <c r="O49" s="90">
        <f t="shared" si="0"/>
        <v>10134.055500099999</v>
      </c>
      <c r="P49" s="90">
        <f t="shared" ref="P49:W49" si="1">IF(P43="","",SUM(P35:P48))</f>
        <v>10288.957999999999</v>
      </c>
      <c r="Q49" s="90">
        <f t="shared" si="1"/>
        <v>10449.103499999999</v>
      </c>
      <c r="R49" s="90">
        <f t="shared" si="1"/>
        <v>10574.452500000005</v>
      </c>
      <c r="S49" s="90">
        <f t="shared" si="1"/>
        <v>10677.6865</v>
      </c>
      <c r="T49" s="90">
        <f t="shared" si="1"/>
        <v>10820.277000000002</v>
      </c>
      <c r="U49" s="90">
        <f t="shared" si="1"/>
        <v>10953.1965799767</v>
      </c>
      <c r="V49" s="90">
        <f t="shared" si="1"/>
        <v>11059.117499999998</v>
      </c>
      <c r="W49" s="90">
        <f t="shared" si="1"/>
        <v>11043.779500000001</v>
      </c>
    </row>
    <row r="51" spans="2:23" ht="15.75" x14ac:dyDescent="0.25">
      <c r="B51" s="131" t="s">
        <v>18</v>
      </c>
      <c r="C51" s="131"/>
      <c r="D51" s="131"/>
      <c r="E51" s="131"/>
      <c r="F51" s="131"/>
      <c r="G51" s="131"/>
      <c r="H51" s="131"/>
      <c r="I51" s="131"/>
      <c r="J51" s="131"/>
      <c r="K51" s="131"/>
      <c r="L51" s="131"/>
      <c r="M51" s="131"/>
      <c r="N51" s="131"/>
      <c r="O51" s="131"/>
      <c r="P51" s="131"/>
      <c r="Q51" s="131"/>
      <c r="R51" s="131"/>
      <c r="S51" s="131"/>
      <c r="T51" s="131"/>
      <c r="U51" s="131"/>
      <c r="V51" s="131"/>
      <c r="W51" s="131"/>
    </row>
    <row r="52" spans="2:23" ht="18.600000000000001" customHeight="1" x14ac:dyDescent="0.2">
      <c r="B52" s="158" t="s">
        <v>113</v>
      </c>
      <c r="C52" s="158"/>
      <c r="D52" s="158"/>
      <c r="E52" s="158"/>
      <c r="F52" s="158"/>
      <c r="G52" s="158"/>
      <c r="H52" s="158"/>
      <c r="I52" s="158"/>
      <c r="J52" s="158"/>
      <c r="K52" s="158"/>
      <c r="L52" s="158"/>
      <c r="M52" s="158"/>
      <c r="N52" s="158"/>
      <c r="O52" s="158"/>
      <c r="P52" s="158"/>
      <c r="Q52" s="158"/>
      <c r="R52" s="158"/>
      <c r="S52" s="158"/>
      <c r="T52" s="158"/>
      <c r="U52" s="158"/>
      <c r="V52" s="158"/>
      <c r="W52" s="158"/>
    </row>
    <row r="53" spans="2:23" ht="18.600000000000001" customHeight="1" x14ac:dyDescent="0.2"/>
    <row r="54" spans="2:23" ht="15.75" x14ac:dyDescent="0.2">
      <c r="B54" s="168" t="s">
        <v>27</v>
      </c>
      <c r="C54" s="168"/>
      <c r="D54" s="168"/>
      <c r="E54" s="168"/>
      <c r="F54" s="168"/>
      <c r="G54" s="168"/>
      <c r="H54" s="168"/>
      <c r="I54" s="168"/>
      <c r="J54" s="168"/>
      <c r="K54" s="168"/>
      <c r="L54" s="168"/>
      <c r="M54" s="168"/>
      <c r="N54" s="168"/>
      <c r="O54" s="168"/>
      <c r="P54" s="168"/>
      <c r="Q54" s="168"/>
      <c r="R54" s="168"/>
      <c r="S54" s="168"/>
      <c r="T54" s="168"/>
      <c r="U54" s="168"/>
      <c r="V54" s="168"/>
      <c r="W54" s="168"/>
    </row>
    <row r="55" spans="2:23" ht="15" x14ac:dyDescent="0.2">
      <c r="B55" s="158" t="s">
        <v>143</v>
      </c>
      <c r="C55" s="158"/>
      <c r="D55" s="158"/>
      <c r="E55" s="158"/>
      <c r="F55" s="158"/>
      <c r="G55" s="158"/>
      <c r="H55" s="158"/>
      <c r="I55" s="158"/>
      <c r="J55" s="158"/>
      <c r="K55" s="158"/>
      <c r="L55" s="158"/>
      <c r="M55" s="158"/>
      <c r="N55" s="158"/>
      <c r="O55" s="158"/>
      <c r="P55" s="158"/>
      <c r="Q55" s="158"/>
      <c r="R55" s="158"/>
      <c r="S55" s="158"/>
      <c r="T55" s="158"/>
      <c r="U55" s="158"/>
      <c r="V55" s="158"/>
      <c r="W55" s="158"/>
    </row>
    <row r="56" spans="2:23" ht="18" customHeight="1" x14ac:dyDescent="0.2"/>
    <row r="85" spans="2:2" x14ac:dyDescent="0.2">
      <c r="B85" s="3" t="s">
        <v>144</v>
      </c>
    </row>
  </sheetData>
  <mergeCells count="6">
    <mergeCell ref="B55:W55"/>
    <mergeCell ref="B2:N2"/>
    <mergeCell ref="B4:W4"/>
    <mergeCell ref="B29:N29"/>
    <mergeCell ref="B52:W52"/>
    <mergeCell ref="B54:W54"/>
  </mergeCells>
  <pageMargins left="0.74803149606299213" right="0.74803149606299213" top="0.98425196850393704" bottom="0.98425196850393704" header="0.51181102362204722" footer="0.51181102362204722"/>
  <pageSetup paperSize="9" scale="31" fitToHeight="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63D84-3641-4DCB-BB44-CE6E5B10D7E8}">
  <sheetPr codeName="Sheet13">
    <pageSetUpPr fitToPage="1"/>
  </sheetPr>
  <dimension ref="B2:W91"/>
  <sheetViews>
    <sheetView showGridLines="0" zoomScale="80" zoomScaleNormal="80" workbookViewId="0">
      <selection activeCell="S19" sqref="S19"/>
    </sheetView>
  </sheetViews>
  <sheetFormatPr defaultColWidth="9.85546875" defaultRowHeight="12.75" x14ac:dyDescent="0.2"/>
  <cols>
    <col min="1" max="1" width="7.5703125" style="3" customWidth="1"/>
    <col min="2" max="2" width="22.42578125" style="3" customWidth="1"/>
    <col min="3" max="3" width="9.85546875" style="3"/>
    <col min="4" max="21" width="11.5703125" style="3" customWidth="1"/>
    <col min="22" max="16384" width="9.85546875" style="3"/>
  </cols>
  <sheetData>
    <row r="2" spans="2:23" ht="30" customHeight="1" x14ac:dyDescent="0.2">
      <c r="B2" s="169" t="s">
        <v>145</v>
      </c>
      <c r="C2" s="169"/>
      <c r="D2" s="169"/>
      <c r="E2" s="169"/>
      <c r="F2" s="169"/>
      <c r="G2" s="169"/>
      <c r="H2" s="169"/>
      <c r="I2" s="169"/>
      <c r="J2" s="169"/>
      <c r="K2" s="169"/>
      <c r="L2" s="169"/>
      <c r="M2" s="169"/>
      <c r="N2" s="169"/>
      <c r="O2" s="169"/>
      <c r="P2" s="169"/>
      <c r="Q2" s="169"/>
      <c r="R2" s="169"/>
      <c r="S2" s="169"/>
      <c r="T2" s="169"/>
      <c r="U2" s="169"/>
      <c r="V2" s="169"/>
      <c r="W2" s="169"/>
    </row>
    <row r="4" spans="2:23" ht="36" customHeight="1" x14ac:dyDescent="0.2">
      <c r="B4" s="158" t="s">
        <v>146</v>
      </c>
      <c r="C4" s="158"/>
      <c r="D4" s="158"/>
      <c r="E4" s="158"/>
      <c r="F4" s="158"/>
      <c r="G4" s="158"/>
      <c r="H4" s="158"/>
      <c r="I4" s="158"/>
      <c r="J4" s="158"/>
      <c r="K4" s="158"/>
      <c r="L4" s="158"/>
      <c r="M4" s="158"/>
      <c r="N4" s="158"/>
      <c r="O4" s="158"/>
      <c r="P4" s="158"/>
      <c r="Q4" s="158"/>
      <c r="R4" s="158"/>
      <c r="S4" s="158"/>
      <c r="T4" s="158"/>
      <c r="U4" s="158"/>
      <c r="V4" s="158"/>
      <c r="W4" s="158"/>
    </row>
    <row r="11" spans="2:23" x14ac:dyDescent="0.2">
      <c r="C11" s="3" t="s">
        <v>124</v>
      </c>
    </row>
    <row r="30" spans="2:15" ht="14.25" x14ac:dyDescent="0.2">
      <c r="B30" s="152"/>
      <c r="C30" s="152"/>
      <c r="D30" s="152"/>
      <c r="E30" s="152"/>
      <c r="F30" s="152"/>
      <c r="G30" s="152"/>
      <c r="H30" s="152"/>
      <c r="I30" s="152"/>
      <c r="J30" s="152"/>
      <c r="K30" s="152"/>
      <c r="L30" s="152"/>
      <c r="M30" s="152"/>
      <c r="N30" s="152"/>
      <c r="O30" s="4"/>
    </row>
    <row r="32" spans="2:15" ht="15.75" x14ac:dyDescent="0.25">
      <c r="B32" s="5" t="s">
        <v>145</v>
      </c>
    </row>
    <row r="33" spans="2:23" ht="15.75" thickBot="1" x14ac:dyDescent="0.25">
      <c r="B33" s="125" t="s">
        <v>147</v>
      </c>
      <c r="C33" s="128" t="s">
        <v>0</v>
      </c>
      <c r="D33" s="126">
        <v>2006</v>
      </c>
      <c r="E33" s="126">
        <v>2007</v>
      </c>
      <c r="F33" s="126">
        <v>2008</v>
      </c>
      <c r="G33" s="126">
        <v>2009</v>
      </c>
      <c r="H33" s="126">
        <v>2010</v>
      </c>
      <c r="I33" s="126">
        <v>2011</v>
      </c>
      <c r="J33" s="126">
        <v>2012</v>
      </c>
      <c r="K33" s="126">
        <v>2013</v>
      </c>
      <c r="L33" s="126">
        <v>2014</v>
      </c>
      <c r="M33" s="126">
        <v>2015</v>
      </c>
      <c r="N33" s="127">
        <v>2016</v>
      </c>
      <c r="O33" s="127">
        <v>2017</v>
      </c>
      <c r="P33" s="127">
        <v>2018</v>
      </c>
      <c r="Q33" s="126">
        <v>2019</v>
      </c>
      <c r="R33" s="126">
        <v>2020</v>
      </c>
      <c r="S33" s="126">
        <v>2021</v>
      </c>
      <c r="T33" s="126">
        <v>2022</v>
      </c>
      <c r="U33" s="126">
        <v>2023</v>
      </c>
      <c r="V33" s="126">
        <v>2024</v>
      </c>
      <c r="W33" s="126">
        <v>2025</v>
      </c>
    </row>
    <row r="34" spans="2:23" ht="14.25" x14ac:dyDescent="0.2">
      <c r="B34" s="7" t="s">
        <v>1</v>
      </c>
      <c r="C34" s="57" t="s">
        <v>2</v>
      </c>
      <c r="D34" s="88">
        <v>4.6489298843987887</v>
      </c>
      <c r="E34" s="88">
        <v>4.6844700128946881</v>
      </c>
      <c r="F34" s="88">
        <v>4.7402956055649339</v>
      </c>
      <c r="G34" s="88">
        <v>4.813325985491363</v>
      </c>
      <c r="H34" s="88">
        <v>4.8860807436253832</v>
      </c>
      <c r="I34" s="88">
        <v>4.9899214909406542</v>
      </c>
      <c r="J34" s="88">
        <v>5.1077929082278644</v>
      </c>
      <c r="K34" s="88">
        <v>5.1708114179603548</v>
      </c>
      <c r="L34" s="88">
        <v>5.1507849999999999</v>
      </c>
      <c r="M34" s="88">
        <v>5.2720840286099451</v>
      </c>
      <c r="N34" s="88">
        <v>5.3115686703586782</v>
      </c>
      <c r="O34" s="88">
        <v>5.3330000000000002</v>
      </c>
      <c r="P34" s="88">
        <v>5.3842018715489992</v>
      </c>
      <c r="Q34" s="88">
        <v>5.4351528583800004</v>
      </c>
      <c r="R34" s="88">
        <v>5.6101767300000001</v>
      </c>
      <c r="S34" s="88">
        <v>5.6851959000000001</v>
      </c>
      <c r="T34" s="88">
        <v>5.7229210000000004</v>
      </c>
      <c r="U34" s="88">
        <v>5.7431900000000002</v>
      </c>
      <c r="V34" s="88">
        <v>5.8160639999999981</v>
      </c>
      <c r="W34" s="88">
        <v>5.8751160000000002</v>
      </c>
    </row>
    <row r="35" spans="2:23" ht="14.25" x14ac:dyDescent="0.2">
      <c r="B35" s="7" t="s">
        <v>3</v>
      </c>
      <c r="C35" s="57" t="s">
        <v>4</v>
      </c>
      <c r="D35" s="88">
        <v>38.742394999999995</v>
      </c>
      <c r="E35" s="88">
        <v>38.874940199999998</v>
      </c>
      <c r="F35" s="88">
        <v>39.223906199999995</v>
      </c>
      <c r="G35" s="88">
        <v>39.462306199999993</v>
      </c>
      <c r="H35" s="88">
        <v>39.745275499999998</v>
      </c>
      <c r="I35" s="88">
        <v>40.272423000000003</v>
      </c>
      <c r="J35" s="88">
        <v>40.626292999999997</v>
      </c>
      <c r="K35" s="88">
        <v>40.963506000000002</v>
      </c>
      <c r="L35" s="88">
        <v>41.271487999999998</v>
      </c>
      <c r="M35" s="88">
        <v>41.323583938530021</v>
      </c>
      <c r="N35" s="88">
        <v>41.453210735954471</v>
      </c>
      <c r="O35" s="88">
        <v>41.642275513616269</v>
      </c>
      <c r="P35" s="88">
        <v>41.847000000000001</v>
      </c>
      <c r="Q35" s="88">
        <v>42.006999999999998</v>
      </c>
      <c r="R35" s="88">
        <v>42.294520000000006</v>
      </c>
      <c r="S35" s="88">
        <v>42.484790000000011</v>
      </c>
      <c r="T35" s="88">
        <v>42.71414</v>
      </c>
      <c r="U35" s="88">
        <v>42.927190000000003</v>
      </c>
      <c r="V35" s="88">
        <v>43.132680000000001</v>
      </c>
      <c r="W35" s="88">
        <v>43.294359999999998</v>
      </c>
    </row>
    <row r="36" spans="2:23" ht="14.25" x14ac:dyDescent="0.2">
      <c r="B36" s="7" t="s">
        <v>5</v>
      </c>
      <c r="C36" s="57" t="s">
        <v>4</v>
      </c>
      <c r="D36" s="88">
        <v>32.431999999999995</v>
      </c>
      <c r="E36" s="88">
        <v>32.832000000000029</v>
      </c>
      <c r="F36" s="88">
        <v>33.299000000000028</v>
      </c>
      <c r="G36" s="88">
        <v>33.579000000000001</v>
      </c>
      <c r="H36" s="88">
        <v>33.817000000000014</v>
      </c>
      <c r="I36" s="88">
        <v>34.172000000000011</v>
      </c>
      <c r="J36" s="88">
        <v>34.567999999999955</v>
      </c>
      <c r="K36" s="88">
        <v>35.028999999999954</v>
      </c>
      <c r="L36" s="88">
        <v>35.491999999999997</v>
      </c>
      <c r="M36" s="88">
        <v>36.005181619000041</v>
      </c>
      <c r="N36" s="88">
        <v>36.467860999999957</v>
      </c>
      <c r="O36" s="88">
        <v>36.993039377000038</v>
      </c>
      <c r="P36" s="88">
        <v>37.543074809999965</v>
      </c>
      <c r="Q36" s="88">
        <v>38.285395107539912</v>
      </c>
      <c r="R36" s="88">
        <v>38.725005837251864</v>
      </c>
      <c r="S36" s="88">
        <v>39.14632792246254</v>
      </c>
      <c r="T36" s="88">
        <v>39.622208000000008</v>
      </c>
      <c r="U36" s="88">
        <v>40.011367</v>
      </c>
      <c r="V36" s="88">
        <v>40.43</v>
      </c>
      <c r="W36" s="88">
        <v>41.026826</v>
      </c>
    </row>
    <row r="37" spans="2:23" ht="14.25" x14ac:dyDescent="0.2">
      <c r="B37" s="7" t="s">
        <v>6</v>
      </c>
      <c r="C37" s="57" t="s">
        <v>4</v>
      </c>
      <c r="D37" s="88">
        <v>199.55099999999999</v>
      </c>
      <c r="E37" s="88">
        <v>189.452</v>
      </c>
      <c r="F37" s="88">
        <v>185.82900000000001</v>
      </c>
      <c r="G37" s="88">
        <v>187.75</v>
      </c>
      <c r="H37" s="88">
        <v>188.63399999999999</v>
      </c>
      <c r="I37" s="88">
        <v>190.59200000000001</v>
      </c>
      <c r="J37" s="88">
        <v>190.81899999999999</v>
      </c>
      <c r="K37" s="88">
        <v>191.107</v>
      </c>
      <c r="L37" s="88">
        <v>191.15607200000002</v>
      </c>
      <c r="M37" s="88">
        <v>191.47529249708583</v>
      </c>
      <c r="N37" s="88">
        <v>191.94532419558283</v>
      </c>
      <c r="O37" s="88">
        <v>192.09987437845857</v>
      </c>
      <c r="P37" s="88">
        <v>192.20035000000001</v>
      </c>
      <c r="Q37" s="88">
        <v>192.53468982799998</v>
      </c>
      <c r="R37" s="88">
        <v>192.68176</v>
      </c>
      <c r="S37" s="88">
        <v>192.87947</v>
      </c>
      <c r="T37" s="88">
        <v>193.12025</v>
      </c>
      <c r="U37" s="88">
        <v>193.37300000000002</v>
      </c>
      <c r="V37" s="88">
        <v>193.43736999999999</v>
      </c>
      <c r="W37" s="88">
        <v>193.90457000000006</v>
      </c>
    </row>
    <row r="38" spans="2:23" ht="14.25" x14ac:dyDescent="0.2">
      <c r="B38" s="7" t="s">
        <v>7</v>
      </c>
      <c r="C38" s="57" t="s">
        <v>8</v>
      </c>
      <c r="D38" s="88">
        <v>46.658000000000001</v>
      </c>
      <c r="E38" s="88">
        <v>47.645000000000003</v>
      </c>
      <c r="F38" s="88">
        <v>48.485999999999997</v>
      </c>
      <c r="G38" s="88">
        <v>49.427</v>
      </c>
      <c r="H38" s="88">
        <v>50.116999999999997</v>
      </c>
      <c r="I38" s="88">
        <v>50.771000000000001</v>
      </c>
      <c r="J38" s="88">
        <v>51.341999999999999</v>
      </c>
      <c r="K38" s="88">
        <v>51.780999999999999</v>
      </c>
      <c r="L38" s="88">
        <v>52.097040999999997</v>
      </c>
      <c r="M38" s="88">
        <v>52.564709999999998</v>
      </c>
      <c r="N38" s="88">
        <v>53.20188000000001</v>
      </c>
      <c r="O38" s="88">
        <v>53.756999999999998</v>
      </c>
      <c r="P38" s="88">
        <v>54.265999999999998</v>
      </c>
      <c r="Q38" s="88">
        <v>54.777000000000001</v>
      </c>
      <c r="R38" s="88">
        <v>55.19</v>
      </c>
      <c r="S38" s="88">
        <v>55.53</v>
      </c>
      <c r="T38" s="88">
        <v>55.887</v>
      </c>
      <c r="U38" s="88">
        <v>56.276000000000003</v>
      </c>
      <c r="V38" s="88">
        <v>56.798000000000002</v>
      </c>
      <c r="W38" s="88">
        <v>57.238</v>
      </c>
    </row>
    <row r="39" spans="2:23" ht="14.25" x14ac:dyDescent="0.2">
      <c r="B39" s="7" t="s">
        <v>9</v>
      </c>
      <c r="C39" s="57" t="s">
        <v>8</v>
      </c>
      <c r="D39" s="88">
        <v>148.35343893726002</v>
      </c>
      <c r="E39" s="88">
        <v>150.13649844104</v>
      </c>
      <c r="F39" s="88">
        <v>150.66003925174005</v>
      </c>
      <c r="G39" s="88">
        <v>151.77005533772004</v>
      </c>
      <c r="H39" s="88">
        <v>152.57965545786001</v>
      </c>
      <c r="I39" s="88">
        <v>152.72953246680004</v>
      </c>
      <c r="J39" s="88">
        <v>153.74785140545998</v>
      </c>
      <c r="K39" s="88">
        <v>150.47237732780749</v>
      </c>
      <c r="L39" s="88">
        <v>151.12181200000003</v>
      </c>
      <c r="M39" s="88">
        <v>152.45949999999999</v>
      </c>
      <c r="N39" s="88">
        <v>152.25463888915257</v>
      </c>
      <c r="O39" s="88">
        <v>152.49137408922314</v>
      </c>
      <c r="P39" s="88">
        <v>151.97597352702221</v>
      </c>
      <c r="Q39" s="88">
        <v>152.27918298971488</v>
      </c>
      <c r="R39" s="88">
        <v>152.89620999999997</v>
      </c>
      <c r="S39" s="88">
        <v>153.79852</v>
      </c>
      <c r="T39" s="88">
        <v>154.1764</v>
      </c>
      <c r="U39" s="88">
        <v>154.43743000000003</v>
      </c>
      <c r="V39" s="88">
        <v>154.42589999999998</v>
      </c>
      <c r="W39" s="88">
        <v>155.41882999999999</v>
      </c>
    </row>
    <row r="40" spans="2:23" ht="14.25" x14ac:dyDescent="0.2">
      <c r="B40" s="7" t="s">
        <v>10</v>
      </c>
      <c r="C40" s="57" t="s">
        <v>11</v>
      </c>
      <c r="D40" s="88">
        <v>84.830405693445087</v>
      </c>
      <c r="E40" s="88">
        <v>85.326120621562495</v>
      </c>
      <c r="F40" s="88">
        <v>85.821835549680088</v>
      </c>
      <c r="G40" s="88">
        <v>86.624718035020607</v>
      </c>
      <c r="H40" s="88">
        <v>87.208550876580603</v>
      </c>
      <c r="I40" s="88">
        <v>87.193681406010811</v>
      </c>
      <c r="J40" s="88">
        <v>87.647697035597815</v>
      </c>
      <c r="K40" s="88">
        <v>87.882270000000005</v>
      </c>
      <c r="L40" s="88">
        <v>88.08264299999999</v>
      </c>
      <c r="M40" s="88">
        <v>88.200999999999993</v>
      </c>
      <c r="N40" s="88">
        <v>88.808000000000007</v>
      </c>
      <c r="O40" s="88">
        <v>88.971000000000004</v>
      </c>
      <c r="P40" s="88">
        <v>89.311000000000007</v>
      </c>
      <c r="Q40" s="88">
        <v>89.298000000000002</v>
      </c>
      <c r="R40" s="88">
        <v>89.415999999999997</v>
      </c>
      <c r="S40" s="88">
        <v>89.608000000000004</v>
      </c>
      <c r="T40" s="88">
        <v>90.006</v>
      </c>
      <c r="U40" s="88">
        <v>90.311000000000007</v>
      </c>
      <c r="V40" s="88">
        <v>90.575999999999993</v>
      </c>
      <c r="W40" s="88">
        <v>90.847999999999999</v>
      </c>
    </row>
    <row r="41" spans="2:23" ht="14.25" x14ac:dyDescent="0.2">
      <c r="B41" s="7" t="s">
        <v>37</v>
      </c>
      <c r="C41" s="57" t="s">
        <v>12</v>
      </c>
      <c r="D41" s="88">
        <v>21.209899999999994</v>
      </c>
      <c r="E41" s="88">
        <v>21.210099999999994</v>
      </c>
      <c r="F41" s="88">
        <v>21.210099999999994</v>
      </c>
      <c r="G41" s="88">
        <v>21.267799999999994</v>
      </c>
      <c r="H41" s="88">
        <v>21.631699999999999</v>
      </c>
      <c r="I41" s="88">
        <v>22.027099999999997</v>
      </c>
      <c r="J41" s="88">
        <v>22.222099999999994</v>
      </c>
      <c r="K41" s="88">
        <v>22.335899999999999</v>
      </c>
      <c r="L41" s="88">
        <v>22.495899999999999</v>
      </c>
      <c r="M41" s="88">
        <v>22.629245000000001</v>
      </c>
      <c r="N41" s="88">
        <v>22.681083000000001</v>
      </c>
      <c r="O41" s="88">
        <v>22.725013000000001</v>
      </c>
      <c r="P41" s="88">
        <v>22.767252000000003</v>
      </c>
      <c r="Q41" s="88">
        <v>22.862294399999985</v>
      </c>
      <c r="R41" s="88">
        <v>22.911733999999996</v>
      </c>
      <c r="S41" s="88">
        <v>22.657282275000007</v>
      </c>
      <c r="T41" s="88">
        <v>22.545114685664966</v>
      </c>
      <c r="U41" s="88">
        <v>22.710663529560012</v>
      </c>
      <c r="V41" s="88">
        <v>22.943409866</v>
      </c>
      <c r="W41" s="88">
        <v>23.073610991080081</v>
      </c>
    </row>
    <row r="42" spans="2:23" ht="14.25" x14ac:dyDescent="0.2">
      <c r="B42" s="7" t="s">
        <v>38</v>
      </c>
      <c r="C42" s="57" t="s">
        <v>13</v>
      </c>
      <c r="D42" s="88">
        <v>41.507069999999999</v>
      </c>
      <c r="E42" s="88">
        <v>41.835892999999999</v>
      </c>
      <c r="F42" s="88">
        <v>42.110843000000003</v>
      </c>
      <c r="G42" s="88">
        <v>42.711531000000008</v>
      </c>
      <c r="H42" s="88">
        <v>42.968715000000003</v>
      </c>
      <c r="I42" s="88">
        <v>43.213930999999988</v>
      </c>
      <c r="J42" s="88">
        <v>43.702130999999994</v>
      </c>
      <c r="K42" s="88">
        <v>43.799955999999995</v>
      </c>
      <c r="L42" s="88">
        <v>44.369999519330214</v>
      </c>
      <c r="M42" s="88">
        <v>44.327165667000706</v>
      </c>
      <c r="N42" s="88">
        <v>44.681183056999956</v>
      </c>
      <c r="O42" s="88">
        <v>44.884807235999645</v>
      </c>
      <c r="P42" s="88">
        <v>45.092589999999994</v>
      </c>
      <c r="Q42" s="88">
        <v>45.471839999999993</v>
      </c>
      <c r="R42" s="89">
        <v>45.712090000000003</v>
      </c>
      <c r="S42" s="89">
        <v>45.856719778999754</v>
      </c>
      <c r="T42" s="89">
        <v>46.042753504999403</v>
      </c>
      <c r="U42" s="89">
        <v>46.322066646999879</v>
      </c>
      <c r="V42" s="89">
        <v>46.489155637999595</v>
      </c>
      <c r="W42" s="89">
        <v>46.69921542699953</v>
      </c>
    </row>
    <row r="43" spans="2:23" ht="14.25" x14ac:dyDescent="0.2">
      <c r="B43" s="7" t="s">
        <v>14</v>
      </c>
      <c r="C43" s="57" t="s">
        <v>13</v>
      </c>
      <c r="D43" s="88">
        <v>3.9281648775000049</v>
      </c>
      <c r="E43" s="88">
        <v>4.0516606282999978</v>
      </c>
      <c r="F43" s="88">
        <v>4.0113894294894958</v>
      </c>
      <c r="G43" s="88">
        <v>4.0440000000000049</v>
      </c>
      <c r="H43" s="88">
        <v>4.0719143777547702</v>
      </c>
      <c r="I43" s="88">
        <v>4.2549999999999999</v>
      </c>
      <c r="J43" s="88">
        <v>4.274</v>
      </c>
      <c r="K43" s="88">
        <v>4.3179999999999996</v>
      </c>
      <c r="L43" s="88">
        <v>4.481474961</v>
      </c>
      <c r="M43" s="88">
        <v>4.5054781200000997</v>
      </c>
      <c r="N43" s="88">
        <v>4.5411999999999999</v>
      </c>
      <c r="O43" s="88">
        <v>4.54955</v>
      </c>
      <c r="P43" s="88">
        <v>4.5359908390000001</v>
      </c>
      <c r="Q43" s="88">
        <v>4.5575199999999993</v>
      </c>
      <c r="R43" s="89">
        <v>4.5691409999999992</v>
      </c>
      <c r="S43" s="89">
        <v>4.5827268300000004</v>
      </c>
      <c r="T43" s="89">
        <v>4.5782700000000007</v>
      </c>
      <c r="U43" s="89">
        <v>4.5950699999999998</v>
      </c>
      <c r="V43" s="89">
        <v>4.5958399999999999</v>
      </c>
      <c r="W43" s="89">
        <v>4.5827600000000004</v>
      </c>
    </row>
    <row r="44" spans="2:23" ht="14.25" x14ac:dyDescent="0.2">
      <c r="B44" s="7" t="s">
        <v>39</v>
      </c>
      <c r="C44" s="57" t="s">
        <v>13</v>
      </c>
      <c r="D44" s="88">
        <v>5.7187325857356264</v>
      </c>
      <c r="E44" s="88">
        <v>5.7698560802295811</v>
      </c>
      <c r="F44" s="88">
        <v>5.8680882146803315</v>
      </c>
      <c r="G44" s="88">
        <v>5.9267301500000009</v>
      </c>
      <c r="H44" s="88">
        <v>5.9709719999999997</v>
      </c>
      <c r="I44" s="88">
        <v>6.0415939481495586</v>
      </c>
      <c r="J44" s="88">
        <v>6.1024391066561305</v>
      </c>
      <c r="K44" s="88">
        <v>6.1348447602493756</v>
      </c>
      <c r="L44" s="88">
        <v>6.1605729462129304</v>
      </c>
      <c r="M44" s="88">
        <v>6.2463146799999993</v>
      </c>
      <c r="N44" s="88">
        <v>6.3009202911359781</v>
      </c>
      <c r="O44" s="88">
        <v>6.4089907576530774</v>
      </c>
      <c r="P44" s="88">
        <v>6.5676000000000005</v>
      </c>
      <c r="Q44" s="88">
        <v>6.6279269149999998</v>
      </c>
      <c r="R44" s="89">
        <v>6.6986166149999988</v>
      </c>
      <c r="S44" s="89">
        <v>6.7558414250000007</v>
      </c>
      <c r="T44" s="89">
        <v>6.8177999999999992</v>
      </c>
      <c r="U44" s="89">
        <v>6.8985000000000003</v>
      </c>
      <c r="V44" s="89">
        <v>7.0138026750000009</v>
      </c>
      <c r="W44" s="89">
        <v>7.1010933079999994</v>
      </c>
    </row>
    <row r="45" spans="2:23" ht="14.25" x14ac:dyDescent="0.2">
      <c r="B45" s="7" t="s">
        <v>40</v>
      </c>
      <c r="C45" s="57" t="s">
        <v>13</v>
      </c>
      <c r="D45" s="88">
        <v>71.676861903062218</v>
      </c>
      <c r="E45" s="88">
        <v>71.930500000000038</v>
      </c>
      <c r="F45" s="88">
        <v>72.120499999999964</v>
      </c>
      <c r="G45" s="88">
        <v>72.939230183327595</v>
      </c>
      <c r="H45" s="88">
        <v>73.498507812622336</v>
      </c>
      <c r="I45" s="88">
        <v>73.132999999999996</v>
      </c>
      <c r="J45" s="88">
        <v>73.596999999999994</v>
      </c>
      <c r="K45" s="88">
        <v>73.888999999999996</v>
      </c>
      <c r="L45" s="88">
        <v>74.181439139000005</v>
      </c>
      <c r="M45" s="88">
        <v>74.451769539998139</v>
      </c>
      <c r="N45" s="88">
        <v>74.6751</v>
      </c>
      <c r="O45" s="88">
        <v>75.120609999999999</v>
      </c>
      <c r="P45" s="88">
        <v>75.412168957000006</v>
      </c>
      <c r="Q45" s="88">
        <v>75.815150000000003</v>
      </c>
      <c r="R45" s="89">
        <v>76.306470000000004</v>
      </c>
      <c r="S45" s="89">
        <v>76.544926630000006</v>
      </c>
      <c r="T45" s="89">
        <v>76.998999999999995</v>
      </c>
      <c r="U45" s="89">
        <v>77.437679999999986</v>
      </c>
      <c r="V45" s="89">
        <v>77.747060000000005</v>
      </c>
      <c r="W45" s="89">
        <v>77.991990000000001</v>
      </c>
    </row>
    <row r="46" spans="2:23" ht="14.25" x14ac:dyDescent="0.2">
      <c r="B46" s="7" t="s">
        <v>15</v>
      </c>
      <c r="C46" s="57" t="s">
        <v>13</v>
      </c>
      <c r="D46" s="88">
        <v>12.384</v>
      </c>
      <c r="E46" s="88">
        <v>12.476299999999998</v>
      </c>
      <c r="F46" s="88">
        <v>12.582700000000001</v>
      </c>
      <c r="G46" s="88">
        <v>12.5375</v>
      </c>
      <c r="H46" s="88">
        <v>12.644400000000001</v>
      </c>
      <c r="I46" s="88">
        <v>12.725400000000002</v>
      </c>
      <c r="J46" s="88">
        <v>12.817600000000001</v>
      </c>
      <c r="K46" s="88">
        <v>12.8347</v>
      </c>
      <c r="L46" s="88">
        <v>12.823415000000001</v>
      </c>
      <c r="M46" s="88">
        <v>12.873221765499999</v>
      </c>
      <c r="N46" s="88">
        <v>12.87546695939</v>
      </c>
      <c r="O46" s="88">
        <v>13.34225</v>
      </c>
      <c r="P46" s="88">
        <v>13.381789999999999</v>
      </c>
      <c r="Q46" s="88">
        <v>13.407810000000001</v>
      </c>
      <c r="R46" s="89">
        <v>13.426189999999998</v>
      </c>
      <c r="S46" s="89">
        <v>13.452500000000001</v>
      </c>
      <c r="T46" s="89">
        <v>13.474860000000001</v>
      </c>
      <c r="U46" s="89">
        <v>13.495389999999999</v>
      </c>
      <c r="V46" s="89">
        <v>13.531279999999999</v>
      </c>
      <c r="W46" s="89">
        <v>13.55348</v>
      </c>
    </row>
    <row r="47" spans="2:23" ht="14.25" x14ac:dyDescent="0.2">
      <c r="B47" s="7" t="s">
        <v>32</v>
      </c>
      <c r="C47" s="57" t="s">
        <v>16</v>
      </c>
      <c r="D47" s="88">
        <v>5.7468345403556427</v>
      </c>
      <c r="E47" s="88">
        <v>5.9285377403095065</v>
      </c>
      <c r="F47" s="88">
        <v>6.1098233083711202</v>
      </c>
      <c r="G47" s="88">
        <v>6.186262751609096</v>
      </c>
      <c r="H47" s="88">
        <v>6.3083389161965968</v>
      </c>
      <c r="I47" s="88">
        <v>6.4599726695158806</v>
      </c>
      <c r="J47" s="88">
        <v>6.5218216065389925</v>
      </c>
      <c r="K47" s="88">
        <v>6.6012018262221286</v>
      </c>
      <c r="L47" s="88">
        <v>6.6637507806682255</v>
      </c>
      <c r="M47" s="88">
        <v>6.8450452486310747</v>
      </c>
      <c r="N47" s="88">
        <v>6.9448262185339464</v>
      </c>
      <c r="O47" s="88">
        <v>7.014799366963163</v>
      </c>
      <c r="P47" s="88">
        <v>7.0490000000000004</v>
      </c>
      <c r="Q47" s="88">
        <v>7.103262914700001</v>
      </c>
      <c r="R47" s="88">
        <v>6.9910996945000008</v>
      </c>
      <c r="S47" s="88">
        <v>6.9969542096000001</v>
      </c>
      <c r="T47" s="88">
        <v>7.0321142555000007</v>
      </c>
      <c r="U47" s="88">
        <v>7.0926175708000008</v>
      </c>
      <c r="V47" s="88">
        <v>7.1548895093000002</v>
      </c>
      <c r="W47" s="88">
        <v>7.1887099999500004</v>
      </c>
    </row>
    <row r="48" spans="2:23" ht="15" thickBot="1" x14ac:dyDescent="0.25">
      <c r="B48" s="10" t="s">
        <v>17</v>
      </c>
      <c r="C48" s="6"/>
      <c r="D48" s="90">
        <f t="shared" ref="D48:O48" si="0">SUM(D34:D47)</f>
        <v>717.38773342175739</v>
      </c>
      <c r="E48" s="90">
        <f t="shared" si="0"/>
        <v>712.15387672433621</v>
      </c>
      <c r="F48" s="90">
        <f t="shared" si="0"/>
        <v>712.07352055952617</v>
      </c>
      <c r="G48" s="90">
        <f t="shared" si="0"/>
        <v>719.0394596431687</v>
      </c>
      <c r="H48" s="90">
        <f t="shared" si="0"/>
        <v>724.08211068463959</v>
      </c>
      <c r="I48" s="90">
        <f t="shared" si="0"/>
        <v>728.57655598141707</v>
      </c>
      <c r="J48" s="90">
        <f t="shared" si="0"/>
        <v>733.09572606248059</v>
      </c>
      <c r="K48" s="90">
        <f t="shared" si="0"/>
        <v>732.31956733223922</v>
      </c>
      <c r="L48" s="90">
        <f t="shared" si="0"/>
        <v>735.54839334621136</v>
      </c>
      <c r="M48" s="90">
        <f t="shared" si="0"/>
        <v>739.17959210435583</v>
      </c>
      <c r="N48" s="90">
        <f t="shared" si="0"/>
        <v>742.14226301710846</v>
      </c>
      <c r="O48" s="90">
        <f t="shared" si="0"/>
        <v>745.33358371891393</v>
      </c>
      <c r="P48" s="90">
        <f t="shared" ref="P48:W48" si="1">IF(P42="","",SUM(P34:P47))</f>
        <v>747.33399200457109</v>
      </c>
      <c r="Q48" s="90">
        <f t="shared" si="1"/>
        <v>750.46222501333489</v>
      </c>
      <c r="R48" s="99">
        <f t="shared" si="1"/>
        <v>753.42901387675181</v>
      </c>
      <c r="S48" s="99">
        <f t="shared" si="1"/>
        <v>755.97925497106212</v>
      </c>
      <c r="T48" s="99">
        <f t="shared" si="1"/>
        <v>758.73883144616445</v>
      </c>
      <c r="U48" s="99">
        <f t="shared" si="1"/>
        <v>761.63116474736012</v>
      </c>
      <c r="V48" s="99">
        <f t="shared" si="1"/>
        <v>764.09145168829957</v>
      </c>
      <c r="W48" s="99">
        <f t="shared" si="1"/>
        <v>767.79656172602972</v>
      </c>
    </row>
    <row r="51" spans="2:23" ht="15.75" x14ac:dyDescent="0.25">
      <c r="B51" s="5" t="s">
        <v>148</v>
      </c>
      <c r="C51" s="100"/>
      <c r="D51" s="100"/>
      <c r="E51" s="100"/>
      <c r="F51" s="100"/>
      <c r="G51" s="100"/>
      <c r="H51" s="100"/>
      <c r="I51" s="100"/>
      <c r="J51" s="100"/>
      <c r="K51" s="100"/>
      <c r="L51" s="100"/>
      <c r="M51" s="100"/>
      <c r="N51" s="100"/>
      <c r="O51" s="100"/>
    </row>
    <row r="52" spans="2:23" ht="15.75" thickBot="1" x14ac:dyDescent="0.25">
      <c r="B52" s="125" t="s">
        <v>147</v>
      </c>
      <c r="C52" s="128" t="s">
        <v>0</v>
      </c>
      <c r="D52" s="126">
        <v>2006</v>
      </c>
      <c r="E52" s="126">
        <v>2007</v>
      </c>
      <c r="F52" s="126">
        <v>2008</v>
      </c>
      <c r="G52" s="126">
        <v>2009</v>
      </c>
      <c r="H52" s="126">
        <v>2010</v>
      </c>
      <c r="I52" s="126">
        <v>2011</v>
      </c>
      <c r="J52" s="126">
        <v>2012</v>
      </c>
      <c r="K52" s="126">
        <v>2013</v>
      </c>
      <c r="L52" s="126">
        <v>2014</v>
      </c>
      <c r="M52" s="126">
        <v>2015</v>
      </c>
      <c r="N52" s="127">
        <v>2016</v>
      </c>
      <c r="O52" s="127">
        <v>2017</v>
      </c>
      <c r="P52" s="127">
        <v>2018</v>
      </c>
      <c r="Q52" s="126">
        <v>2019</v>
      </c>
      <c r="R52" s="126">
        <v>2020</v>
      </c>
      <c r="S52" s="126">
        <v>2021</v>
      </c>
      <c r="T52" s="126">
        <v>2022</v>
      </c>
      <c r="U52" s="126">
        <v>2023</v>
      </c>
      <c r="V52" s="126">
        <v>2024</v>
      </c>
      <c r="W52" s="126">
        <v>2025</v>
      </c>
    </row>
    <row r="53" spans="2:23" ht="14.25" x14ac:dyDescent="0.2">
      <c r="B53" s="7" t="s">
        <v>1</v>
      </c>
      <c r="C53" s="57" t="s">
        <v>2</v>
      </c>
      <c r="D53" s="88">
        <v>2.4222457566666695</v>
      </c>
      <c r="E53" s="88">
        <v>2.4135790899999998</v>
      </c>
      <c r="F53" s="88">
        <v>2.4035790899999996</v>
      </c>
      <c r="G53" s="88">
        <v>2.3955790899999996</v>
      </c>
      <c r="H53" s="88">
        <v>2.3905790899999997</v>
      </c>
      <c r="I53" s="88">
        <v>2.4035790899999996</v>
      </c>
      <c r="J53" s="88">
        <v>2.40402593</v>
      </c>
      <c r="K53" s="88">
        <v>2.3950259299999996</v>
      </c>
      <c r="L53" s="88">
        <v>2.3644850000000002</v>
      </c>
      <c r="M53" s="88">
        <v>2.3684579799999996</v>
      </c>
      <c r="N53" s="88">
        <v>2.365156989878435</v>
      </c>
      <c r="O53" s="88">
        <v>2.3610000000000002</v>
      </c>
      <c r="P53" s="88">
        <v>2.3601648638939996</v>
      </c>
      <c r="Q53" s="88">
        <v>2.3564121616640001</v>
      </c>
      <c r="R53" s="88">
        <v>2.4092444199999998</v>
      </c>
      <c r="S53" s="88">
        <v>2.4131956900000002</v>
      </c>
      <c r="T53" s="88">
        <v>2.41495967</v>
      </c>
      <c r="U53" s="88">
        <v>2.4136700000000002</v>
      </c>
      <c r="V53" s="88">
        <v>2.4114239999999993</v>
      </c>
      <c r="W53" s="88">
        <v>2.4008560000000001</v>
      </c>
    </row>
    <row r="54" spans="2:23" ht="14.25" x14ac:dyDescent="0.2">
      <c r="B54" s="7" t="s">
        <v>3</v>
      </c>
      <c r="C54" s="57" t="s">
        <v>4</v>
      </c>
      <c r="D54" s="88">
        <v>26.108799999999999</v>
      </c>
      <c r="E54" s="88">
        <v>25.884499999999996</v>
      </c>
      <c r="F54" s="88">
        <v>25.986099999999997</v>
      </c>
      <c r="G54" s="88">
        <v>25.933999999999997</v>
      </c>
      <c r="H54" s="88">
        <v>25.966699999999996</v>
      </c>
      <c r="I54" s="88">
        <v>26.1387</v>
      </c>
      <c r="J54" s="88">
        <v>26.084699999999998</v>
      </c>
      <c r="K54" s="88">
        <v>26.071899999999999</v>
      </c>
      <c r="L54" s="88">
        <v>26.0441</v>
      </c>
      <c r="M54" s="88">
        <v>26.005772004570979</v>
      </c>
      <c r="N54" s="88">
        <v>25.933963453265829</v>
      </c>
      <c r="O54" s="88">
        <v>25.890157595717131</v>
      </c>
      <c r="P54" s="88">
        <v>25.891999999999999</v>
      </c>
      <c r="Q54" s="88">
        <v>25.867999999999999</v>
      </c>
      <c r="R54" s="88">
        <v>25.897040000000001</v>
      </c>
      <c r="S54" s="88">
        <v>25.915290000000006</v>
      </c>
      <c r="T54" s="88">
        <v>25.932980000000004</v>
      </c>
      <c r="U54" s="88">
        <v>25.982710000000001</v>
      </c>
      <c r="V54" s="88">
        <v>26.012889999999999</v>
      </c>
      <c r="W54" s="88">
        <v>25.992039999999999</v>
      </c>
    </row>
    <row r="55" spans="2:23" ht="14.25" x14ac:dyDescent="0.2">
      <c r="B55" s="7" t="s">
        <v>5</v>
      </c>
      <c r="C55" s="102" t="s">
        <v>4</v>
      </c>
      <c r="D55" s="88">
        <v>23.38699999999999</v>
      </c>
      <c r="E55" s="88">
        <v>23.409000000000034</v>
      </c>
      <c r="F55" s="88">
        <v>23.440000000000033</v>
      </c>
      <c r="G55" s="88">
        <v>23.442999999999998</v>
      </c>
      <c r="H55" s="88">
        <v>23.431000000000015</v>
      </c>
      <c r="I55" s="88">
        <v>23.411000000000019</v>
      </c>
      <c r="J55" s="88">
        <v>23.416999999999955</v>
      </c>
      <c r="K55" s="88">
        <v>23.41199999999996</v>
      </c>
      <c r="L55" s="88">
        <v>23.388000000000002</v>
      </c>
      <c r="M55" s="88">
        <v>23.369325000000032</v>
      </c>
      <c r="N55" s="88">
        <v>23.294758999999949</v>
      </c>
      <c r="O55" s="88">
        <v>23.226554247000038</v>
      </c>
      <c r="P55" s="88">
        <v>23.165131917999972</v>
      </c>
      <c r="Q55" s="88">
        <v>23.048506835000005</v>
      </c>
      <c r="R55" s="88">
        <v>22.935277536878306</v>
      </c>
      <c r="S55" s="88">
        <v>22.869528205860338</v>
      </c>
      <c r="T55" s="88">
        <v>22.825294000000007</v>
      </c>
      <c r="U55" s="88">
        <v>22.785387999999998</v>
      </c>
      <c r="V55" s="88">
        <v>22.812000000000001</v>
      </c>
      <c r="W55" s="88">
        <v>22.821299000000003</v>
      </c>
    </row>
    <row r="56" spans="2:23" ht="14.25" x14ac:dyDescent="0.2">
      <c r="B56" s="7" t="s">
        <v>6</v>
      </c>
      <c r="C56" s="102" t="s">
        <v>4</v>
      </c>
      <c r="D56" s="88">
        <v>194.38499999999999</v>
      </c>
      <c r="E56" s="88">
        <v>183.41300000000001</v>
      </c>
      <c r="F56" s="88">
        <v>179.875</v>
      </c>
      <c r="G56" s="88">
        <v>181.761</v>
      </c>
      <c r="H56" s="88">
        <v>182.43100000000001</v>
      </c>
      <c r="I56" s="88">
        <v>183.52600000000001</v>
      </c>
      <c r="J56" s="88">
        <v>183.45400000000001</v>
      </c>
      <c r="K56" s="88">
        <v>183.5</v>
      </c>
      <c r="L56" s="88">
        <v>183.49017200000003</v>
      </c>
      <c r="M56" s="88">
        <v>183.52979100000002</v>
      </c>
      <c r="N56" s="88">
        <v>183.61189977583561</v>
      </c>
      <c r="O56" s="88">
        <v>183.38567778561287</v>
      </c>
      <c r="P56" s="88">
        <v>183.24684999999999</v>
      </c>
      <c r="Q56" s="88">
        <v>183.32385368499999</v>
      </c>
      <c r="R56" s="88">
        <v>183.2</v>
      </c>
      <c r="S56" s="88">
        <v>183.09864000000002</v>
      </c>
      <c r="T56" s="88">
        <v>183.05703</v>
      </c>
      <c r="U56" s="88">
        <v>182.93584000000001</v>
      </c>
      <c r="V56" s="88">
        <v>182.70801999999998</v>
      </c>
      <c r="W56" s="88">
        <v>182.73244000000005</v>
      </c>
    </row>
    <row r="57" spans="2:23" ht="14.25" x14ac:dyDescent="0.2">
      <c r="B57" s="7" t="s">
        <v>7</v>
      </c>
      <c r="C57" s="102" t="s">
        <v>8</v>
      </c>
      <c r="D57" s="88">
        <v>34.457000000000001</v>
      </c>
      <c r="E57" s="88">
        <v>34.622999999999998</v>
      </c>
      <c r="F57" s="88">
        <v>34.658999999999999</v>
      </c>
      <c r="G57" s="88">
        <v>34.731000000000002</v>
      </c>
      <c r="H57" s="88">
        <v>34.78</v>
      </c>
      <c r="I57" s="88">
        <v>34.9</v>
      </c>
      <c r="J57" s="88">
        <v>34.991999999999997</v>
      </c>
      <c r="K57" s="88">
        <v>35.033000000000001</v>
      </c>
      <c r="L57" s="88">
        <v>35.102330000000002</v>
      </c>
      <c r="M57" s="88">
        <v>35.122369999999997</v>
      </c>
      <c r="N57" s="88">
        <v>35.129320000000007</v>
      </c>
      <c r="O57" s="88">
        <v>35.119</v>
      </c>
      <c r="P57" s="88">
        <v>35.090000000000003</v>
      </c>
      <c r="Q57" s="88">
        <v>35.075000000000003</v>
      </c>
      <c r="R57" s="88">
        <v>35.073</v>
      </c>
      <c r="S57" s="88">
        <v>35.064</v>
      </c>
      <c r="T57" s="88">
        <v>35.095999999999997</v>
      </c>
      <c r="U57" s="88">
        <v>35.097999999999999</v>
      </c>
      <c r="V57" s="88">
        <v>35.08</v>
      </c>
      <c r="W57" s="88">
        <v>35.076999999999998</v>
      </c>
    </row>
    <row r="58" spans="2:23" ht="14.25" x14ac:dyDescent="0.2">
      <c r="B58" s="7" t="s">
        <v>9</v>
      </c>
      <c r="C58" s="102" t="s">
        <v>8</v>
      </c>
      <c r="D58" s="88">
        <v>144.39592893726001</v>
      </c>
      <c r="E58" s="88">
        <v>145.65405244103999</v>
      </c>
      <c r="F58" s="88">
        <v>145.36716225174001</v>
      </c>
      <c r="G58" s="88">
        <v>145.42403933772002</v>
      </c>
      <c r="H58" s="88">
        <v>145.68485145785999</v>
      </c>
      <c r="I58" s="88">
        <v>145.39019746680006</v>
      </c>
      <c r="J58" s="88">
        <v>146.02296540545998</v>
      </c>
      <c r="K58" s="88">
        <v>142.29305232780746</v>
      </c>
      <c r="L58" s="88">
        <v>142.61825900000002</v>
      </c>
      <c r="M58" s="88">
        <v>143.546256</v>
      </c>
      <c r="N58" s="88">
        <v>143.11390362381283</v>
      </c>
      <c r="O58" s="88">
        <v>143.17615728409052</v>
      </c>
      <c r="P58" s="88">
        <v>143.16593242243687</v>
      </c>
      <c r="Q58" s="88">
        <v>143.30001298971484</v>
      </c>
      <c r="R58" s="88">
        <v>143.80598999999995</v>
      </c>
      <c r="S58" s="88">
        <v>144.56056999999998</v>
      </c>
      <c r="T58" s="88">
        <v>144.75174999999999</v>
      </c>
      <c r="U58" s="88">
        <v>144.81653000000003</v>
      </c>
      <c r="V58" s="88">
        <v>144.58283</v>
      </c>
      <c r="W58" s="88">
        <v>145.26309999999998</v>
      </c>
    </row>
    <row r="59" spans="2:23" ht="14.25" x14ac:dyDescent="0.2">
      <c r="B59" s="7" t="s">
        <v>10</v>
      </c>
      <c r="C59" s="102" t="s">
        <v>11</v>
      </c>
      <c r="D59" s="88">
        <v>71.068558037262704</v>
      </c>
      <c r="E59" s="88">
        <v>71.025263198894095</v>
      </c>
      <c r="F59" s="88">
        <v>70.981968360525599</v>
      </c>
      <c r="G59" s="88">
        <v>71.135774468564392</v>
      </c>
      <c r="H59" s="88">
        <v>71.323338505389401</v>
      </c>
      <c r="I59" s="88">
        <v>71.065690537877416</v>
      </c>
      <c r="J59" s="88">
        <v>71.147812197102411</v>
      </c>
      <c r="K59" s="88">
        <v>71.152820000000006</v>
      </c>
      <c r="L59" s="88">
        <v>71.159671999999986</v>
      </c>
      <c r="M59" s="88">
        <v>71.23</v>
      </c>
      <c r="N59" s="88">
        <v>71.322000000000003</v>
      </c>
      <c r="O59" s="88">
        <v>71.216999999999999</v>
      </c>
      <c r="P59" s="88">
        <v>71.247</v>
      </c>
      <c r="Q59" s="88">
        <v>71.233000000000004</v>
      </c>
      <c r="R59" s="88">
        <v>71.128</v>
      </c>
      <c r="S59" s="88">
        <v>70.983999999999995</v>
      </c>
      <c r="T59" s="88">
        <v>70.941000000000003</v>
      </c>
      <c r="U59" s="88">
        <v>70.864000000000004</v>
      </c>
      <c r="V59" s="88">
        <v>70.781999999999996</v>
      </c>
      <c r="W59" s="88">
        <v>70.650999999999996</v>
      </c>
    </row>
    <row r="60" spans="2:23" ht="14.25" x14ac:dyDescent="0.2">
      <c r="B60" s="7" t="s">
        <v>37</v>
      </c>
      <c r="C60" s="102" t="s">
        <v>12</v>
      </c>
      <c r="D60" s="88">
        <v>19.307599999999994</v>
      </c>
      <c r="E60" s="88">
        <v>19.307599999999994</v>
      </c>
      <c r="F60" s="88">
        <v>19.307599999999994</v>
      </c>
      <c r="G60" s="88">
        <v>19.337199999999996</v>
      </c>
      <c r="H60" s="88">
        <v>19.536499999999997</v>
      </c>
      <c r="I60" s="88">
        <v>19.752199999999998</v>
      </c>
      <c r="J60" s="88">
        <v>19.882799999999996</v>
      </c>
      <c r="K60" s="88">
        <v>19.962199999999996</v>
      </c>
      <c r="L60" s="88">
        <v>20.063099999999999</v>
      </c>
      <c r="M60" s="88">
        <v>20.163956000000002</v>
      </c>
      <c r="N60" s="88">
        <v>20.178814000000003</v>
      </c>
      <c r="O60" s="88">
        <v>20.200590999999999</v>
      </c>
      <c r="P60" s="88">
        <v>20.206821000000005</v>
      </c>
      <c r="Q60" s="88">
        <v>20.254668700000003</v>
      </c>
      <c r="R60" s="88">
        <v>20.263524999999998</v>
      </c>
      <c r="S60" s="88">
        <v>19.977224999999997</v>
      </c>
      <c r="T60" s="88">
        <v>19.870384389109965</v>
      </c>
      <c r="U60" s="88">
        <v>19.956179573000011</v>
      </c>
      <c r="V60" s="88">
        <v>20.146999999999998</v>
      </c>
      <c r="W60" s="88">
        <v>20.24800430923008</v>
      </c>
    </row>
    <row r="61" spans="2:23" ht="14.25" x14ac:dyDescent="0.2">
      <c r="B61" s="7" t="s">
        <v>38</v>
      </c>
      <c r="C61" s="102" t="s">
        <v>13</v>
      </c>
      <c r="D61" s="88">
        <v>37.642310999999999</v>
      </c>
      <c r="E61" s="88">
        <v>37.724491999999998</v>
      </c>
      <c r="F61" s="88">
        <v>37.820121</v>
      </c>
      <c r="G61" s="88">
        <v>38.099015000000009</v>
      </c>
      <c r="H61" s="88">
        <v>38.175801000000007</v>
      </c>
      <c r="I61" s="88">
        <v>38.144854999999986</v>
      </c>
      <c r="J61" s="88">
        <v>38.379735999999994</v>
      </c>
      <c r="K61" s="88">
        <v>38.297683999999997</v>
      </c>
      <c r="L61" s="88">
        <v>38.641848725109213</v>
      </c>
      <c r="M61" s="88">
        <v>38.361230842000609</v>
      </c>
      <c r="N61" s="88">
        <v>38.414184719000005</v>
      </c>
      <c r="O61" s="88">
        <v>38.310213457999666</v>
      </c>
      <c r="P61" s="88">
        <v>38.183999999999997</v>
      </c>
      <c r="Q61" s="88">
        <v>38.166609999999991</v>
      </c>
      <c r="R61" s="89">
        <v>38.127630000000003</v>
      </c>
      <c r="S61" s="89">
        <v>38.124635058999694</v>
      </c>
      <c r="T61" s="89">
        <v>38.085541844999497</v>
      </c>
      <c r="U61" s="89">
        <v>38.085832007999826</v>
      </c>
      <c r="V61" s="89">
        <v>37.948716503999727</v>
      </c>
      <c r="W61" s="89">
        <v>37.882898737999639</v>
      </c>
    </row>
    <row r="62" spans="2:23" ht="14.25" x14ac:dyDescent="0.2">
      <c r="B62" s="7" t="s">
        <v>14</v>
      </c>
      <c r="C62" s="102" t="s">
        <v>13</v>
      </c>
      <c r="D62" s="88">
        <v>2.2608736774000029</v>
      </c>
      <c r="E62" s="88">
        <v>2.2921840149000006</v>
      </c>
      <c r="F62" s="88">
        <v>2.1930273165598004</v>
      </c>
      <c r="G62" s="88">
        <v>2.1920000000000037</v>
      </c>
      <c r="H62" s="88">
        <v>2.1852934951813383</v>
      </c>
      <c r="I62" s="88">
        <v>2.2229999999999999</v>
      </c>
      <c r="J62" s="88">
        <v>2.23</v>
      </c>
      <c r="K62" s="88">
        <v>2.2330000000000001</v>
      </c>
      <c r="L62" s="88">
        <v>2.2703383899999996</v>
      </c>
      <c r="M62" s="88">
        <v>2.2722336600000901</v>
      </c>
      <c r="N62" s="88">
        <v>2.2744</v>
      </c>
      <c r="O62" s="88">
        <v>2.2750900000000001</v>
      </c>
      <c r="P62" s="88">
        <v>2.2678393000000003</v>
      </c>
      <c r="Q62" s="88">
        <v>2.2675799999999997</v>
      </c>
      <c r="R62" s="89">
        <v>2.2589999999999999</v>
      </c>
      <c r="S62" s="89">
        <v>2.2587268300000005</v>
      </c>
      <c r="T62" s="89">
        <v>2.2612700000000001</v>
      </c>
      <c r="U62" s="89">
        <v>2.2629999999999999</v>
      </c>
      <c r="V62" s="89">
        <v>2.2589999999999999</v>
      </c>
      <c r="W62" s="89">
        <v>2.254</v>
      </c>
    </row>
    <row r="63" spans="2:23" ht="14.25" x14ac:dyDescent="0.2">
      <c r="B63" s="7" t="s">
        <v>39</v>
      </c>
      <c r="C63" s="102" t="s">
        <v>13</v>
      </c>
      <c r="D63" s="88">
        <v>4.4178421802475221</v>
      </c>
      <c r="E63" s="88">
        <v>4.425525764217686</v>
      </c>
      <c r="F63" s="88">
        <v>4.4524119258373718</v>
      </c>
      <c r="G63" s="88">
        <v>4.4634639300000005</v>
      </c>
      <c r="H63" s="88">
        <v>4.4638128199999993</v>
      </c>
      <c r="I63" s="88">
        <v>4.475959462793119</v>
      </c>
      <c r="J63" s="88">
        <v>4.4724291066561301</v>
      </c>
      <c r="K63" s="88">
        <v>4.455565</v>
      </c>
      <c r="L63" s="88">
        <v>4.4355072043394506</v>
      </c>
      <c r="M63" s="88">
        <v>4.4508945199999994</v>
      </c>
      <c r="N63" s="88">
        <v>4.4496114974044625</v>
      </c>
      <c r="O63" s="88">
        <v>4.4528144049376044</v>
      </c>
      <c r="P63" s="88">
        <v>4.4894999999999996</v>
      </c>
      <c r="Q63" s="88">
        <v>4.4776352799999994</v>
      </c>
      <c r="R63" s="89">
        <v>4.472999999999999</v>
      </c>
      <c r="S63" s="89">
        <v>4.5065504560000011</v>
      </c>
      <c r="T63" s="89">
        <v>4.4960999999999993</v>
      </c>
      <c r="U63" s="89">
        <v>4.4896000000000003</v>
      </c>
      <c r="V63" s="89">
        <v>4.4885435500000002</v>
      </c>
      <c r="W63" s="89">
        <v>4.4940107180000002</v>
      </c>
    </row>
    <row r="64" spans="2:23" ht="14.25" x14ac:dyDescent="0.2">
      <c r="B64" s="7" t="s">
        <v>40</v>
      </c>
      <c r="C64" s="102" t="s">
        <v>13</v>
      </c>
      <c r="D64" s="88">
        <v>68.353062800743473</v>
      </c>
      <c r="E64" s="88">
        <v>68.418000000000049</v>
      </c>
      <c r="F64" s="88">
        <v>68.578999999999965</v>
      </c>
      <c r="G64" s="88">
        <v>68.354524061887801</v>
      </c>
      <c r="H64" s="88">
        <v>68.369845763600324</v>
      </c>
      <c r="I64" s="88">
        <v>68.444999999999993</v>
      </c>
      <c r="J64" s="88">
        <v>68.766999999999996</v>
      </c>
      <c r="K64" s="88">
        <v>68.823999999999998</v>
      </c>
      <c r="L64" s="88">
        <v>68.933032790000013</v>
      </c>
      <c r="M64" s="88">
        <v>68.875046999998105</v>
      </c>
      <c r="N64" s="88">
        <v>68.814300000000003</v>
      </c>
      <c r="O64" s="88">
        <v>68.79507000000001</v>
      </c>
      <c r="P64" s="88">
        <v>68.728801619999999</v>
      </c>
      <c r="Q64" s="88">
        <v>68.682540000000003</v>
      </c>
      <c r="R64" s="89">
        <v>68.632999999999996</v>
      </c>
      <c r="S64" s="89">
        <v>68.621926630000004</v>
      </c>
      <c r="T64" s="89">
        <v>68.765000000000001</v>
      </c>
      <c r="U64" s="89">
        <v>68.792000000000002</v>
      </c>
      <c r="V64" s="89">
        <v>68.75</v>
      </c>
      <c r="W64" s="89">
        <v>68.650999999999996</v>
      </c>
    </row>
    <row r="65" spans="2:23" ht="14.25" x14ac:dyDescent="0.2">
      <c r="B65" s="7" t="s">
        <v>15</v>
      </c>
      <c r="C65" s="102" t="s">
        <v>13</v>
      </c>
      <c r="D65" s="88">
        <v>10.108000000000001</v>
      </c>
      <c r="E65" s="88">
        <v>10.1579</v>
      </c>
      <c r="F65" s="88">
        <v>10.1966</v>
      </c>
      <c r="G65" s="88">
        <v>10.113200000000001</v>
      </c>
      <c r="H65" s="88">
        <v>10.147600000000001</v>
      </c>
      <c r="I65" s="88">
        <v>10.130000000000001</v>
      </c>
      <c r="J65" s="88">
        <v>10.185700000000001</v>
      </c>
      <c r="K65" s="88">
        <v>10.1439</v>
      </c>
      <c r="L65" s="88">
        <v>10.085317000000002</v>
      </c>
      <c r="M65" s="88">
        <v>10.0800742228</v>
      </c>
      <c r="N65" s="88">
        <v>10.041109358129999</v>
      </c>
      <c r="O65" s="88">
        <v>10.045579999999999</v>
      </c>
      <c r="P65" s="88">
        <v>10.042389999999999</v>
      </c>
      <c r="Q65" s="88">
        <v>10.03417</v>
      </c>
      <c r="R65" s="89">
        <v>10.022169999999999</v>
      </c>
      <c r="S65" s="89">
        <v>10.02416</v>
      </c>
      <c r="T65" s="89">
        <v>10.019560000000002</v>
      </c>
      <c r="U65" s="89">
        <v>10.0115</v>
      </c>
      <c r="V65" s="89">
        <v>10.001899999999999</v>
      </c>
      <c r="W65" s="89">
        <v>9.9967299999999994</v>
      </c>
    </row>
    <row r="66" spans="2:23" ht="14.25" x14ac:dyDescent="0.2">
      <c r="B66" s="7" t="s">
        <v>32</v>
      </c>
      <c r="C66" s="102" t="s">
        <v>16</v>
      </c>
      <c r="D66" s="88">
        <v>4.6626046205791702</v>
      </c>
      <c r="E66" s="88">
        <v>4.8044305942154795</v>
      </c>
      <c r="F66" s="88">
        <v>4.9525905214427191</v>
      </c>
      <c r="G66" s="88">
        <v>5.0030589512998196</v>
      </c>
      <c r="H66" s="88">
        <v>5.0421957236970689</v>
      </c>
      <c r="I66" s="88">
        <v>5.1203552675771498</v>
      </c>
      <c r="J66" s="88">
        <v>5.1531145568625885</v>
      </c>
      <c r="K66" s="88">
        <v>5.1779493908460594</v>
      </c>
      <c r="L66" s="88">
        <v>5.2038821350773192</v>
      </c>
      <c r="M66" s="88">
        <v>5.3314181475766702</v>
      </c>
      <c r="N66" s="88">
        <v>5.3665961318361903</v>
      </c>
      <c r="O66" s="88">
        <v>5.4050621376891907</v>
      </c>
      <c r="P66" s="88">
        <v>5.4278000000000004</v>
      </c>
      <c r="Q66" s="88">
        <v>5.4598700000000004</v>
      </c>
      <c r="R66" s="89">
        <v>5.3890400000000005</v>
      </c>
      <c r="S66" s="89">
        <v>5.3774000000000006</v>
      </c>
      <c r="T66" s="89">
        <v>5.3974200000000012</v>
      </c>
      <c r="U66" s="89">
        <v>5.4444100000000004</v>
      </c>
      <c r="V66" s="89">
        <v>5.4633500000000002</v>
      </c>
      <c r="W66" s="89">
        <v>5.4687100000000006</v>
      </c>
    </row>
    <row r="67" spans="2:23" ht="15" thickBot="1" x14ac:dyDescent="0.25">
      <c r="B67" s="10" t="s">
        <v>17</v>
      </c>
      <c r="C67" s="103"/>
      <c r="D67" s="90">
        <f t="shared" ref="D67:O67" si="2">SUM(D53:D66)</f>
        <v>642.97682701015935</v>
      </c>
      <c r="E67" s="90">
        <f t="shared" si="2"/>
        <v>633.55252710326738</v>
      </c>
      <c r="F67" s="90">
        <f t="shared" si="2"/>
        <v>630.21416046610545</v>
      </c>
      <c r="G67" s="90">
        <f t="shared" si="2"/>
        <v>632.38685483947211</v>
      </c>
      <c r="H67" s="90">
        <f t="shared" si="2"/>
        <v>633.92851785572827</v>
      </c>
      <c r="I67" s="90">
        <f t="shared" si="2"/>
        <v>635.12653682504765</v>
      </c>
      <c r="J67" s="90">
        <f t="shared" si="2"/>
        <v>636.59328319608096</v>
      </c>
      <c r="K67" s="90">
        <f t="shared" si="2"/>
        <v>632.95209664865331</v>
      </c>
      <c r="L67" s="90">
        <f t="shared" si="2"/>
        <v>633.80004424452602</v>
      </c>
      <c r="M67" s="90">
        <f t="shared" si="2"/>
        <v>634.70682637694654</v>
      </c>
      <c r="N67" s="90">
        <f t="shared" si="2"/>
        <v>634.31001854916337</v>
      </c>
      <c r="O67" s="90">
        <f t="shared" si="2"/>
        <v>633.85996791304694</v>
      </c>
      <c r="P67" s="90">
        <f t="shared" ref="P67:W67" si="3">IF(P61="","",SUM(P53:P66))</f>
        <v>633.51423112433088</v>
      </c>
      <c r="Q67" s="90">
        <f t="shared" si="3"/>
        <v>633.54785965137876</v>
      </c>
      <c r="R67" s="99">
        <f t="shared" si="3"/>
        <v>633.61591695687821</v>
      </c>
      <c r="S67" s="99">
        <f t="shared" si="3"/>
        <v>633.79584787086003</v>
      </c>
      <c r="T67" s="99">
        <f t="shared" si="3"/>
        <v>633.91428990410941</v>
      </c>
      <c r="U67" s="99">
        <f t="shared" si="3"/>
        <v>633.9386595809998</v>
      </c>
      <c r="V67" s="99">
        <f t="shared" si="3"/>
        <v>633.44767405399966</v>
      </c>
      <c r="W67" s="99">
        <f t="shared" si="3"/>
        <v>633.93308876522963</v>
      </c>
    </row>
    <row r="68" spans="2:23" ht="12.2" customHeight="1" x14ac:dyDescent="0.25">
      <c r="B68"/>
      <c r="C68"/>
      <c r="D68"/>
      <c r="E68"/>
      <c r="F68"/>
      <c r="G68"/>
      <c r="H68"/>
      <c r="I68"/>
      <c r="J68"/>
      <c r="K68"/>
      <c r="L68"/>
      <c r="M68"/>
      <c r="N68"/>
    </row>
    <row r="69" spans="2:23" ht="18.95" customHeight="1" x14ac:dyDescent="0.2">
      <c r="B69" s="134" t="s">
        <v>149</v>
      </c>
      <c r="C69" s="134"/>
      <c r="D69" s="134"/>
      <c r="E69" s="134"/>
      <c r="F69" s="134"/>
      <c r="G69" s="134"/>
      <c r="H69" s="134"/>
      <c r="I69" s="134"/>
      <c r="J69" s="134"/>
      <c r="K69" s="134"/>
      <c r="L69" s="134"/>
      <c r="M69" s="134"/>
      <c r="N69" s="134"/>
      <c r="O69" s="134"/>
      <c r="P69" s="134"/>
      <c r="Q69" s="134"/>
      <c r="R69" s="134"/>
      <c r="S69" s="134"/>
      <c r="T69" s="134"/>
      <c r="U69" s="134"/>
      <c r="V69" s="134"/>
      <c r="W69" s="134"/>
    </row>
    <row r="70" spans="2:23" ht="18.95" customHeight="1" x14ac:dyDescent="0.2">
      <c r="B70" s="158" t="s">
        <v>113</v>
      </c>
      <c r="C70" s="158"/>
      <c r="D70" s="158"/>
      <c r="E70" s="158"/>
      <c r="F70" s="158"/>
      <c r="G70" s="158"/>
      <c r="H70" s="158"/>
      <c r="I70" s="158"/>
      <c r="J70" s="158"/>
      <c r="K70" s="158"/>
      <c r="L70" s="158"/>
      <c r="M70" s="158"/>
      <c r="N70" s="158"/>
      <c r="O70" s="158"/>
      <c r="P70" s="158"/>
      <c r="Q70" s="158"/>
      <c r="R70" s="158"/>
      <c r="S70" s="158"/>
      <c r="T70" s="158"/>
      <c r="U70" s="158"/>
      <c r="V70" s="158"/>
      <c r="W70" s="158"/>
    </row>
    <row r="71" spans="2:23" ht="21" customHeight="1" x14ac:dyDescent="0.25">
      <c r="B71"/>
      <c r="C71"/>
      <c r="D71"/>
      <c r="E71"/>
      <c r="F71"/>
      <c r="G71"/>
      <c r="H71"/>
      <c r="I71"/>
      <c r="J71"/>
      <c r="K71"/>
      <c r="L71"/>
      <c r="M71"/>
      <c r="N71"/>
    </row>
    <row r="72" spans="2:23" ht="15.75" x14ac:dyDescent="0.25">
      <c r="B72" s="5" t="s">
        <v>150</v>
      </c>
      <c r="C72" s="100"/>
      <c r="D72" s="100"/>
      <c r="E72" s="100"/>
      <c r="F72" s="100"/>
      <c r="G72" s="100"/>
      <c r="H72" s="100"/>
      <c r="I72" s="100"/>
      <c r="J72" s="100"/>
      <c r="K72" s="100"/>
      <c r="L72" s="100"/>
      <c r="M72" s="100"/>
      <c r="N72" s="100"/>
      <c r="O72" s="100"/>
    </row>
    <row r="73" spans="2:23" ht="15.75" thickBot="1" x14ac:dyDescent="0.25">
      <c r="B73" s="104" t="s">
        <v>147</v>
      </c>
      <c r="C73" s="101" t="s">
        <v>0</v>
      </c>
      <c r="D73" s="98">
        <v>2006</v>
      </c>
      <c r="E73" s="98">
        <v>2007</v>
      </c>
      <c r="F73" s="98">
        <v>2008</v>
      </c>
      <c r="G73" s="98">
        <v>2009</v>
      </c>
      <c r="H73" s="98">
        <v>2010</v>
      </c>
      <c r="I73" s="98">
        <v>2011</v>
      </c>
      <c r="J73" s="98">
        <v>2012</v>
      </c>
      <c r="K73" s="98">
        <v>2013</v>
      </c>
      <c r="L73" s="98">
        <v>2014</v>
      </c>
      <c r="M73" s="98">
        <v>2015</v>
      </c>
      <c r="N73" s="98">
        <v>2016</v>
      </c>
      <c r="O73" s="98">
        <v>2017</v>
      </c>
      <c r="P73" s="98">
        <v>2018</v>
      </c>
      <c r="Q73" s="98">
        <v>2019</v>
      </c>
      <c r="R73" s="98">
        <v>2020</v>
      </c>
      <c r="S73" s="98">
        <v>2021</v>
      </c>
      <c r="T73" s="98">
        <v>2022</v>
      </c>
      <c r="U73" s="98">
        <v>2023</v>
      </c>
      <c r="V73" s="98">
        <v>2024</v>
      </c>
      <c r="W73" s="98">
        <v>2025</v>
      </c>
    </row>
    <row r="74" spans="2:23" ht="14.25" x14ac:dyDescent="0.2">
      <c r="B74" s="7" t="s">
        <v>1</v>
      </c>
      <c r="C74" s="57" t="s">
        <v>2</v>
      </c>
      <c r="D74" s="88">
        <v>2.2266841277321192</v>
      </c>
      <c r="E74" s="88">
        <v>2.2708909228946887</v>
      </c>
      <c r="F74" s="88">
        <v>2.3367165155649339</v>
      </c>
      <c r="G74" s="88">
        <v>2.4177468954913635</v>
      </c>
      <c r="H74" s="88">
        <v>2.4955016536253845</v>
      </c>
      <c r="I74" s="88">
        <v>2.5863424009406546</v>
      </c>
      <c r="J74" s="88">
        <v>2.7037669782278644</v>
      </c>
      <c r="K74" s="88">
        <v>2.7757854879603543</v>
      </c>
      <c r="L74" s="88">
        <v>2.7862999999999998</v>
      </c>
      <c r="M74" s="88">
        <v>2.903626048609945</v>
      </c>
      <c r="N74" s="88">
        <v>2.9464116804802432</v>
      </c>
      <c r="O74" s="88">
        <v>2.972</v>
      </c>
      <c r="P74" s="88">
        <v>3.0240370076550001</v>
      </c>
      <c r="Q74" s="88">
        <v>3.0787406967159998</v>
      </c>
      <c r="R74" s="88">
        <v>3.2009323100000002</v>
      </c>
      <c r="S74" s="88">
        <v>3.2720002099999999</v>
      </c>
      <c r="T74" s="88">
        <v>3.3079613299999999</v>
      </c>
      <c r="U74" s="88">
        <v>3.32952</v>
      </c>
      <c r="V74" s="88">
        <v>3.4046399999999992</v>
      </c>
      <c r="W74" s="88">
        <v>3.4742599999999997</v>
      </c>
    </row>
    <row r="75" spans="2:23" ht="14.25" x14ac:dyDescent="0.2">
      <c r="B75" s="7" t="s">
        <v>3</v>
      </c>
      <c r="C75" s="57" t="s">
        <v>4</v>
      </c>
      <c r="D75" s="88">
        <v>12.633595</v>
      </c>
      <c r="E75" s="88">
        <v>12.9904402</v>
      </c>
      <c r="F75" s="88">
        <v>13.237806200000001</v>
      </c>
      <c r="G75" s="88">
        <v>13.528306199999999</v>
      </c>
      <c r="H75" s="88">
        <v>13.778575500000001</v>
      </c>
      <c r="I75" s="88">
        <v>14.133723</v>
      </c>
      <c r="J75" s="88">
        <v>14.541592999999999</v>
      </c>
      <c r="K75" s="88">
        <v>14.891606000000001</v>
      </c>
      <c r="L75" s="88">
        <v>15.227388000000001</v>
      </c>
      <c r="M75" s="88">
        <v>15.317811933959039</v>
      </c>
      <c r="N75" s="88">
        <v>15.519247282688641</v>
      </c>
      <c r="O75" s="88">
        <v>15.752117917899138</v>
      </c>
      <c r="P75" s="88">
        <v>15.955</v>
      </c>
      <c r="Q75" s="88">
        <v>16.138999999999999</v>
      </c>
      <c r="R75" s="88">
        <v>16.397479999999998</v>
      </c>
      <c r="S75" s="88">
        <v>16.569500000000001</v>
      </c>
      <c r="T75" s="88">
        <v>16.78116</v>
      </c>
      <c r="U75" s="88">
        <v>16.944479999999999</v>
      </c>
      <c r="V75" s="88">
        <v>17.119790000000002</v>
      </c>
      <c r="W75" s="88">
        <v>17.302319999999998</v>
      </c>
    </row>
    <row r="76" spans="2:23" ht="14.25" x14ac:dyDescent="0.2">
      <c r="B76" s="7" t="s">
        <v>5</v>
      </c>
      <c r="C76" s="102" t="s">
        <v>4</v>
      </c>
      <c r="D76" s="88">
        <v>9.0450000000000017</v>
      </c>
      <c r="E76" s="88">
        <v>9.4229999999999983</v>
      </c>
      <c r="F76" s="88">
        <v>9.859</v>
      </c>
      <c r="G76" s="88">
        <v>10.136000000000008</v>
      </c>
      <c r="H76" s="88">
        <v>10.385999999999999</v>
      </c>
      <c r="I76" s="88">
        <v>10.760999999999997</v>
      </c>
      <c r="J76" s="88">
        <v>11.151000000000003</v>
      </c>
      <c r="K76" s="88">
        <v>11.617000000000001</v>
      </c>
      <c r="L76" s="88">
        <v>12.103999999999999</v>
      </c>
      <c r="M76" s="88">
        <v>12.635856619000004</v>
      </c>
      <c r="N76" s="88">
        <v>13.173102000000004</v>
      </c>
      <c r="O76" s="88">
        <v>13.766485129999998</v>
      </c>
      <c r="P76" s="88">
        <v>14.377942891999995</v>
      </c>
      <c r="Q76" s="88">
        <v>15.236888272539906</v>
      </c>
      <c r="R76" s="88">
        <v>15.789728300373556</v>
      </c>
      <c r="S76" s="88">
        <v>16.276799716602198</v>
      </c>
      <c r="T76" s="88">
        <v>16.796914000000001</v>
      </c>
      <c r="U76" s="88">
        <v>17.225978999999999</v>
      </c>
      <c r="V76" s="88">
        <v>17.617999999999999</v>
      </c>
      <c r="W76" s="88">
        <v>18.205527000000004</v>
      </c>
    </row>
    <row r="77" spans="2:23" ht="14.25" x14ac:dyDescent="0.2">
      <c r="B77" s="7" t="s">
        <v>6</v>
      </c>
      <c r="C77" s="102" t="s">
        <v>4</v>
      </c>
      <c r="D77" s="88">
        <v>5.1660000000000004</v>
      </c>
      <c r="E77" s="88">
        <v>6.0389999999999997</v>
      </c>
      <c r="F77" s="88">
        <v>5.9539999999999997</v>
      </c>
      <c r="G77" s="88">
        <v>5.9889999999999999</v>
      </c>
      <c r="H77" s="88">
        <v>6.2030000000000003</v>
      </c>
      <c r="I77" s="88">
        <v>7.0659999999999998</v>
      </c>
      <c r="J77" s="88">
        <v>7.3650000000000002</v>
      </c>
      <c r="K77" s="88">
        <v>7.6070000000000002</v>
      </c>
      <c r="L77" s="88">
        <v>7.6658999999999997</v>
      </c>
      <c r="M77" s="88">
        <v>7.9455014970858198</v>
      </c>
      <c r="N77" s="88">
        <v>8.3334244197472191</v>
      </c>
      <c r="O77" s="88">
        <v>8.7141965928456901</v>
      </c>
      <c r="P77" s="88">
        <v>8.9535000000000018</v>
      </c>
      <c r="Q77" s="88">
        <v>9.2108361430000016</v>
      </c>
      <c r="R77" s="88">
        <v>9.4817599999999995</v>
      </c>
      <c r="S77" s="88">
        <v>9.7808299999999981</v>
      </c>
      <c r="T77" s="88">
        <v>10.063220000000001</v>
      </c>
      <c r="U77" s="88">
        <v>10.43716</v>
      </c>
      <c r="V77" s="88">
        <v>10.72935</v>
      </c>
      <c r="W77" s="88">
        <v>11.172130000000001</v>
      </c>
    </row>
    <row r="78" spans="2:23" ht="14.25" x14ac:dyDescent="0.2">
      <c r="B78" s="7" t="s">
        <v>7</v>
      </c>
      <c r="C78" s="102" t="s">
        <v>8</v>
      </c>
      <c r="D78" s="88">
        <v>12.201000000000001</v>
      </c>
      <c r="E78" s="88">
        <v>13.022</v>
      </c>
      <c r="F78" s="88">
        <v>13.827</v>
      </c>
      <c r="G78" s="88">
        <v>14.696</v>
      </c>
      <c r="H78" s="88">
        <v>15.337</v>
      </c>
      <c r="I78" s="88">
        <v>15.871</v>
      </c>
      <c r="J78" s="88">
        <v>16.350000000000001</v>
      </c>
      <c r="K78" s="88">
        <v>16.748000000000001</v>
      </c>
      <c r="L78" s="88">
        <v>16.994710999999995</v>
      </c>
      <c r="M78" s="88">
        <v>17.442340000000005</v>
      </c>
      <c r="N78" s="88">
        <v>18.072560000000006</v>
      </c>
      <c r="O78" s="88">
        <v>18.638000000000002</v>
      </c>
      <c r="P78" s="88">
        <v>19.175999999999998</v>
      </c>
      <c r="Q78" s="88">
        <v>19.702000000000002</v>
      </c>
      <c r="R78" s="88">
        <v>20.117000000000001</v>
      </c>
      <c r="S78" s="88">
        <v>20.466000000000001</v>
      </c>
      <c r="T78" s="88">
        <v>20.791</v>
      </c>
      <c r="U78" s="88">
        <v>21.178000000000001</v>
      </c>
      <c r="V78" s="88">
        <v>21.718</v>
      </c>
      <c r="W78" s="88">
        <v>22.161000000000001</v>
      </c>
    </row>
    <row r="79" spans="2:23" ht="14.25" x14ac:dyDescent="0.2">
      <c r="B79" s="7" t="s">
        <v>9</v>
      </c>
      <c r="C79" s="102" t="s">
        <v>8</v>
      </c>
      <c r="D79" s="88">
        <v>3.9575099999999996</v>
      </c>
      <c r="E79" s="88">
        <v>4.4824460000000013</v>
      </c>
      <c r="F79" s="88">
        <v>5.2928769999999998</v>
      </c>
      <c r="G79" s="88">
        <v>6.3460160000000005</v>
      </c>
      <c r="H79" s="88">
        <v>6.8948039999999997</v>
      </c>
      <c r="I79" s="88">
        <v>7.3393350000000002</v>
      </c>
      <c r="J79" s="88">
        <v>7.7248859999999997</v>
      </c>
      <c r="K79" s="88">
        <v>8.1793250000000004</v>
      </c>
      <c r="L79" s="88">
        <v>8.5035530000000019</v>
      </c>
      <c r="M79" s="88">
        <v>8.9132439999999988</v>
      </c>
      <c r="N79" s="88">
        <v>9.1407352653397478</v>
      </c>
      <c r="O79" s="88">
        <v>9.3152168051325877</v>
      </c>
      <c r="P79" s="88">
        <v>8.8100411045853271</v>
      </c>
      <c r="Q79" s="88">
        <v>8.9791699999999999</v>
      </c>
      <c r="R79" s="88">
        <v>9.0902199999999969</v>
      </c>
      <c r="S79" s="88">
        <v>9.2379499999999997</v>
      </c>
      <c r="T79" s="88">
        <v>9.4246500000000015</v>
      </c>
      <c r="U79" s="88">
        <v>9.6209000000000007</v>
      </c>
      <c r="V79" s="88">
        <v>9.8430699999999991</v>
      </c>
      <c r="W79" s="88">
        <v>10.155729999999998</v>
      </c>
    </row>
    <row r="80" spans="2:23" ht="14.25" x14ac:dyDescent="0.2">
      <c r="B80" s="7" t="s">
        <v>10</v>
      </c>
      <c r="C80" s="102" t="s">
        <v>11</v>
      </c>
      <c r="D80" s="88">
        <v>13.761847656182399</v>
      </c>
      <c r="E80" s="88">
        <v>14.300857422668402</v>
      </c>
      <c r="F80" s="88">
        <v>14.839867189154498</v>
      </c>
      <c r="G80" s="88">
        <v>15.4889435664562</v>
      </c>
      <c r="H80" s="88">
        <v>15.8852123711912</v>
      </c>
      <c r="I80" s="88">
        <v>16.127990868133399</v>
      </c>
      <c r="J80" s="88">
        <v>16.499884838495404</v>
      </c>
      <c r="K80" s="88">
        <v>16.72945</v>
      </c>
      <c r="L80" s="88">
        <v>16.922971</v>
      </c>
      <c r="M80" s="88">
        <v>16.971</v>
      </c>
      <c r="N80" s="88">
        <v>17.486000000000001</v>
      </c>
      <c r="O80" s="88">
        <v>17.754000000000001</v>
      </c>
      <c r="P80" s="88">
        <v>18.064</v>
      </c>
      <c r="Q80" s="88">
        <v>18.065000000000001</v>
      </c>
      <c r="R80" s="88">
        <v>18.288</v>
      </c>
      <c r="S80" s="88">
        <v>18.623999999999999</v>
      </c>
      <c r="T80" s="88">
        <v>19.065000000000001</v>
      </c>
      <c r="U80" s="88">
        <v>19.446999999999999</v>
      </c>
      <c r="V80" s="88">
        <v>19.794</v>
      </c>
      <c r="W80" s="88">
        <v>20.196999999999999</v>
      </c>
    </row>
    <row r="81" spans="2:23" ht="14.25" x14ac:dyDescent="0.2">
      <c r="B81" s="7" t="s">
        <v>37</v>
      </c>
      <c r="C81" s="102" t="s">
        <v>12</v>
      </c>
      <c r="D81" s="88">
        <v>1.9022999999999999</v>
      </c>
      <c r="E81" s="88">
        <v>1.9025000000000001</v>
      </c>
      <c r="F81" s="88">
        <v>1.9025000000000001</v>
      </c>
      <c r="G81" s="88">
        <v>1.9305999999999999</v>
      </c>
      <c r="H81" s="88">
        <v>2.0952000000000002</v>
      </c>
      <c r="I81" s="88">
        <v>2.2749000000000001</v>
      </c>
      <c r="J81" s="88">
        <v>2.3393000000000002</v>
      </c>
      <c r="K81" s="88">
        <v>2.3736999999999999</v>
      </c>
      <c r="L81" s="88">
        <v>2.4328000000000003</v>
      </c>
      <c r="M81" s="88">
        <v>2.4652890000000003</v>
      </c>
      <c r="N81" s="88">
        <v>2.5022689999999996</v>
      </c>
      <c r="O81" s="88">
        <v>2.5244219999999999</v>
      </c>
      <c r="P81" s="88">
        <v>2.5604310000000003</v>
      </c>
      <c r="Q81" s="88">
        <v>2.6076256999999834</v>
      </c>
      <c r="R81" s="88">
        <v>2.648209</v>
      </c>
      <c r="S81" s="88">
        <v>2.6800572750000096</v>
      </c>
      <c r="T81" s="88">
        <v>2.6747302965550004</v>
      </c>
      <c r="U81" s="88">
        <v>2.7544839565600023</v>
      </c>
      <c r="V81" s="88">
        <v>2.796409865999999</v>
      </c>
      <c r="W81" s="88">
        <v>2.8256066818500005</v>
      </c>
    </row>
    <row r="82" spans="2:23" ht="14.25" x14ac:dyDescent="0.2">
      <c r="B82" s="7" t="s">
        <v>38</v>
      </c>
      <c r="C82" s="102" t="s">
        <v>13</v>
      </c>
      <c r="D82" s="88">
        <v>3.8647589999999998</v>
      </c>
      <c r="E82" s="88">
        <v>4.1114010000000007</v>
      </c>
      <c r="F82" s="88">
        <v>4.2907220000000006</v>
      </c>
      <c r="G82" s="88">
        <v>4.6125160000000003</v>
      </c>
      <c r="H82" s="88">
        <v>4.7929139999999997</v>
      </c>
      <c r="I82" s="88">
        <v>5.0690759999999999</v>
      </c>
      <c r="J82" s="88">
        <v>5.3223949999999993</v>
      </c>
      <c r="K82" s="88">
        <v>5.5022719999999996</v>
      </c>
      <c r="L82" s="88">
        <v>5.7281507942210004</v>
      </c>
      <c r="M82" s="88">
        <v>5.9659348250001001</v>
      </c>
      <c r="N82" s="88">
        <v>6.2669983379999499</v>
      </c>
      <c r="O82" s="88">
        <v>6.5745937779999801</v>
      </c>
      <c r="P82" s="88">
        <v>6.9085900000000002</v>
      </c>
      <c r="Q82" s="88">
        <v>7.3052300000000008</v>
      </c>
      <c r="R82" s="89">
        <v>7.5844600000000009</v>
      </c>
      <c r="S82" s="89">
        <v>7.73208472000006</v>
      </c>
      <c r="T82" s="89">
        <v>7.957211659999909</v>
      </c>
      <c r="U82" s="89">
        <v>8.2362346390000507</v>
      </c>
      <c r="V82" s="89">
        <v>8.54043913399987</v>
      </c>
      <c r="W82" s="89">
        <v>8.8163166889998905</v>
      </c>
    </row>
    <row r="83" spans="2:23" ht="14.25" x14ac:dyDescent="0.2">
      <c r="B83" s="7" t="s">
        <v>14</v>
      </c>
      <c r="C83" s="102" t="s">
        <v>13</v>
      </c>
      <c r="D83" s="88">
        <v>1.6672912001000015</v>
      </c>
      <c r="E83" s="88">
        <v>1.7594766133999982</v>
      </c>
      <c r="F83" s="88">
        <v>1.8183621129296952</v>
      </c>
      <c r="G83" s="88">
        <v>1.8520000000000008</v>
      </c>
      <c r="H83" s="88">
        <v>1.8866208825734321</v>
      </c>
      <c r="I83" s="88">
        <v>2.032</v>
      </c>
      <c r="J83" s="88">
        <v>2.044</v>
      </c>
      <c r="K83" s="88">
        <v>2.085</v>
      </c>
      <c r="L83" s="88">
        <v>2.2111365710000004</v>
      </c>
      <c r="M83" s="88">
        <v>2.2332444600000105</v>
      </c>
      <c r="N83" s="88">
        <v>2.2667999999999999</v>
      </c>
      <c r="O83" s="88">
        <v>2.2744599999999999</v>
      </c>
      <c r="P83" s="88">
        <v>2.2681515389999998</v>
      </c>
      <c r="Q83" s="88">
        <v>2.2899399999999996</v>
      </c>
      <c r="R83" s="89">
        <v>2.3101410000000002</v>
      </c>
      <c r="S83" s="89">
        <v>2.3239999999999998</v>
      </c>
      <c r="T83" s="89">
        <v>2.3170000000000002</v>
      </c>
      <c r="U83" s="89">
        <v>2.3320699999999999</v>
      </c>
      <c r="V83" s="89">
        <v>2.33684</v>
      </c>
      <c r="W83" s="89">
        <v>2.3287600000000004</v>
      </c>
    </row>
    <row r="84" spans="2:23" ht="14.25" x14ac:dyDescent="0.2">
      <c r="B84" s="7" t="s">
        <v>39</v>
      </c>
      <c r="C84" s="102" t="s">
        <v>13</v>
      </c>
      <c r="D84" s="88">
        <v>1.3008904054881041</v>
      </c>
      <c r="E84" s="88">
        <v>1.3443303160118953</v>
      </c>
      <c r="F84" s="88">
        <v>1.415676288842959</v>
      </c>
      <c r="G84" s="88">
        <v>1.4632662200000002</v>
      </c>
      <c r="H84" s="88">
        <v>1.5071591800000002</v>
      </c>
      <c r="I84" s="88">
        <v>1.5656344853564392</v>
      </c>
      <c r="J84" s="88">
        <v>1.6300100000000002</v>
      </c>
      <c r="K84" s="88">
        <v>1.6792797602493759</v>
      </c>
      <c r="L84" s="88">
        <v>1.7250657418734801</v>
      </c>
      <c r="M84" s="88">
        <v>1.7954201599999999</v>
      </c>
      <c r="N84" s="88">
        <v>1.8513087937315158</v>
      </c>
      <c r="O84" s="88">
        <v>1.9561763527154736</v>
      </c>
      <c r="P84" s="88">
        <v>2.0781000000000001</v>
      </c>
      <c r="Q84" s="88">
        <v>2.1502916349999999</v>
      </c>
      <c r="R84" s="89">
        <v>2.2256166150000003</v>
      </c>
      <c r="S84" s="89">
        <v>2.249290969</v>
      </c>
      <c r="T84" s="89">
        <v>2.3216999999999999</v>
      </c>
      <c r="U84" s="89">
        <v>2.4089</v>
      </c>
      <c r="V84" s="89">
        <v>2.5252591249999998</v>
      </c>
      <c r="W84" s="89">
        <v>2.6070825899999996</v>
      </c>
    </row>
    <row r="85" spans="2:23" ht="14.25" x14ac:dyDescent="0.2">
      <c r="B85" s="7" t="s">
        <v>40</v>
      </c>
      <c r="C85" s="102" t="s">
        <v>13</v>
      </c>
      <c r="D85" s="88">
        <v>3.3237991023187474</v>
      </c>
      <c r="E85" s="88">
        <v>3.5125000000000015</v>
      </c>
      <c r="F85" s="88">
        <v>3.541500000000005</v>
      </c>
      <c r="G85" s="88">
        <v>4.5847061214397913</v>
      </c>
      <c r="H85" s="88">
        <v>5.1286620490220081</v>
      </c>
      <c r="I85" s="88">
        <v>4.6879999999999997</v>
      </c>
      <c r="J85" s="88">
        <v>4.83</v>
      </c>
      <c r="K85" s="88">
        <v>5.0650000000000004</v>
      </c>
      <c r="L85" s="88">
        <v>5.2484063490000006</v>
      </c>
      <c r="M85" s="88">
        <v>5.5767225400000395</v>
      </c>
      <c r="N85" s="88">
        <v>5.8608000000000002</v>
      </c>
      <c r="O85" s="88">
        <v>6.3255400000000002</v>
      </c>
      <c r="P85" s="88">
        <v>6.6833673370000009</v>
      </c>
      <c r="Q85" s="88">
        <v>7.1326099999999997</v>
      </c>
      <c r="R85" s="89">
        <v>7.6734699999999991</v>
      </c>
      <c r="S85" s="89">
        <v>7.923</v>
      </c>
      <c r="T85" s="89">
        <v>8.234</v>
      </c>
      <c r="U85" s="89">
        <v>8.6456800000000005</v>
      </c>
      <c r="V85" s="89">
        <v>8.9970599999999994</v>
      </c>
      <c r="W85" s="89">
        <v>9.3409899999999997</v>
      </c>
    </row>
    <row r="86" spans="2:23" ht="14.25" x14ac:dyDescent="0.2">
      <c r="B86" s="7" t="s">
        <v>15</v>
      </c>
      <c r="C86" s="102" t="s">
        <v>13</v>
      </c>
      <c r="D86" s="88">
        <v>2.2759999999999998</v>
      </c>
      <c r="E86" s="88">
        <v>2.3184</v>
      </c>
      <c r="F86" s="88">
        <v>2.3860999999999999</v>
      </c>
      <c r="G86" s="88">
        <v>2.4242999999999997</v>
      </c>
      <c r="H86" s="88">
        <v>2.4968000000000004</v>
      </c>
      <c r="I86" s="88">
        <v>2.5954000000000006</v>
      </c>
      <c r="J86" s="88">
        <v>2.6318999999999999</v>
      </c>
      <c r="K86" s="88">
        <v>2.6907999999999999</v>
      </c>
      <c r="L86" s="88">
        <v>2.7380979999999999</v>
      </c>
      <c r="M86" s="88">
        <v>2.7931475426999994</v>
      </c>
      <c r="N86" s="88">
        <v>2.8343576012599998</v>
      </c>
      <c r="O86" s="88">
        <v>3.2966700000000007</v>
      </c>
      <c r="P86" s="88">
        <v>3.3393999999999999</v>
      </c>
      <c r="Q86" s="88">
        <v>3.3736400000000004</v>
      </c>
      <c r="R86" s="89">
        <v>3.40402</v>
      </c>
      <c r="S86" s="89">
        <v>3.4283400000000004</v>
      </c>
      <c r="T86" s="89">
        <v>3.4553000000000003</v>
      </c>
      <c r="U86" s="89">
        <v>3.4838899999999997</v>
      </c>
      <c r="V86" s="89">
        <v>3.5293799999999997</v>
      </c>
      <c r="W86" s="89">
        <v>3.5567500000000001</v>
      </c>
    </row>
    <row r="87" spans="2:23" ht="14.25" x14ac:dyDescent="0.2">
      <c r="B87" s="7" t="s">
        <v>32</v>
      </c>
      <c r="C87" s="102" t="s">
        <v>16</v>
      </c>
      <c r="D87" s="88">
        <v>1.0842299197764722</v>
      </c>
      <c r="E87" s="88">
        <v>1.1241071460940264</v>
      </c>
      <c r="F87" s="88">
        <v>1.1572327869284005</v>
      </c>
      <c r="G87" s="88">
        <v>1.1832038003092764</v>
      </c>
      <c r="H87" s="88">
        <v>1.2661431924995274</v>
      </c>
      <c r="I87" s="88">
        <v>1.3396174019387304</v>
      </c>
      <c r="J87" s="88">
        <v>1.3687070496764033</v>
      </c>
      <c r="K87" s="88">
        <v>1.4232524353760692</v>
      </c>
      <c r="L87" s="88">
        <v>1.4598686455909053</v>
      </c>
      <c r="M87" s="88">
        <v>1.5136271010544051</v>
      </c>
      <c r="N87" s="88">
        <v>1.5782300866977554</v>
      </c>
      <c r="O87" s="88">
        <v>1.6097372292739733</v>
      </c>
      <c r="P87" s="88">
        <v>1.6212</v>
      </c>
      <c r="Q87" s="88">
        <v>1.6433929147000002</v>
      </c>
      <c r="R87" s="89">
        <v>1.6020596944999999</v>
      </c>
      <c r="S87" s="89">
        <v>1.6195542095999997</v>
      </c>
      <c r="T87" s="89">
        <v>1.6346942555000001</v>
      </c>
      <c r="U87" s="89">
        <v>1.6482075707999999</v>
      </c>
      <c r="V87" s="89">
        <v>1.6915395092999996</v>
      </c>
      <c r="W87" s="89">
        <v>1.71999999995</v>
      </c>
    </row>
    <row r="88" spans="2:23" ht="15" thickBot="1" x14ac:dyDescent="0.25">
      <c r="B88" s="10" t="s">
        <v>17</v>
      </c>
      <c r="C88" s="103"/>
      <c r="D88" s="90">
        <f t="shared" ref="D88:O88" si="4">SUM(D74:D87)</f>
        <v>74.410906411597836</v>
      </c>
      <c r="E88" s="90">
        <f t="shared" si="4"/>
        <v>78.601349621069005</v>
      </c>
      <c r="F88" s="90">
        <f t="shared" si="4"/>
        <v>81.859360093420491</v>
      </c>
      <c r="G88" s="90">
        <f t="shared" si="4"/>
        <v>86.652604803696633</v>
      </c>
      <c r="H88" s="90">
        <f t="shared" si="4"/>
        <v>90.15359282891157</v>
      </c>
      <c r="I88" s="90">
        <f t="shared" si="4"/>
        <v>93.450019156369208</v>
      </c>
      <c r="J88" s="90">
        <f t="shared" si="4"/>
        <v>96.502442866399662</v>
      </c>
      <c r="K88" s="90">
        <f t="shared" si="4"/>
        <v>99.367470683585779</v>
      </c>
      <c r="L88" s="90">
        <f t="shared" si="4"/>
        <v>101.74834910168538</v>
      </c>
      <c r="M88" s="90">
        <f t="shared" si="4"/>
        <v>104.47276572740938</v>
      </c>
      <c r="N88" s="90">
        <f t="shared" si="4"/>
        <v>107.83224446794509</v>
      </c>
      <c r="O88" s="90">
        <f t="shared" si="4"/>
        <v>111.47361580586687</v>
      </c>
      <c r="P88" s="90">
        <f t="shared" ref="P88:W88" si="5">IF(P82="","",SUM(P74:P87))</f>
        <v>113.81976088024034</v>
      </c>
      <c r="Q88" s="90">
        <f t="shared" si="5"/>
        <v>116.91436536195589</v>
      </c>
      <c r="R88" s="99">
        <f t="shared" si="5"/>
        <v>119.81309691987356</v>
      </c>
      <c r="S88" s="99">
        <f t="shared" si="5"/>
        <v>122.18340710020227</v>
      </c>
      <c r="T88" s="99">
        <f t="shared" si="5"/>
        <v>124.82454154205489</v>
      </c>
      <c r="U88" s="99">
        <f t="shared" si="5"/>
        <v>127.69250516636006</v>
      </c>
      <c r="V88" s="99">
        <f t="shared" si="5"/>
        <v>130.64377763429985</v>
      </c>
      <c r="W88" s="99">
        <f t="shared" si="5"/>
        <v>133.8634729607999</v>
      </c>
    </row>
    <row r="90" spans="2:23" ht="18.95" customHeight="1" x14ac:dyDescent="0.2">
      <c r="B90" s="134" t="s">
        <v>151</v>
      </c>
      <c r="C90" s="134"/>
      <c r="D90" s="134"/>
      <c r="E90" s="134"/>
      <c r="F90" s="134"/>
      <c r="G90" s="134"/>
      <c r="H90" s="134"/>
      <c r="I90" s="134"/>
      <c r="J90" s="134"/>
      <c r="K90" s="134"/>
      <c r="L90" s="134"/>
      <c r="M90" s="134"/>
      <c r="N90" s="134"/>
      <c r="O90" s="134"/>
      <c r="P90" s="134"/>
      <c r="Q90" s="134"/>
      <c r="R90" s="134"/>
      <c r="S90" s="134"/>
      <c r="T90" s="134"/>
      <c r="U90" s="134"/>
      <c r="V90" s="134"/>
      <c r="W90" s="134"/>
    </row>
    <row r="91" spans="2:23" ht="18.95" customHeight="1" x14ac:dyDescent="0.2">
      <c r="B91" s="158" t="s">
        <v>113</v>
      </c>
      <c r="C91" s="158"/>
      <c r="D91" s="158"/>
      <c r="E91" s="158"/>
      <c r="F91" s="158"/>
      <c r="G91" s="158"/>
      <c r="H91" s="158"/>
      <c r="I91" s="158"/>
      <c r="J91" s="158"/>
      <c r="K91" s="158"/>
      <c r="L91" s="158"/>
      <c r="M91" s="158"/>
      <c r="N91" s="158"/>
      <c r="O91" s="158"/>
      <c r="P91" s="158"/>
      <c r="Q91" s="158"/>
      <c r="R91" s="158"/>
      <c r="S91" s="158"/>
      <c r="T91" s="158"/>
      <c r="U91" s="158"/>
      <c r="V91" s="158"/>
      <c r="W91" s="158"/>
    </row>
  </sheetData>
  <mergeCells count="5">
    <mergeCell ref="B2:W2"/>
    <mergeCell ref="B4:W4"/>
    <mergeCell ref="B30:N30"/>
    <mergeCell ref="B70:W70"/>
    <mergeCell ref="B91:W91"/>
  </mergeCells>
  <pageMargins left="0.74803149606299213" right="0.74803149606299213" top="0.98425196850393704" bottom="0.98425196850393704" header="0.51181102362204722" footer="0.51181102362204722"/>
  <pageSetup paperSize="9" scale="32" fitToHeight="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CD53F-D4D7-4641-8B31-796F4174A89F}">
  <sheetPr codeName="Sheet14">
    <pageSetUpPr fitToPage="1"/>
  </sheetPr>
  <dimension ref="B2:W92"/>
  <sheetViews>
    <sheetView showGridLines="0" zoomScale="80" zoomScaleNormal="80" workbookViewId="0">
      <selection activeCell="B3" sqref="B3"/>
    </sheetView>
  </sheetViews>
  <sheetFormatPr defaultColWidth="9.85546875" defaultRowHeight="12.75" x14ac:dyDescent="0.2"/>
  <cols>
    <col min="1" max="1" width="7.5703125" style="3" customWidth="1"/>
    <col min="2" max="2" width="22.42578125" style="3" customWidth="1"/>
    <col min="3" max="21" width="11.5703125" style="3" customWidth="1"/>
    <col min="22" max="16384" width="9.85546875" style="3"/>
  </cols>
  <sheetData>
    <row r="2" spans="2:23" ht="27.75" x14ac:dyDescent="0.4">
      <c r="B2" s="165" t="s">
        <v>152</v>
      </c>
      <c r="C2" s="165"/>
      <c r="D2" s="165"/>
      <c r="E2" s="165"/>
      <c r="F2" s="165"/>
      <c r="G2" s="165"/>
      <c r="H2" s="165"/>
      <c r="I2" s="165"/>
      <c r="J2" s="165"/>
      <c r="K2" s="165"/>
      <c r="L2" s="165"/>
      <c r="M2" s="165"/>
      <c r="N2" s="165"/>
      <c r="O2" s="1"/>
      <c r="P2" s="1"/>
      <c r="Q2" s="1"/>
      <c r="R2" s="1"/>
      <c r="S2" s="1"/>
      <c r="T2" s="1"/>
      <c r="U2" s="1"/>
      <c r="V2" s="1"/>
      <c r="W2" s="1"/>
    </row>
    <row r="4" spans="2:23" ht="40.5" customHeight="1" x14ac:dyDescent="0.2">
      <c r="B4" s="158" t="s">
        <v>153</v>
      </c>
      <c r="C4" s="158"/>
      <c r="D4" s="158"/>
      <c r="E4" s="158"/>
      <c r="F4" s="158"/>
      <c r="G4" s="158"/>
      <c r="H4" s="158"/>
      <c r="I4" s="158"/>
      <c r="J4" s="158"/>
      <c r="K4" s="158"/>
      <c r="L4" s="158"/>
      <c r="M4" s="158"/>
      <c r="N4" s="158"/>
      <c r="O4" s="158"/>
      <c r="P4" s="158"/>
      <c r="Q4" s="158"/>
      <c r="R4" s="158"/>
      <c r="S4" s="158"/>
      <c r="T4" s="158"/>
      <c r="U4" s="158"/>
      <c r="V4" s="158"/>
      <c r="W4" s="158"/>
    </row>
    <row r="33" spans="2:23" ht="15.75" x14ac:dyDescent="0.25">
      <c r="B33" s="105" t="s">
        <v>154</v>
      </c>
    </row>
    <row r="34" spans="2:23" ht="15.75" thickBot="1" x14ac:dyDescent="0.25">
      <c r="B34" s="125" t="s">
        <v>155</v>
      </c>
      <c r="C34" s="128" t="s">
        <v>0</v>
      </c>
      <c r="D34" s="126">
        <v>2006</v>
      </c>
      <c r="E34" s="126">
        <v>2007</v>
      </c>
      <c r="F34" s="126">
        <v>2008</v>
      </c>
      <c r="G34" s="126">
        <v>2009</v>
      </c>
      <c r="H34" s="126">
        <v>2010</v>
      </c>
      <c r="I34" s="126">
        <v>2011</v>
      </c>
      <c r="J34" s="126">
        <v>2012</v>
      </c>
      <c r="K34" s="126">
        <v>2013</v>
      </c>
      <c r="L34" s="126">
        <v>2014</v>
      </c>
      <c r="M34" s="126">
        <v>2015</v>
      </c>
      <c r="N34" s="127">
        <v>2016</v>
      </c>
      <c r="O34" s="127">
        <v>2017</v>
      </c>
      <c r="P34" s="127">
        <v>2018</v>
      </c>
      <c r="Q34" s="126">
        <v>2019</v>
      </c>
      <c r="R34" s="126">
        <v>2020</v>
      </c>
      <c r="S34" s="126">
        <v>2021</v>
      </c>
      <c r="T34" s="126">
        <v>2022</v>
      </c>
      <c r="U34" s="126">
        <v>2023</v>
      </c>
      <c r="V34" s="126">
        <v>2024</v>
      </c>
      <c r="W34" s="126">
        <v>2025</v>
      </c>
    </row>
    <row r="35" spans="2:23" ht="14.25" x14ac:dyDescent="0.2">
      <c r="B35" s="7" t="s">
        <v>1</v>
      </c>
      <c r="C35" s="106" t="s">
        <v>2</v>
      </c>
      <c r="D35" s="107">
        <v>42.2</v>
      </c>
      <c r="E35" s="107">
        <v>42.2</v>
      </c>
      <c r="F35" s="107">
        <v>42.2</v>
      </c>
      <c r="G35" s="107">
        <v>42.2</v>
      </c>
      <c r="H35" s="107">
        <v>42.2</v>
      </c>
      <c r="I35" s="107">
        <v>42.2</v>
      </c>
      <c r="J35" s="107">
        <v>42.2</v>
      </c>
      <c r="K35" s="107">
        <v>42.2</v>
      </c>
      <c r="L35" s="107">
        <v>41.6</v>
      </c>
      <c r="M35" s="107">
        <v>33.776354548437695</v>
      </c>
      <c r="N35" s="107">
        <v>36.106420999999997</v>
      </c>
      <c r="O35" s="107">
        <v>38</v>
      </c>
      <c r="P35" s="107">
        <v>40.396705243</v>
      </c>
      <c r="Q35" s="107">
        <v>36.36</v>
      </c>
      <c r="R35" s="108">
        <v>36</v>
      </c>
      <c r="S35" s="108">
        <v>36</v>
      </c>
      <c r="T35" s="108">
        <v>36</v>
      </c>
      <c r="U35" s="108">
        <v>32</v>
      </c>
      <c r="V35" s="108">
        <v>35.269999999999996</v>
      </c>
      <c r="W35" s="108">
        <v>36</v>
      </c>
    </row>
    <row r="36" spans="2:23" ht="14.25" x14ac:dyDescent="0.2">
      <c r="B36" s="7" t="s">
        <v>3</v>
      </c>
      <c r="C36" s="106" t="s">
        <v>4</v>
      </c>
      <c r="D36" s="107">
        <v>14.464569318083605</v>
      </c>
      <c r="E36" s="107">
        <v>13.7894889011516</v>
      </c>
      <c r="F36" s="107">
        <v>13.149163566653201</v>
      </c>
      <c r="G36" s="107">
        <v>12.723862976044998</v>
      </c>
      <c r="H36" s="107">
        <v>13.472644317634597</v>
      </c>
      <c r="I36" s="107">
        <v>12.685909326870906</v>
      </c>
      <c r="J36" s="107">
        <v>11.9426222624434</v>
      </c>
      <c r="K36" s="107">
        <v>11.541685656022693</v>
      </c>
      <c r="L36" s="107">
        <v>11.8262215952387</v>
      </c>
      <c r="M36" s="107">
        <v>12.032116171155003</v>
      </c>
      <c r="N36" s="107">
        <v>12.532093052435705</v>
      </c>
      <c r="O36" s="107">
        <v>13.035975030366401</v>
      </c>
      <c r="P36" s="107">
        <v>13.450000000000003</v>
      </c>
      <c r="Q36" s="107">
        <v>14.440000000000005</v>
      </c>
      <c r="R36" s="107">
        <v>14.279999999999994</v>
      </c>
      <c r="S36" s="107">
        <v>14.799999999999997</v>
      </c>
      <c r="T36" s="107">
        <v>15.160000000000004</v>
      </c>
      <c r="U36" s="107">
        <v>15.350000000000001</v>
      </c>
      <c r="V36" s="107">
        <v>15.61</v>
      </c>
      <c r="W36" s="107">
        <v>15.96</v>
      </c>
    </row>
    <row r="37" spans="2:23" ht="14.25" x14ac:dyDescent="0.2">
      <c r="B37" s="7" t="s">
        <v>5</v>
      </c>
      <c r="C37" s="106" t="s">
        <v>4</v>
      </c>
      <c r="D37" s="107">
        <v>12.4362356745592</v>
      </c>
      <c r="E37" s="107">
        <v>2.5008584873686956</v>
      </c>
      <c r="F37" s="107">
        <v>4.579430694927197</v>
      </c>
      <c r="G37" s="107">
        <v>6.1410802883978022</v>
      </c>
      <c r="H37" s="107">
        <v>7.2582266164879954</v>
      </c>
      <c r="I37" s="107">
        <v>7.3400317384665996</v>
      </c>
      <c r="J37" s="107">
        <v>8.2078020843179971</v>
      </c>
      <c r="K37" s="107">
        <v>8.2662038880336013</v>
      </c>
      <c r="L37" s="107">
        <v>8.6158196606932052</v>
      </c>
      <c r="M37" s="107">
        <v>12.379616597799405</v>
      </c>
      <c r="N37" s="107">
        <v>12.176986316651202</v>
      </c>
      <c r="O37" s="107">
        <v>12.631882088243501</v>
      </c>
      <c r="P37" s="107">
        <v>12.9058042702286</v>
      </c>
      <c r="Q37" s="107">
        <v>13.430237649562201</v>
      </c>
      <c r="R37" s="107">
        <v>13.4399060279395</v>
      </c>
      <c r="S37" s="107">
        <v>13.7207539520262</v>
      </c>
      <c r="T37" s="107">
        <v>13.527532884538303</v>
      </c>
      <c r="U37" s="107">
        <v>14</v>
      </c>
      <c r="V37" s="107">
        <v>13</v>
      </c>
      <c r="W37" s="107">
        <v>15</v>
      </c>
    </row>
    <row r="38" spans="2:23" ht="14.25" x14ac:dyDescent="0.2">
      <c r="B38" s="7" t="s">
        <v>6</v>
      </c>
      <c r="C38" s="106" t="s">
        <v>4</v>
      </c>
      <c r="D38" s="107">
        <v>27.740623392230098</v>
      </c>
      <c r="E38" s="107">
        <v>28.312336380175601</v>
      </c>
      <c r="F38" s="107">
        <v>28.823347728903499</v>
      </c>
      <c r="G38" s="107">
        <v>29.387997972713698</v>
      </c>
      <c r="H38" s="107">
        <v>29.9352415739219</v>
      </c>
      <c r="I38" s="107">
        <v>30.404243698334799</v>
      </c>
      <c r="J38" s="107">
        <v>30.8476268523121</v>
      </c>
      <c r="K38" s="107">
        <v>31.605301870633799</v>
      </c>
      <c r="L38" s="107">
        <v>39.159128843741001</v>
      </c>
      <c r="M38" s="107">
        <v>41.395644063692004</v>
      </c>
      <c r="N38" s="107">
        <v>41.994774078038304</v>
      </c>
      <c r="O38" s="107">
        <v>42.687483530460398</v>
      </c>
      <c r="P38" s="107">
        <v>43.521999999999998</v>
      </c>
      <c r="Q38" s="107">
        <v>44.103000000000002</v>
      </c>
      <c r="R38" s="107">
        <v>45.25</v>
      </c>
      <c r="S38" s="107">
        <v>45.852000000000004</v>
      </c>
      <c r="T38" s="107">
        <v>46.33</v>
      </c>
      <c r="U38" s="107">
        <v>47.21</v>
      </c>
      <c r="V38" s="107">
        <v>47</v>
      </c>
      <c r="W38" s="107">
        <v>48.81</v>
      </c>
    </row>
    <row r="39" spans="2:23" ht="14.25" x14ac:dyDescent="0.2">
      <c r="B39" s="7" t="s">
        <v>7</v>
      </c>
      <c r="C39" s="106" t="s">
        <v>8</v>
      </c>
      <c r="D39" s="107">
        <v>24.018120101568599</v>
      </c>
      <c r="E39" s="107">
        <v>20.894755562065999</v>
      </c>
      <c r="F39" s="107">
        <v>18.871860395585699</v>
      </c>
      <c r="G39" s="107">
        <v>17.071727162852</v>
      </c>
      <c r="H39" s="107">
        <v>15.3550130022488</v>
      </c>
      <c r="I39" s="107">
        <v>14.112687573332497</v>
      </c>
      <c r="J39" s="107">
        <v>13.381910249692098</v>
      </c>
      <c r="K39" s="107">
        <v>12.675811141031797</v>
      </c>
      <c r="L39" s="107">
        <v>11.786143046875502</v>
      </c>
      <c r="M39" s="107">
        <v>12.198497100598303</v>
      </c>
      <c r="N39" s="107">
        <v>12.036004575082302</v>
      </c>
      <c r="O39" s="107">
        <v>12</v>
      </c>
      <c r="P39" s="107">
        <v>11.945603803496802</v>
      </c>
      <c r="Q39" s="107">
        <v>12</v>
      </c>
      <c r="R39" s="107">
        <v>13</v>
      </c>
      <c r="S39" s="107">
        <v>12.71</v>
      </c>
      <c r="T39" s="107">
        <v>13.060000000000002</v>
      </c>
      <c r="U39" s="107">
        <v>13.279999999999998</v>
      </c>
      <c r="V39" s="107">
        <v>13.45</v>
      </c>
      <c r="W39" s="107">
        <v>13.490000000000002</v>
      </c>
    </row>
    <row r="40" spans="2:23" ht="14.25" x14ac:dyDescent="0.2">
      <c r="B40" s="7" t="s">
        <v>9</v>
      </c>
      <c r="C40" s="106" t="s">
        <v>8</v>
      </c>
      <c r="D40" s="107">
        <v>25.449999999999996</v>
      </c>
      <c r="E40" s="107">
        <v>25.7</v>
      </c>
      <c r="F40" s="107">
        <v>25.4</v>
      </c>
      <c r="G40" s="107">
        <v>24.999999999999996</v>
      </c>
      <c r="H40" s="107">
        <v>24.900000000000002</v>
      </c>
      <c r="I40" s="107">
        <v>15.352367822217097</v>
      </c>
      <c r="J40" s="107">
        <v>23.000000000000004</v>
      </c>
      <c r="K40" s="107">
        <v>23.000000000000004</v>
      </c>
      <c r="L40" s="107">
        <v>22.799999999999997</v>
      </c>
      <c r="M40" s="107">
        <v>22.300000000000004</v>
      </c>
      <c r="N40" s="107">
        <v>22</v>
      </c>
      <c r="O40" s="107">
        <v>22</v>
      </c>
      <c r="P40" s="107">
        <v>20.799999999999997</v>
      </c>
      <c r="Q40" s="107">
        <v>20</v>
      </c>
      <c r="R40" s="107">
        <v>19.600000000000001</v>
      </c>
      <c r="S40" s="107">
        <v>13.5</v>
      </c>
      <c r="T40" s="107">
        <v>13.479999999999997</v>
      </c>
      <c r="U40" s="107">
        <v>13.25</v>
      </c>
      <c r="V40" s="107">
        <v>12.950000000000003</v>
      </c>
      <c r="W40" s="107">
        <v>12.519999999999996</v>
      </c>
    </row>
    <row r="41" spans="2:23" ht="14.25" x14ac:dyDescent="0.2">
      <c r="B41" s="7" t="s">
        <v>10</v>
      </c>
      <c r="C41" s="106" t="s">
        <v>11</v>
      </c>
      <c r="D41" s="107">
        <v>33.431695591674099</v>
      </c>
      <c r="E41" s="107">
        <v>34.068371082776999</v>
      </c>
      <c r="F41" s="107">
        <v>34.583608739025195</v>
      </c>
      <c r="G41" s="107">
        <v>35.141620088971798</v>
      </c>
      <c r="H41" s="107">
        <v>37.814717741373997</v>
      </c>
      <c r="I41" s="107">
        <v>38.474547304610802</v>
      </c>
      <c r="J41" s="107">
        <v>38.436845218676197</v>
      </c>
      <c r="K41" s="107">
        <v>38.884687902993399</v>
      </c>
      <c r="L41" s="107">
        <v>39.4626588818832</v>
      </c>
      <c r="M41" s="107">
        <v>39.805620737901201</v>
      </c>
      <c r="N41" s="107">
        <v>42.975662330345202</v>
      </c>
      <c r="O41" s="107">
        <v>43.441493037522399</v>
      </c>
      <c r="P41" s="107">
        <v>44.01</v>
      </c>
      <c r="Q41" s="107">
        <v>44.269999999999996</v>
      </c>
      <c r="R41" s="107">
        <v>43.01</v>
      </c>
      <c r="S41" s="107">
        <v>43.36</v>
      </c>
      <c r="T41" s="107">
        <v>43.82</v>
      </c>
      <c r="U41" s="107">
        <v>43.650000000000006</v>
      </c>
      <c r="V41" s="107">
        <v>43.819999999999993</v>
      </c>
      <c r="W41" s="107">
        <v>43.3</v>
      </c>
    </row>
    <row r="42" spans="2:23" ht="14.25" x14ac:dyDescent="0.2">
      <c r="B42" s="7" t="s">
        <v>37</v>
      </c>
      <c r="C42" s="106" t="s">
        <v>12</v>
      </c>
      <c r="D42" s="107">
        <v>18.730206394115999</v>
      </c>
      <c r="E42" s="107">
        <v>18.8363084674967</v>
      </c>
      <c r="F42" s="107">
        <v>18.877852221765099</v>
      </c>
      <c r="G42" s="107">
        <v>18.902228764651699</v>
      </c>
      <c r="H42" s="107">
        <v>18.825031491480601</v>
      </c>
      <c r="I42" s="107">
        <v>18.902704594791398</v>
      </c>
      <c r="J42" s="107">
        <v>19.306423545686101</v>
      </c>
      <c r="K42" s="107">
        <v>19.699723908332</v>
      </c>
      <c r="L42" s="107">
        <v>20.030485746838202</v>
      </c>
      <c r="M42" s="107">
        <v>20.4851793403204</v>
      </c>
      <c r="N42" s="107">
        <v>21</v>
      </c>
      <c r="O42" s="107">
        <v>20.924330498529699</v>
      </c>
      <c r="P42" s="107">
        <v>13.1119716553562</v>
      </c>
      <c r="Q42" s="107">
        <v>13.092557776319602</v>
      </c>
      <c r="R42" s="107">
        <v>13.003937360133602</v>
      </c>
      <c r="S42" s="107">
        <v>12.817302512516399</v>
      </c>
      <c r="T42" s="107">
        <v>12.730739248573698</v>
      </c>
      <c r="U42" s="107">
        <v>12.723920638001299</v>
      </c>
      <c r="V42" s="107">
        <v>12.7317222204946</v>
      </c>
      <c r="W42" s="107">
        <v>16.054660284222702</v>
      </c>
    </row>
    <row r="43" spans="2:23" ht="14.25" x14ac:dyDescent="0.2">
      <c r="B43" s="7" t="s">
        <v>38</v>
      </c>
      <c r="C43" s="106" t="s">
        <v>13</v>
      </c>
      <c r="D43" s="107">
        <v>24</v>
      </c>
      <c r="E43" s="107">
        <v>24</v>
      </c>
      <c r="F43" s="107">
        <v>24</v>
      </c>
      <c r="G43" s="107">
        <v>24</v>
      </c>
      <c r="H43" s="107">
        <v>24</v>
      </c>
      <c r="I43" s="107">
        <v>24</v>
      </c>
      <c r="J43" s="107">
        <v>24</v>
      </c>
      <c r="K43" s="107">
        <v>24</v>
      </c>
      <c r="L43" s="107">
        <v>30.4</v>
      </c>
      <c r="M43" s="107">
        <v>29.412999999999997</v>
      </c>
      <c r="N43" s="107">
        <v>30.7812049256124</v>
      </c>
      <c r="O43" s="107">
        <v>34.077219505799597</v>
      </c>
      <c r="P43" s="107">
        <v>34.223819066124292</v>
      </c>
      <c r="Q43" s="107">
        <v>34.924697476084802</v>
      </c>
      <c r="R43" s="109">
        <v>35.438695662949598</v>
      </c>
      <c r="S43" s="109">
        <v>36.087664129717297</v>
      </c>
      <c r="T43" s="109">
        <v>36.592817936087997</v>
      </c>
      <c r="U43" s="109">
        <v>37.125235566310096</v>
      </c>
      <c r="V43" s="109">
        <v>37.731985940708995</v>
      </c>
      <c r="W43" s="109">
        <v>38.292637384093993</v>
      </c>
    </row>
    <row r="44" spans="2:23" ht="14.25" x14ac:dyDescent="0.2">
      <c r="B44" s="7" t="s">
        <v>14</v>
      </c>
      <c r="C44" s="106" t="s">
        <v>13</v>
      </c>
      <c r="D44" s="107">
        <v>26.456205375696101</v>
      </c>
      <c r="E44" s="107">
        <v>26.611241055298201</v>
      </c>
      <c r="F44" s="107">
        <v>26.772035612117502</v>
      </c>
      <c r="G44" s="107">
        <v>26.944821071296101</v>
      </c>
      <c r="H44" s="107">
        <v>27.130220872435203</v>
      </c>
      <c r="I44" s="107">
        <v>27.322158988091001</v>
      </c>
      <c r="J44" s="107">
        <v>26.431819466728701</v>
      </c>
      <c r="K44" s="107">
        <v>26.250069616246201</v>
      </c>
      <c r="L44" s="107">
        <v>26.3604251007628</v>
      </c>
      <c r="M44" s="107">
        <v>26.504323783193001</v>
      </c>
      <c r="N44" s="107">
        <v>26</v>
      </c>
      <c r="O44" s="107">
        <v>28</v>
      </c>
      <c r="P44" s="107">
        <v>29.299999999999997</v>
      </c>
      <c r="Q44" s="107">
        <v>30</v>
      </c>
      <c r="R44" s="109">
        <v>30</v>
      </c>
      <c r="S44" s="109">
        <v>30</v>
      </c>
      <c r="T44" s="109">
        <v>29.299999999999997</v>
      </c>
      <c r="U44" s="109">
        <v>30</v>
      </c>
      <c r="V44" s="109">
        <v>30</v>
      </c>
      <c r="W44" s="109">
        <v>31.4</v>
      </c>
    </row>
    <row r="45" spans="2:23" ht="14.25" x14ac:dyDescent="0.2">
      <c r="B45" s="7" t="s">
        <v>39</v>
      </c>
      <c r="C45" s="106" t="s">
        <v>13</v>
      </c>
      <c r="D45" s="107">
        <v>31.94</v>
      </c>
      <c r="E45" s="107">
        <v>31.150000000000002</v>
      </c>
      <c r="F45" s="107">
        <v>31.62</v>
      </c>
      <c r="G45" s="107">
        <v>31.479999999999997</v>
      </c>
      <c r="H45" s="107">
        <v>28.21</v>
      </c>
      <c r="I45" s="107">
        <v>31.72</v>
      </c>
      <c r="J45" s="107">
        <v>29.15</v>
      </c>
      <c r="K45" s="107">
        <v>31.880000000000003</v>
      </c>
      <c r="L45" s="107">
        <v>28.126999999999999</v>
      </c>
      <c r="M45" s="107">
        <v>29.619999999999997</v>
      </c>
      <c r="N45" s="107">
        <v>26.562308992412802</v>
      </c>
      <c r="O45" s="107">
        <v>26.133825445928704</v>
      </c>
      <c r="P45" s="107">
        <v>26.690613976146505</v>
      </c>
      <c r="Q45" s="107">
        <v>27.164864925141703</v>
      </c>
      <c r="R45" s="109">
        <v>27.934977897553203</v>
      </c>
      <c r="S45" s="109">
        <v>27.875455093607002</v>
      </c>
      <c r="T45" s="109">
        <v>27.375598033830904</v>
      </c>
      <c r="U45" s="109">
        <v>27.783575000646202</v>
      </c>
      <c r="V45" s="109">
        <v>28.599901276747005</v>
      </c>
      <c r="W45" s="109">
        <v>28.292415424988803</v>
      </c>
    </row>
    <row r="46" spans="2:23" ht="14.25" x14ac:dyDescent="0.2">
      <c r="B46" s="7" t="s">
        <v>40</v>
      </c>
      <c r="C46" s="106" t="s">
        <v>13</v>
      </c>
      <c r="D46" s="107">
        <v>31.831953092491897</v>
      </c>
      <c r="E46" s="107">
        <v>30.509505536251698</v>
      </c>
      <c r="F46" s="107">
        <v>29.187773747379499</v>
      </c>
      <c r="G46" s="107">
        <v>27.865196474646897</v>
      </c>
      <c r="H46" s="107">
        <v>26.540600501324597</v>
      </c>
      <c r="I46" s="107">
        <v>25.2141602418208</v>
      </c>
      <c r="J46" s="107">
        <v>24.520763071274899</v>
      </c>
      <c r="K46" s="107">
        <v>23.974784427921797</v>
      </c>
      <c r="L46" s="107">
        <v>23.971944192263098</v>
      </c>
      <c r="M46" s="107">
        <v>24.056203973331598</v>
      </c>
      <c r="N46" s="107">
        <v>24</v>
      </c>
      <c r="O46" s="107">
        <v>25</v>
      </c>
      <c r="P46" s="107">
        <v>25.9</v>
      </c>
      <c r="Q46" s="107">
        <v>27</v>
      </c>
      <c r="R46" s="109">
        <v>27</v>
      </c>
      <c r="S46" s="109">
        <v>26</v>
      </c>
      <c r="T46" s="109">
        <v>25.9</v>
      </c>
      <c r="U46" s="109">
        <v>26</v>
      </c>
      <c r="V46" s="109">
        <v>26</v>
      </c>
      <c r="W46" s="109">
        <v>24.9</v>
      </c>
    </row>
    <row r="47" spans="2:23" ht="14.25" x14ac:dyDescent="0.2">
      <c r="B47" s="7" t="s">
        <v>15</v>
      </c>
      <c r="C47" s="106" t="s">
        <v>13</v>
      </c>
      <c r="D47" s="107">
        <v>14.097669102585701</v>
      </c>
      <c r="E47" s="107">
        <v>14.097669102585701</v>
      </c>
      <c r="F47" s="107">
        <v>14.097669102585701</v>
      </c>
      <c r="G47" s="107">
        <v>14.097669102585701</v>
      </c>
      <c r="H47" s="107">
        <v>14.097669102585701</v>
      </c>
      <c r="I47" s="107">
        <v>14.097669102585701</v>
      </c>
      <c r="J47" s="107">
        <v>14.097669102585701</v>
      </c>
      <c r="K47" s="107">
        <v>14.097669102585701</v>
      </c>
      <c r="L47" s="107">
        <v>14.097669102585701</v>
      </c>
      <c r="M47" s="107">
        <v>14.097669102585701</v>
      </c>
      <c r="N47" s="107">
        <v>14.097669102585701</v>
      </c>
      <c r="O47" s="107">
        <v>12.600000000000001</v>
      </c>
      <c r="P47" s="107">
        <v>12.600000000000001</v>
      </c>
      <c r="Q47" s="107">
        <v>14</v>
      </c>
      <c r="R47" s="109">
        <v>15</v>
      </c>
      <c r="S47" s="109">
        <v>15</v>
      </c>
      <c r="T47" s="109">
        <v>14.600000000000001</v>
      </c>
      <c r="U47" s="109">
        <v>16</v>
      </c>
      <c r="V47" s="109">
        <v>18.100000000000001</v>
      </c>
      <c r="W47" s="109">
        <v>18.600000000000001</v>
      </c>
    </row>
    <row r="48" spans="2:23" ht="14.25" x14ac:dyDescent="0.2">
      <c r="B48" s="7" t="s">
        <v>32</v>
      </c>
      <c r="C48" s="106" t="s">
        <v>16</v>
      </c>
      <c r="D48" s="107">
        <v>22.034606754657098</v>
      </c>
      <c r="E48" s="107">
        <v>21.602166237932899</v>
      </c>
      <c r="F48" s="107">
        <v>21.233744554830999</v>
      </c>
      <c r="G48" s="107">
        <v>21.164948457476797</v>
      </c>
      <c r="H48" s="107">
        <v>22.061507108811796</v>
      </c>
      <c r="I48" s="107">
        <v>22.050819907419097</v>
      </c>
      <c r="J48" s="107">
        <v>21.796735010856096</v>
      </c>
      <c r="K48" s="107">
        <v>20.295656827500697</v>
      </c>
      <c r="L48" s="107">
        <v>14.906943979317397</v>
      </c>
      <c r="M48" s="107">
        <v>25.536221609734898</v>
      </c>
      <c r="N48" s="107">
        <v>25.540042911752998</v>
      </c>
      <c r="O48" s="107">
        <v>25.471185813729999</v>
      </c>
      <c r="P48" s="107">
        <v>28</v>
      </c>
      <c r="Q48" s="107">
        <v>29</v>
      </c>
      <c r="R48" s="107">
        <v>28</v>
      </c>
      <c r="S48" s="107">
        <v>32</v>
      </c>
      <c r="T48" s="107">
        <v>31</v>
      </c>
      <c r="U48" s="107">
        <v>18</v>
      </c>
      <c r="V48" s="107">
        <v>17</v>
      </c>
      <c r="W48" s="107">
        <v>18</v>
      </c>
    </row>
    <row r="49" spans="2:23" ht="15" thickBot="1" x14ac:dyDescent="0.25">
      <c r="B49" s="110" t="s">
        <v>132</v>
      </c>
      <c r="C49" s="111"/>
      <c r="D49" s="112">
        <f>AVERAGE(D35:D48)</f>
        <v>24.916563199833032</v>
      </c>
      <c r="E49" s="112">
        <f t="shared" ref="E49:H49" si="0">AVERAGE(E35:E48)</f>
        <v>23.876621486650293</v>
      </c>
      <c r="F49" s="112">
        <f t="shared" si="0"/>
        <v>23.814034740269541</v>
      </c>
      <c r="G49" s="112">
        <f t="shared" si="0"/>
        <v>23.722939454259823</v>
      </c>
      <c r="H49" s="112">
        <f t="shared" si="0"/>
        <v>23.700062309164654</v>
      </c>
      <c r="I49" s="112">
        <f>AVERAGE(I35:I48)</f>
        <v>23.134092878467197</v>
      </c>
      <c r="J49" s="112">
        <f t="shared" ref="J49" si="1">AVERAGE(J35:J48)</f>
        <v>23.380015490326663</v>
      </c>
      <c r="K49" s="112">
        <f t="shared" ref="K49" si="2">AVERAGE(K35:K48)</f>
        <v>23.455113881521552</v>
      </c>
      <c r="L49" s="112">
        <f>AVERAGE(L35:L48)</f>
        <v>23.796031439299917</v>
      </c>
      <c r="M49" s="112">
        <f t="shared" ref="M49" si="3">AVERAGE(M35:M48)</f>
        <v>24.54288907348209</v>
      </c>
      <c r="N49" s="112">
        <f t="shared" ref="N49" si="4">AVERAGE(N35:N48)</f>
        <v>24.843083377494047</v>
      </c>
      <c r="O49" s="112">
        <f t="shared" ref="O49" si="5">AVERAGE(O35:O48)</f>
        <v>25.428813925041485</v>
      </c>
      <c r="P49" s="112">
        <f t="shared" ref="P49" si="6">AVERAGE(P35:P48)</f>
        <v>25.489751286739452</v>
      </c>
      <c r="Q49" s="112">
        <f>AVERAGE(Q35:Q48)</f>
        <v>25.69895413050774</v>
      </c>
      <c r="R49" s="112">
        <f t="shared" ref="R49" si="7">AVERAGE(R35:R48)</f>
        <v>25.782679782041132</v>
      </c>
      <c r="S49" s="112">
        <f t="shared" ref="S49" si="8">AVERAGE(S35:S48)</f>
        <v>25.694512549133346</v>
      </c>
      <c r="T49" s="112">
        <f t="shared" ref="T49" si="9">AVERAGE(T35:T48)</f>
        <v>25.634049150216494</v>
      </c>
      <c r="U49" s="112">
        <f t="shared" ref="U49" si="10">AVERAGE(U35:U48)</f>
        <v>24.740909371782685</v>
      </c>
      <c r="V49" s="112">
        <f>AVERAGE(V35:V48)</f>
        <v>25.090257816996473</v>
      </c>
      <c r="W49" s="112">
        <f t="shared" ref="W49" si="11">AVERAGE(W35:W48)</f>
        <v>25.758550935236109</v>
      </c>
    </row>
    <row r="51" spans="2:23" ht="15.75" x14ac:dyDescent="0.25">
      <c r="B51" s="5" t="s">
        <v>156</v>
      </c>
    </row>
    <row r="52" spans="2:23" ht="27.6" customHeight="1" thickBot="1" x14ac:dyDescent="0.25">
      <c r="B52" s="125" t="s">
        <v>155</v>
      </c>
      <c r="C52" s="128" t="s">
        <v>0</v>
      </c>
      <c r="D52" s="126">
        <v>2006</v>
      </c>
      <c r="E52" s="126">
        <v>2007</v>
      </c>
      <c r="F52" s="126">
        <v>2008</v>
      </c>
      <c r="G52" s="126">
        <v>2009</v>
      </c>
      <c r="H52" s="126">
        <v>2010</v>
      </c>
      <c r="I52" s="126">
        <v>2011</v>
      </c>
      <c r="J52" s="126">
        <v>2012</v>
      </c>
      <c r="K52" s="126">
        <v>2013</v>
      </c>
      <c r="L52" s="126">
        <v>2014</v>
      </c>
      <c r="M52" s="126">
        <v>2015</v>
      </c>
      <c r="N52" s="127">
        <v>2016</v>
      </c>
      <c r="O52" s="127">
        <v>2017</v>
      </c>
      <c r="P52" s="127">
        <v>2018</v>
      </c>
      <c r="Q52" s="126">
        <v>2019</v>
      </c>
      <c r="R52" s="126">
        <v>2020</v>
      </c>
      <c r="S52" s="126">
        <v>2021</v>
      </c>
      <c r="T52" s="126">
        <v>2022</v>
      </c>
      <c r="U52" s="126">
        <v>2023</v>
      </c>
      <c r="V52" s="126">
        <v>2024</v>
      </c>
      <c r="W52" s="126">
        <v>2025</v>
      </c>
    </row>
    <row r="53" spans="2:23" ht="15.75" customHeight="1" x14ac:dyDescent="0.2">
      <c r="B53" s="7" t="s">
        <v>1</v>
      </c>
      <c r="C53" s="106" t="s">
        <v>2</v>
      </c>
      <c r="D53" s="107">
        <v>39.4</v>
      </c>
      <c r="E53" s="107">
        <v>39.4</v>
      </c>
      <c r="F53" s="107">
        <v>39.4</v>
      </c>
      <c r="G53" s="107">
        <v>39.4</v>
      </c>
      <c r="H53" s="107">
        <v>39.4</v>
      </c>
      <c r="I53" s="107">
        <v>39.4</v>
      </c>
      <c r="J53" s="107">
        <v>39.4</v>
      </c>
      <c r="K53" s="107">
        <v>39.4</v>
      </c>
      <c r="L53" s="107">
        <v>39.4</v>
      </c>
      <c r="M53" s="107">
        <v>24.524043635246301</v>
      </c>
      <c r="N53" s="107">
        <v>25</v>
      </c>
      <c r="O53" s="107">
        <v>25</v>
      </c>
      <c r="P53" s="107">
        <v>25.354910279999999</v>
      </c>
      <c r="Q53" s="107">
        <v>25.98</v>
      </c>
      <c r="R53" s="107">
        <v>28</v>
      </c>
      <c r="S53" s="107">
        <v>29</v>
      </c>
      <c r="T53" s="107">
        <v>29</v>
      </c>
      <c r="U53" s="107">
        <v>30</v>
      </c>
      <c r="V53" s="107">
        <v>31</v>
      </c>
      <c r="W53" s="107">
        <v>31</v>
      </c>
    </row>
    <row r="54" spans="2:23" ht="14.25" x14ac:dyDescent="0.2">
      <c r="B54" s="7" t="s">
        <v>3</v>
      </c>
      <c r="C54" s="106" t="s">
        <v>4</v>
      </c>
      <c r="D54" s="107">
        <v>23.055568641459704</v>
      </c>
      <c r="E54" s="107">
        <v>21.1503681609185</v>
      </c>
      <c r="F54" s="107">
        <v>19.175180447510602</v>
      </c>
      <c r="G54" s="107">
        <v>16.927441482739997</v>
      </c>
      <c r="H54" s="107">
        <v>14.0527483159414</v>
      </c>
      <c r="I54" s="107">
        <v>12.833349187718497</v>
      </c>
      <c r="J54" s="107">
        <v>11.7966484597302</v>
      </c>
      <c r="K54" s="107">
        <v>11.612772346510198</v>
      </c>
      <c r="L54" s="107">
        <v>12.753878001123297</v>
      </c>
      <c r="M54" s="107">
        <v>13.074328157446303</v>
      </c>
      <c r="N54" s="107">
        <v>13.489269360054003</v>
      </c>
      <c r="O54" s="107">
        <v>14.122064090210095</v>
      </c>
      <c r="P54" s="107">
        <v>14.930000000000003</v>
      </c>
      <c r="Q54" s="107">
        <v>15.920000000000002</v>
      </c>
      <c r="R54" s="107">
        <v>15.57</v>
      </c>
      <c r="S54" s="107">
        <v>16.290000000000003</v>
      </c>
      <c r="T54" s="107">
        <v>16.990000000000002</v>
      </c>
      <c r="U54" s="107">
        <v>17.470000000000002</v>
      </c>
      <c r="V54" s="107">
        <v>17.970000000000002</v>
      </c>
      <c r="W54" s="107">
        <v>18.46</v>
      </c>
    </row>
    <row r="55" spans="2:23" ht="14.25" x14ac:dyDescent="0.2">
      <c r="B55" s="7" t="s">
        <v>5</v>
      </c>
      <c r="C55" s="106" t="s">
        <v>4</v>
      </c>
      <c r="D55" s="107">
        <v>7.3622086655798</v>
      </c>
      <c r="E55" s="107">
        <v>1.5386743691762987</v>
      </c>
      <c r="F55" s="107">
        <v>2.7485204317141978</v>
      </c>
      <c r="G55" s="107">
        <v>3.8983102116870967</v>
      </c>
      <c r="H55" s="107">
        <v>7.5358402996474041</v>
      </c>
      <c r="I55" s="107">
        <v>5.491731223575897</v>
      </c>
      <c r="J55" s="107">
        <v>6.3430652109706003</v>
      </c>
      <c r="K55" s="107">
        <v>6.5941000318590994</v>
      </c>
      <c r="L55" s="107">
        <v>7.0430877632350999</v>
      </c>
      <c r="M55" s="107">
        <v>7.6293630276258995</v>
      </c>
      <c r="N55" s="107">
        <v>8.1062033956493025</v>
      </c>
      <c r="O55" s="107">
        <v>8.6178235165757968</v>
      </c>
      <c r="P55" s="107">
        <v>8.9013178082085034</v>
      </c>
      <c r="Q55" s="107">
        <v>9.9156988723471997</v>
      </c>
      <c r="R55" s="107">
        <v>11.0519895107645</v>
      </c>
      <c r="S55" s="107">
        <v>11.628868754819997</v>
      </c>
      <c r="T55" s="107">
        <v>11.955667334330702</v>
      </c>
      <c r="U55" s="107">
        <v>13</v>
      </c>
      <c r="V55" s="107">
        <v>14</v>
      </c>
      <c r="W55" s="107">
        <v>15</v>
      </c>
    </row>
    <row r="56" spans="2:23" ht="14.25" x14ac:dyDescent="0.2">
      <c r="B56" s="7" t="s">
        <v>6</v>
      </c>
      <c r="C56" s="106" t="s">
        <v>4</v>
      </c>
      <c r="D56" s="107">
        <v>21.4931203862281</v>
      </c>
      <c r="E56" s="107">
        <v>21.989545276826799</v>
      </c>
      <c r="F56" s="107">
        <v>22.4664777886358</v>
      </c>
      <c r="G56" s="107">
        <v>23.068688791904901</v>
      </c>
      <c r="H56" s="107">
        <v>23.6414470033478</v>
      </c>
      <c r="I56" s="107">
        <v>24.193101490112198</v>
      </c>
      <c r="J56" s="107">
        <v>24.7304779883851</v>
      </c>
      <c r="K56" s="107">
        <v>25.570920660801601</v>
      </c>
      <c r="L56" s="107">
        <v>22.698834459867001</v>
      </c>
      <c r="M56" s="107">
        <v>23.103745461599399</v>
      </c>
      <c r="N56" s="107">
        <v>23.196553866859499</v>
      </c>
      <c r="O56" s="107">
        <v>23.514333760443101</v>
      </c>
      <c r="P56" s="107">
        <v>23.934000000000001</v>
      </c>
      <c r="Q56" s="107">
        <v>24.056999999999999</v>
      </c>
      <c r="R56" s="107">
        <v>23.879000000000001</v>
      </c>
      <c r="S56" s="107">
        <v>24.832999999999998</v>
      </c>
      <c r="T56" s="107">
        <v>25.19</v>
      </c>
      <c r="U56" s="107">
        <v>25.68</v>
      </c>
      <c r="V56" s="107">
        <v>24</v>
      </c>
      <c r="W56" s="107">
        <v>26.03</v>
      </c>
    </row>
    <row r="57" spans="2:23" ht="14.25" x14ac:dyDescent="0.2">
      <c r="B57" s="7" t="s">
        <v>7</v>
      </c>
      <c r="C57" s="106" t="s">
        <v>8</v>
      </c>
      <c r="D57" s="107">
        <v>13.714254033702801</v>
      </c>
      <c r="E57" s="107">
        <v>13.087016127064601</v>
      </c>
      <c r="F57" s="107">
        <v>12.501440261362301</v>
      </c>
      <c r="G57" s="107">
        <v>11.884181623959002</v>
      </c>
      <c r="H57" s="107">
        <v>11.378732727336203</v>
      </c>
      <c r="I57" s="107">
        <v>11.049802241404702</v>
      </c>
      <c r="J57" s="107">
        <v>10.893215334800601</v>
      </c>
      <c r="K57" s="107">
        <v>10.739145354366102</v>
      </c>
      <c r="L57" s="107">
        <v>10.0035268638483</v>
      </c>
      <c r="M57" s="107">
        <v>10.810792699786003</v>
      </c>
      <c r="N57" s="107">
        <v>10.935935103526898</v>
      </c>
      <c r="O57" s="107">
        <v>11</v>
      </c>
      <c r="P57" s="107">
        <v>11.558437143096601</v>
      </c>
      <c r="Q57" s="107">
        <v>12</v>
      </c>
      <c r="R57" s="107">
        <v>12</v>
      </c>
      <c r="S57" s="107">
        <v>12.75</v>
      </c>
      <c r="T57" s="107">
        <v>13.239999999999995</v>
      </c>
      <c r="U57" s="107">
        <v>13.68</v>
      </c>
      <c r="V57" s="107">
        <v>13.850000000000001</v>
      </c>
      <c r="W57" s="107">
        <v>14.219999999999999</v>
      </c>
    </row>
    <row r="58" spans="2:23" ht="14.25" x14ac:dyDescent="0.2">
      <c r="B58" s="7" t="s">
        <v>9</v>
      </c>
      <c r="C58" s="106" t="s">
        <v>8</v>
      </c>
      <c r="D58" s="107">
        <v>20.400000000000002</v>
      </c>
      <c r="E58" s="107">
        <v>21.000000000000004</v>
      </c>
      <c r="F58" s="107">
        <v>19.3</v>
      </c>
      <c r="G58" s="107">
        <v>18.700000000000003</v>
      </c>
      <c r="H58" s="107">
        <v>17.7</v>
      </c>
      <c r="I58" s="107">
        <v>21.232543549436198</v>
      </c>
      <c r="J58" s="107">
        <v>15.799999999999997</v>
      </c>
      <c r="K58" s="107">
        <v>15.7</v>
      </c>
      <c r="L58" s="107">
        <v>15.299999999999997</v>
      </c>
      <c r="M58" s="107">
        <v>15.600000000000001</v>
      </c>
      <c r="N58" s="107">
        <v>15</v>
      </c>
      <c r="O58" s="107">
        <v>15.099999999999998</v>
      </c>
      <c r="P58" s="107">
        <v>15</v>
      </c>
      <c r="Q58" s="107">
        <v>15.3</v>
      </c>
      <c r="R58" s="107">
        <v>15.7</v>
      </c>
      <c r="S58" s="107">
        <v>15.21</v>
      </c>
      <c r="T58" s="107">
        <v>15.100000000000001</v>
      </c>
      <c r="U58" s="107">
        <v>15</v>
      </c>
      <c r="V58" s="107">
        <v>14.859999999999996</v>
      </c>
      <c r="W58" s="107">
        <v>14.559999999999999</v>
      </c>
    </row>
    <row r="59" spans="2:23" ht="14.25" x14ac:dyDescent="0.2">
      <c r="B59" s="7" t="s">
        <v>10</v>
      </c>
      <c r="C59" s="106" t="s">
        <v>11</v>
      </c>
      <c r="D59" s="107">
        <v>25.168457137265499</v>
      </c>
      <c r="E59" s="107">
        <v>25.506268117507201</v>
      </c>
      <c r="F59" s="107">
        <v>25.736673524593101</v>
      </c>
      <c r="G59" s="107">
        <v>25.852099304876798</v>
      </c>
      <c r="H59" s="107">
        <v>27.033546397775702</v>
      </c>
      <c r="I59" s="107">
        <v>27.020756300263599</v>
      </c>
      <c r="J59" s="107">
        <v>26.028471193096099</v>
      </c>
      <c r="K59" s="107">
        <v>26.0194500847048</v>
      </c>
      <c r="L59" s="107">
        <v>25.984048127055399</v>
      </c>
      <c r="M59" s="107">
        <v>27.290843661199698</v>
      </c>
      <c r="N59" s="107">
        <v>24.211061489752598</v>
      </c>
      <c r="O59" s="107">
        <v>25.309289020692699</v>
      </c>
      <c r="P59" s="107">
        <v>25.73</v>
      </c>
      <c r="Q59" s="107">
        <v>25.86</v>
      </c>
      <c r="R59" s="107">
        <v>27.44</v>
      </c>
      <c r="S59" s="107">
        <v>28.24</v>
      </c>
      <c r="T59" s="107">
        <v>28.799999999999997</v>
      </c>
      <c r="U59" s="107">
        <v>28.919999999999998</v>
      </c>
      <c r="V59" s="107">
        <v>29.86</v>
      </c>
      <c r="W59" s="107">
        <v>29.689999999999998</v>
      </c>
    </row>
    <row r="60" spans="2:23" ht="14.25" x14ac:dyDescent="0.2">
      <c r="B60" s="7" t="s">
        <v>37</v>
      </c>
      <c r="C60" s="106" t="s">
        <v>12</v>
      </c>
      <c r="D60" s="107">
        <v>19.620050660460802</v>
      </c>
      <c r="E60" s="107">
        <v>20.037835631292701</v>
      </c>
      <c r="F60" s="107">
        <v>20.483059723509001</v>
      </c>
      <c r="G60" s="107">
        <v>20.572544919795099</v>
      </c>
      <c r="H60" s="107">
        <v>20.567878746108601</v>
      </c>
      <c r="I60" s="107">
        <v>20.512442386000501</v>
      </c>
      <c r="J60" s="107">
        <v>20.799044453827399</v>
      </c>
      <c r="K60" s="107">
        <v>21.237146733496399</v>
      </c>
      <c r="L60" s="107">
        <v>21.545217398298998</v>
      </c>
      <c r="M60" s="107">
        <v>21.822799560030798</v>
      </c>
      <c r="N60" s="107">
        <v>22</v>
      </c>
      <c r="O60" s="107">
        <v>22.318604256734801</v>
      </c>
      <c r="P60" s="107">
        <v>16.7442880598763</v>
      </c>
      <c r="Q60" s="107">
        <v>16.646861633366399</v>
      </c>
      <c r="R60" s="107">
        <v>16.561286973325</v>
      </c>
      <c r="S60" s="107">
        <v>16.1516558422869</v>
      </c>
      <c r="T60" s="107">
        <v>16.052047124983901</v>
      </c>
      <c r="U60" s="107">
        <v>16.288766118700298</v>
      </c>
      <c r="V60" s="107">
        <v>16.245337519088999</v>
      </c>
      <c r="W60" s="107">
        <v>14.034146030672002</v>
      </c>
    </row>
    <row r="61" spans="2:23" ht="14.25" x14ac:dyDescent="0.2">
      <c r="B61" s="7" t="s">
        <v>38</v>
      </c>
      <c r="C61" s="106" t="s">
        <v>13</v>
      </c>
      <c r="D61" s="107">
        <v>23</v>
      </c>
      <c r="E61" s="107">
        <v>23</v>
      </c>
      <c r="F61" s="107">
        <v>23</v>
      </c>
      <c r="G61" s="107">
        <v>23</v>
      </c>
      <c r="H61" s="107">
        <v>23</v>
      </c>
      <c r="I61" s="107">
        <v>23</v>
      </c>
      <c r="J61" s="107">
        <v>23</v>
      </c>
      <c r="K61" s="107">
        <v>23</v>
      </c>
      <c r="L61" s="107">
        <v>26.1</v>
      </c>
      <c r="M61" s="107">
        <v>26.701000000000004</v>
      </c>
      <c r="N61" s="107">
        <v>24.782204978894704</v>
      </c>
      <c r="O61" s="107">
        <v>25.406070465771002</v>
      </c>
      <c r="P61" s="107">
        <v>25.675977982174004</v>
      </c>
      <c r="Q61" s="107">
        <v>26.130097127608604</v>
      </c>
      <c r="R61" s="109">
        <v>26.533756075089304</v>
      </c>
      <c r="S61" s="109">
        <v>26.858867083567304</v>
      </c>
      <c r="T61" s="109">
        <v>27.303214813071204</v>
      </c>
      <c r="U61" s="109">
        <v>27.781545934399002</v>
      </c>
      <c r="V61" s="109">
        <v>28.221990084023403</v>
      </c>
      <c r="W61" s="109">
        <v>28.545153281646702</v>
      </c>
    </row>
    <row r="62" spans="2:23" ht="14.25" x14ac:dyDescent="0.2">
      <c r="B62" s="7" t="s">
        <v>14</v>
      </c>
      <c r="C62" s="106" t="s">
        <v>13</v>
      </c>
      <c r="D62" s="107">
        <v>26.456205375696101</v>
      </c>
      <c r="E62" s="107">
        <v>26.611241055298201</v>
      </c>
      <c r="F62" s="107">
        <v>26.772035612117502</v>
      </c>
      <c r="G62" s="107">
        <v>26.944821071296101</v>
      </c>
      <c r="H62" s="107">
        <v>27.130220872435203</v>
      </c>
      <c r="I62" s="107">
        <v>27.322158988091001</v>
      </c>
      <c r="J62" s="107">
        <v>26.431819466728701</v>
      </c>
      <c r="K62" s="107">
        <v>26.250069616246201</v>
      </c>
      <c r="L62" s="107">
        <v>26.3604251007628</v>
      </c>
      <c r="M62" s="107">
        <v>26.504323783193001</v>
      </c>
      <c r="N62" s="107">
        <v>26</v>
      </c>
      <c r="O62" s="107">
        <v>28</v>
      </c>
      <c r="P62" s="107">
        <v>29.299999999999997</v>
      </c>
      <c r="Q62" s="107">
        <v>30</v>
      </c>
      <c r="R62" s="109">
        <v>30</v>
      </c>
      <c r="S62" s="109">
        <v>30</v>
      </c>
      <c r="T62" s="109">
        <v>29.299999999999997</v>
      </c>
      <c r="U62" s="109">
        <v>30</v>
      </c>
      <c r="V62" s="109">
        <v>30</v>
      </c>
      <c r="W62" s="109">
        <v>31.4</v>
      </c>
    </row>
    <row r="63" spans="2:23" ht="14.25" x14ac:dyDescent="0.2">
      <c r="B63" s="7" t="s">
        <v>39</v>
      </c>
      <c r="C63" s="106" t="s">
        <v>13</v>
      </c>
      <c r="D63" s="107">
        <v>20.889999999999997</v>
      </c>
      <c r="E63" s="107">
        <v>20.59</v>
      </c>
      <c r="F63" s="107">
        <v>21.640000000000004</v>
      </c>
      <c r="G63" s="107">
        <v>21.55</v>
      </c>
      <c r="H63" s="107">
        <v>21.13</v>
      </c>
      <c r="I63" s="107">
        <v>19.670000000000002</v>
      </c>
      <c r="J63" s="107">
        <v>19.23</v>
      </c>
      <c r="K63" s="107">
        <v>18.029999999999998</v>
      </c>
      <c r="L63" s="107">
        <v>18.602</v>
      </c>
      <c r="M63" s="107">
        <v>17.809999999999995</v>
      </c>
      <c r="N63" s="107">
        <v>26.562308992412802</v>
      </c>
      <c r="O63" s="107">
        <v>26.133825445928704</v>
      </c>
      <c r="P63" s="107">
        <v>26.690613976146505</v>
      </c>
      <c r="Q63" s="107">
        <v>27.164864925141703</v>
      </c>
      <c r="R63" s="109">
        <v>27.934977897553203</v>
      </c>
      <c r="S63" s="109">
        <v>27.875455093607002</v>
      </c>
      <c r="T63" s="109">
        <v>27.375598033830904</v>
      </c>
      <c r="U63" s="109">
        <v>27.783575000646202</v>
      </c>
      <c r="V63" s="109">
        <v>28.599901276747005</v>
      </c>
      <c r="W63" s="109">
        <v>28.292415424988803</v>
      </c>
    </row>
    <row r="64" spans="2:23" ht="14.25" x14ac:dyDescent="0.2">
      <c r="B64" s="7" t="s">
        <v>40</v>
      </c>
      <c r="C64" s="106" t="s">
        <v>13</v>
      </c>
      <c r="D64" s="107">
        <v>31.831953092491897</v>
      </c>
      <c r="E64" s="107">
        <v>30.509505536251698</v>
      </c>
      <c r="F64" s="107">
        <v>29.187773747379499</v>
      </c>
      <c r="G64" s="107">
        <v>27.865196474646897</v>
      </c>
      <c r="H64" s="107">
        <v>26.540600501324597</v>
      </c>
      <c r="I64" s="107">
        <v>25.2141602418208</v>
      </c>
      <c r="J64" s="107">
        <v>24.520763071274899</v>
      </c>
      <c r="K64" s="107">
        <v>23.974784427921797</v>
      </c>
      <c r="L64" s="107">
        <v>23.971944192263098</v>
      </c>
      <c r="M64" s="107">
        <v>24.056203973331598</v>
      </c>
      <c r="N64" s="107">
        <v>24</v>
      </c>
      <c r="O64" s="107">
        <v>25</v>
      </c>
      <c r="P64" s="107">
        <v>25.9</v>
      </c>
      <c r="Q64" s="107">
        <v>27</v>
      </c>
      <c r="R64" s="109">
        <v>27</v>
      </c>
      <c r="S64" s="109">
        <v>26</v>
      </c>
      <c r="T64" s="109">
        <v>25.9</v>
      </c>
      <c r="U64" s="109">
        <v>26</v>
      </c>
      <c r="V64" s="109">
        <v>26</v>
      </c>
      <c r="W64" s="109">
        <v>24.9</v>
      </c>
    </row>
    <row r="65" spans="2:23" ht="14.25" x14ac:dyDescent="0.2">
      <c r="B65" s="7" t="s">
        <v>15</v>
      </c>
      <c r="C65" s="106" t="s">
        <v>13</v>
      </c>
      <c r="D65" s="107">
        <v>14.097669102585701</v>
      </c>
      <c r="E65" s="107">
        <v>14.097669102585701</v>
      </c>
      <c r="F65" s="107">
        <v>14.097669102585701</v>
      </c>
      <c r="G65" s="107">
        <v>14.097669102585701</v>
      </c>
      <c r="H65" s="107">
        <v>14.097669102585701</v>
      </c>
      <c r="I65" s="107">
        <v>14.097669102585701</v>
      </c>
      <c r="J65" s="107">
        <v>14.097669102585701</v>
      </c>
      <c r="K65" s="107">
        <v>14.097669102585701</v>
      </c>
      <c r="L65" s="107">
        <v>14.097669102585701</v>
      </c>
      <c r="M65" s="107">
        <v>14.097669102585701</v>
      </c>
      <c r="N65" s="107">
        <v>14.097669102585701</v>
      </c>
      <c r="O65" s="107">
        <v>12.600000000000001</v>
      </c>
      <c r="P65" s="107">
        <v>12.600000000000001</v>
      </c>
      <c r="Q65" s="107">
        <v>14</v>
      </c>
      <c r="R65" s="109">
        <v>15</v>
      </c>
      <c r="S65" s="109">
        <v>15</v>
      </c>
      <c r="T65" s="109">
        <v>14.600000000000001</v>
      </c>
      <c r="U65" s="109">
        <v>16</v>
      </c>
      <c r="V65" s="109">
        <v>18.100000000000001</v>
      </c>
      <c r="W65" s="109">
        <v>18.600000000000001</v>
      </c>
    </row>
    <row r="66" spans="2:23" ht="14.25" x14ac:dyDescent="0.2">
      <c r="B66" s="7" t="s">
        <v>32</v>
      </c>
      <c r="C66" s="106" t="s">
        <v>16</v>
      </c>
      <c r="D66" s="107">
        <v>31.747366611381498</v>
      </c>
      <c r="E66" s="107">
        <v>32.518500705387993</v>
      </c>
      <c r="F66" s="107">
        <v>0</v>
      </c>
      <c r="G66" s="107">
        <v>0</v>
      </c>
      <c r="H66" s="107">
        <v>16.413966465143798</v>
      </c>
      <c r="I66" s="107">
        <v>16.442764559791495</v>
      </c>
      <c r="J66" s="107">
        <v>18.382379394308796</v>
      </c>
      <c r="K66" s="107">
        <v>19.061557527453097</v>
      </c>
      <c r="L66" s="107">
        <v>19.554817554920298</v>
      </c>
      <c r="M66" s="107">
        <v>19.228072120038298</v>
      </c>
      <c r="N66" s="107">
        <v>17.840906986783896</v>
      </c>
      <c r="O66" s="107">
        <v>16.929325537558096</v>
      </c>
      <c r="P66" s="107">
        <v>21</v>
      </c>
      <c r="Q66" s="107">
        <v>20</v>
      </c>
      <c r="R66" s="107">
        <v>14</v>
      </c>
      <c r="S66" s="107">
        <v>20</v>
      </c>
      <c r="T66" s="107">
        <v>21</v>
      </c>
      <c r="U66" s="107">
        <v>19</v>
      </c>
      <c r="V66" s="107">
        <v>20</v>
      </c>
      <c r="W66" s="107">
        <v>21</v>
      </c>
    </row>
    <row r="67" spans="2:23" ht="15" thickBot="1" x14ac:dyDescent="0.25">
      <c r="B67" s="110" t="s">
        <v>132</v>
      </c>
      <c r="C67" s="111"/>
      <c r="D67" s="112">
        <f>AVERAGE(D53:D66)</f>
        <v>22.731203836203708</v>
      </c>
      <c r="E67" s="112">
        <f t="shared" ref="E67" si="12">AVERAGE(E53:E66)</f>
        <v>22.216901720164977</v>
      </c>
      <c r="F67" s="112">
        <f t="shared" ref="F67" si="13">AVERAGE(F53:F66)</f>
        <v>19.750630759957694</v>
      </c>
      <c r="G67" s="112">
        <f t="shared" ref="G67" si="14">AVERAGE(G53:G66)</f>
        <v>19.554353784535117</v>
      </c>
      <c r="H67" s="112">
        <f t="shared" ref="H67" si="15">AVERAGE(H53:H66)</f>
        <v>20.687332173689033</v>
      </c>
      <c r="I67" s="112">
        <f>AVERAGE(I53:I66)</f>
        <v>20.53431994791433</v>
      </c>
      <c r="J67" s="112">
        <f t="shared" ref="J67" si="16">AVERAGE(J53:J66)</f>
        <v>20.103825262550576</v>
      </c>
      <c r="K67" s="112">
        <f t="shared" ref="K67" si="17">AVERAGE(K53:K66)</f>
        <v>20.091972563281786</v>
      </c>
      <c r="L67" s="112">
        <f>AVERAGE(L53:L66)</f>
        <v>20.243960611711429</v>
      </c>
      <c r="M67" s="112">
        <f t="shared" ref="M67" si="18">AVERAGE(M53:M66)</f>
        <v>19.446656084434501</v>
      </c>
      <c r="N67" s="112">
        <f t="shared" ref="N67" si="19">AVERAGE(N53:N66)</f>
        <v>19.658722376894243</v>
      </c>
      <c r="O67" s="112">
        <f t="shared" ref="O67" si="20">AVERAGE(O53:O66)</f>
        <v>19.932238292422451</v>
      </c>
      <c r="P67" s="112">
        <f t="shared" ref="P67" si="21">AVERAGE(P53:P66)</f>
        <v>20.237110374964423</v>
      </c>
      <c r="Q67" s="112">
        <f>AVERAGE(Q53:Q66)</f>
        <v>20.712465897033134</v>
      </c>
      <c r="R67" s="112">
        <f t="shared" ref="R67" si="22">AVERAGE(R53:R66)</f>
        <v>20.762215032623715</v>
      </c>
      <c r="S67" s="112">
        <f t="shared" ref="S67" si="23">AVERAGE(S53:S66)</f>
        <v>21.416989055305802</v>
      </c>
      <c r="T67" s="112">
        <f t="shared" ref="T67" si="24">AVERAGE(T53:T66)</f>
        <v>21.557609093301192</v>
      </c>
      <c r="U67" s="112">
        <f t="shared" ref="U67" si="25">AVERAGE(U53:U66)</f>
        <v>21.900277646696107</v>
      </c>
      <c r="V67" s="112">
        <f>AVERAGE(V53:V66)</f>
        <v>22.336230634275672</v>
      </c>
      <c r="W67" s="112">
        <f t="shared" ref="W67" si="26">AVERAGE(W53:W66)</f>
        <v>22.552265338379108</v>
      </c>
    </row>
    <row r="69" spans="2:23" ht="15.75" x14ac:dyDescent="0.25">
      <c r="B69" s="5" t="s">
        <v>157</v>
      </c>
    </row>
    <row r="70" spans="2:23" ht="31.5" customHeight="1" thickBot="1" x14ac:dyDescent="0.25">
      <c r="B70" s="125" t="s">
        <v>155</v>
      </c>
      <c r="C70" s="128" t="s">
        <v>0</v>
      </c>
      <c r="D70" s="126">
        <v>2006</v>
      </c>
      <c r="E70" s="126">
        <v>2007</v>
      </c>
      <c r="F70" s="126">
        <v>2008</v>
      </c>
      <c r="G70" s="126">
        <v>2009</v>
      </c>
      <c r="H70" s="126">
        <v>2010</v>
      </c>
      <c r="I70" s="126">
        <v>2011</v>
      </c>
      <c r="J70" s="126">
        <v>2012</v>
      </c>
      <c r="K70" s="126">
        <v>2013</v>
      </c>
      <c r="L70" s="126">
        <v>2014</v>
      </c>
      <c r="M70" s="126">
        <v>2015</v>
      </c>
      <c r="N70" s="127">
        <v>2016</v>
      </c>
      <c r="O70" s="127">
        <v>2017</v>
      </c>
      <c r="P70" s="127">
        <v>2018</v>
      </c>
      <c r="Q70" s="126">
        <v>2019</v>
      </c>
      <c r="R70" s="126">
        <v>2020</v>
      </c>
      <c r="S70" s="126">
        <v>2021</v>
      </c>
      <c r="T70" s="126">
        <v>2022</v>
      </c>
      <c r="U70" s="126">
        <v>2023</v>
      </c>
      <c r="V70" s="126">
        <v>2024</v>
      </c>
      <c r="W70" s="126">
        <v>2025</v>
      </c>
    </row>
    <row r="71" spans="2:23" ht="14.25" x14ac:dyDescent="0.2">
      <c r="B71" s="7" t="s">
        <v>1</v>
      </c>
      <c r="C71" s="106" t="s">
        <v>2</v>
      </c>
      <c r="D71" s="107">
        <v>20.900000000000002</v>
      </c>
      <c r="E71" s="107">
        <v>20.900000000000002</v>
      </c>
      <c r="F71" s="107">
        <v>20.900000000000002</v>
      </c>
      <c r="G71" s="107">
        <v>20.900000000000002</v>
      </c>
      <c r="H71" s="107">
        <v>20.900000000000002</v>
      </c>
      <c r="I71" s="107">
        <v>20.900000000000002</v>
      </c>
      <c r="J71" s="107">
        <v>20.900000000000002</v>
      </c>
      <c r="K71" s="107">
        <v>20.900000000000002</v>
      </c>
      <c r="L71" s="107">
        <v>23.5</v>
      </c>
      <c r="M71" s="107">
        <v>24.972993148134503</v>
      </c>
      <c r="N71" s="107">
        <v>32</v>
      </c>
      <c r="O71" s="107">
        <v>30</v>
      </c>
      <c r="P71" s="107">
        <v>32.700000000000003</v>
      </c>
      <c r="Q71" s="107">
        <v>33.659999999999997</v>
      </c>
      <c r="R71" s="107">
        <v>33</v>
      </c>
      <c r="S71" s="107">
        <v>34</v>
      </c>
      <c r="T71" s="107">
        <v>35</v>
      </c>
      <c r="U71" s="107">
        <v>36</v>
      </c>
      <c r="V71" s="107">
        <v>35.4</v>
      </c>
      <c r="W71" s="107">
        <v>36.4</v>
      </c>
    </row>
    <row r="72" spans="2:23" ht="14.25" x14ac:dyDescent="0.2">
      <c r="B72" s="7" t="s">
        <v>3</v>
      </c>
      <c r="C72" s="106" t="s">
        <v>4</v>
      </c>
      <c r="D72" s="107">
        <v>21.472843078221299</v>
      </c>
      <c r="E72" s="107">
        <v>20.076996884908798</v>
      </c>
      <c r="F72" s="107">
        <v>18.604295616285299</v>
      </c>
      <c r="G72" s="107">
        <v>16.645914534083804</v>
      </c>
      <c r="H72" s="107">
        <v>13.358008194559694</v>
      </c>
      <c r="I72" s="107">
        <v>11.873543673064297</v>
      </c>
      <c r="J72" s="107">
        <v>10.778236864610996</v>
      </c>
      <c r="K72" s="107">
        <v>10.435993243101201</v>
      </c>
      <c r="L72" s="107">
        <v>11.586664785420105</v>
      </c>
      <c r="M72" s="107">
        <v>12.268571890169703</v>
      </c>
      <c r="N72" s="107">
        <v>12.420806268649599</v>
      </c>
      <c r="O72" s="107">
        <v>12.863679819754502</v>
      </c>
      <c r="P72" s="107">
        <v>13.439999999999998</v>
      </c>
      <c r="Q72" s="107">
        <v>14.29</v>
      </c>
      <c r="R72" s="107">
        <v>14.560000000000002</v>
      </c>
      <c r="S72" s="107">
        <v>15.289999999999996</v>
      </c>
      <c r="T72" s="107">
        <v>16.02</v>
      </c>
      <c r="U72" s="107">
        <v>16.57</v>
      </c>
      <c r="V72" s="107">
        <v>17.18</v>
      </c>
      <c r="W72" s="107">
        <v>17.780000000000005</v>
      </c>
    </row>
    <row r="73" spans="2:23" ht="14.25" x14ac:dyDescent="0.2">
      <c r="B73" s="7" t="s">
        <v>5</v>
      </c>
      <c r="C73" s="106" t="s">
        <v>4</v>
      </c>
      <c r="D73" s="107">
        <v>12.691210601167995</v>
      </c>
      <c r="E73" s="107">
        <v>1.4978838790364932</v>
      </c>
      <c r="F73" s="107">
        <v>2.6097504689490947</v>
      </c>
      <c r="G73" s="107">
        <v>3.4972334350227001</v>
      </c>
      <c r="H73" s="107">
        <v>4.0132294842612026</v>
      </c>
      <c r="I73" s="107">
        <v>5.1678972189360977</v>
      </c>
      <c r="J73" s="107">
        <v>5.7437610209429977</v>
      </c>
      <c r="K73" s="107">
        <v>5.977938958700598</v>
      </c>
      <c r="L73" s="107">
        <v>5.9364594200882976</v>
      </c>
      <c r="M73" s="107">
        <v>5.5357568374758017</v>
      </c>
      <c r="N73" s="107">
        <v>5.6296039441175978</v>
      </c>
      <c r="O73" s="107">
        <v>6.5069865077805034</v>
      </c>
      <c r="P73" s="107">
        <v>7.2396839819080014</v>
      </c>
      <c r="Q73" s="107">
        <v>8.1154526838761996</v>
      </c>
      <c r="R73" s="107">
        <v>8.8181428356241938</v>
      </c>
      <c r="S73" s="107">
        <v>9.4098394716543012</v>
      </c>
      <c r="T73" s="107">
        <v>9.3957402564005008</v>
      </c>
      <c r="U73" s="107">
        <v>11</v>
      </c>
      <c r="V73" s="107">
        <v>11</v>
      </c>
      <c r="W73" s="107">
        <v>12</v>
      </c>
    </row>
    <row r="74" spans="2:23" ht="14.25" x14ac:dyDescent="0.2">
      <c r="B74" s="7" t="s">
        <v>6</v>
      </c>
      <c r="C74" s="106" t="s">
        <v>4</v>
      </c>
      <c r="D74" s="107">
        <v>30.763218904193501</v>
      </c>
      <c r="E74" s="107">
        <v>26.7363067697185</v>
      </c>
      <c r="F74" s="107">
        <v>27.088335941574499</v>
      </c>
      <c r="G74" s="107">
        <v>27.642259886039501</v>
      </c>
      <c r="H74" s="107">
        <v>27.6609910342166</v>
      </c>
      <c r="I74" s="107">
        <v>28.221706286236401</v>
      </c>
      <c r="J74" s="107">
        <v>28.553855053102101</v>
      </c>
      <c r="K74" s="107">
        <v>30.105058546855499</v>
      </c>
      <c r="L74" s="107">
        <v>20.849863971551699</v>
      </c>
      <c r="M74" s="107">
        <v>24.1843593250982</v>
      </c>
      <c r="N74" s="107">
        <v>24.221486808792299</v>
      </c>
      <c r="O74" s="107">
        <v>24.927462612470801</v>
      </c>
      <c r="P74" s="107">
        <v>25.452000000000002</v>
      </c>
      <c r="Q74" s="107">
        <v>25.788</v>
      </c>
      <c r="R74" s="107">
        <v>26.405999999999999</v>
      </c>
      <c r="S74" s="107">
        <v>23.178999999999998</v>
      </c>
      <c r="T74" s="107">
        <v>23.75</v>
      </c>
      <c r="U74" s="107">
        <v>24.45</v>
      </c>
      <c r="V74" s="107">
        <v>22</v>
      </c>
      <c r="W74" s="107">
        <v>23.7</v>
      </c>
    </row>
    <row r="75" spans="2:23" ht="14.25" x14ac:dyDescent="0.2">
      <c r="B75" s="7" t="s">
        <v>7</v>
      </c>
      <c r="C75" s="106" t="s">
        <v>8</v>
      </c>
      <c r="D75" s="107">
        <v>21.624376140335201</v>
      </c>
      <c r="E75" s="107">
        <v>19.395173579426</v>
      </c>
      <c r="F75" s="107">
        <v>17.918158371411103</v>
      </c>
      <c r="G75" s="107">
        <v>16.9819045554121</v>
      </c>
      <c r="H75" s="107">
        <v>15.528937567478003</v>
      </c>
      <c r="I75" s="107">
        <v>14.422106731628105</v>
      </c>
      <c r="J75" s="107">
        <v>13.525138964574204</v>
      </c>
      <c r="K75" s="107">
        <v>12.839905829577305</v>
      </c>
      <c r="L75" s="107">
        <v>12.824230326552303</v>
      </c>
      <c r="M75" s="107">
        <v>12.1916489384164</v>
      </c>
      <c r="N75" s="107">
        <v>12.6492097797193</v>
      </c>
      <c r="O75" s="107">
        <v>13</v>
      </c>
      <c r="P75" s="107">
        <v>13.782889956220203</v>
      </c>
      <c r="Q75" s="107">
        <v>14</v>
      </c>
      <c r="R75" s="107">
        <v>16</v>
      </c>
      <c r="S75" s="107">
        <v>19.47</v>
      </c>
      <c r="T75" s="107">
        <v>20.200000000000003</v>
      </c>
      <c r="U75" s="107">
        <v>20.940000000000005</v>
      </c>
      <c r="V75" s="107">
        <v>21.520000000000003</v>
      </c>
      <c r="W75" s="107">
        <v>21.96</v>
      </c>
    </row>
    <row r="76" spans="2:23" ht="14.25" x14ac:dyDescent="0.2">
      <c r="B76" s="7" t="s">
        <v>9</v>
      </c>
      <c r="C76" s="106" t="s">
        <v>8</v>
      </c>
      <c r="D76" s="107">
        <v>19.350000000000001</v>
      </c>
      <c r="E76" s="107">
        <v>19.499999999999996</v>
      </c>
      <c r="F76" s="107">
        <v>20.900000000000002</v>
      </c>
      <c r="G76" s="107">
        <v>16.499999999999996</v>
      </c>
      <c r="H76" s="107">
        <v>18</v>
      </c>
      <c r="I76" s="107">
        <v>16.919256530690802</v>
      </c>
      <c r="J76" s="107">
        <v>15.299999999999997</v>
      </c>
      <c r="K76" s="107">
        <v>13.699999999999996</v>
      </c>
      <c r="L76" s="107">
        <v>12.700000000000003</v>
      </c>
      <c r="M76" s="107">
        <v>17.600000000000001</v>
      </c>
      <c r="N76" s="107">
        <v>15</v>
      </c>
      <c r="O76" s="107">
        <v>12.400000000000002</v>
      </c>
      <c r="P76" s="107">
        <v>12.2</v>
      </c>
      <c r="Q76" s="107">
        <v>10.200000000000003</v>
      </c>
      <c r="R76" s="107">
        <v>13.700000000000003</v>
      </c>
      <c r="S76" s="107">
        <v>18.37</v>
      </c>
      <c r="T76" s="107">
        <v>18.55</v>
      </c>
      <c r="U76" s="107">
        <v>18.71</v>
      </c>
      <c r="V76" s="107">
        <v>18.579999999999998</v>
      </c>
      <c r="W76" s="107">
        <v>18.339999999999996</v>
      </c>
    </row>
    <row r="77" spans="2:23" ht="14.25" x14ac:dyDescent="0.2">
      <c r="B77" s="7" t="s">
        <v>10</v>
      </c>
      <c r="C77" s="106" t="s">
        <v>11</v>
      </c>
      <c r="D77" s="107">
        <v>25.168457137265499</v>
      </c>
      <c r="E77" s="107">
        <v>25.506268117507201</v>
      </c>
      <c r="F77" s="107">
        <v>25.736673524593101</v>
      </c>
      <c r="G77" s="107">
        <v>25.852099304876798</v>
      </c>
      <c r="H77" s="107">
        <v>27.033546397775702</v>
      </c>
      <c r="I77" s="107">
        <v>27.020756300263599</v>
      </c>
      <c r="J77" s="107">
        <v>26.028471193096099</v>
      </c>
      <c r="K77" s="107">
        <v>26.0194500847048</v>
      </c>
      <c r="L77" s="107">
        <v>25.987539950928198</v>
      </c>
      <c r="M77" s="107">
        <v>27.326727006062601</v>
      </c>
      <c r="N77" s="107">
        <v>18.236498537204501</v>
      </c>
      <c r="O77" s="107">
        <v>19.2697436057544</v>
      </c>
      <c r="P77" s="107">
        <v>19.27</v>
      </c>
      <c r="Q77" s="107">
        <v>18.95</v>
      </c>
      <c r="R77" s="107">
        <v>22.09</v>
      </c>
      <c r="S77" s="107">
        <v>22.89</v>
      </c>
      <c r="T77" s="107">
        <v>23.25</v>
      </c>
      <c r="U77" s="107">
        <v>23.07</v>
      </c>
      <c r="V77" s="107">
        <v>24.14</v>
      </c>
      <c r="W77" s="107">
        <v>23.6</v>
      </c>
    </row>
    <row r="78" spans="2:23" ht="14.25" x14ac:dyDescent="0.2">
      <c r="B78" s="7" t="s">
        <v>37</v>
      </c>
      <c r="C78" s="106" t="s">
        <v>12</v>
      </c>
      <c r="D78" s="107">
        <v>25.7556483091102</v>
      </c>
      <c r="E78" s="107">
        <v>24.784201830629399</v>
      </c>
      <c r="F78" s="107">
        <v>25.7244143005998</v>
      </c>
      <c r="G78" s="107">
        <v>26.001251795798701</v>
      </c>
      <c r="H78" s="107">
        <v>26.660012218199398</v>
      </c>
      <c r="I78" s="107">
        <v>26.013664514804599</v>
      </c>
      <c r="J78" s="107">
        <v>26.695338245608298</v>
      </c>
      <c r="K78" s="107">
        <v>27.032948151795502</v>
      </c>
      <c r="L78" s="107">
        <v>26.390482904766998</v>
      </c>
      <c r="M78" s="107">
        <v>26.446960228687299</v>
      </c>
      <c r="N78" s="107">
        <v>27</v>
      </c>
      <c r="O78" s="107">
        <v>26.4759751278838</v>
      </c>
      <c r="P78" s="107">
        <v>11.536469064507202</v>
      </c>
      <c r="Q78" s="107">
        <v>12.253965194289002</v>
      </c>
      <c r="R78" s="107">
        <v>12.390478655940999</v>
      </c>
      <c r="S78" s="107">
        <v>12.6081294375041</v>
      </c>
      <c r="T78" s="107">
        <v>13.102376729108599</v>
      </c>
      <c r="U78" s="107">
        <v>14.030638623384</v>
      </c>
      <c r="V78" s="107">
        <v>14.964704524026502</v>
      </c>
      <c r="W78" s="107">
        <v>15.214184498652699</v>
      </c>
    </row>
    <row r="79" spans="2:23" ht="14.25" x14ac:dyDescent="0.2">
      <c r="B79" s="7" t="s">
        <v>38</v>
      </c>
      <c r="C79" s="106" t="s">
        <v>13</v>
      </c>
      <c r="D79" s="107">
        <v>28</v>
      </c>
      <c r="E79" s="107">
        <v>28</v>
      </c>
      <c r="F79" s="107">
        <v>28</v>
      </c>
      <c r="G79" s="107">
        <v>28</v>
      </c>
      <c r="H79" s="107">
        <v>28</v>
      </c>
      <c r="I79" s="107">
        <v>28</v>
      </c>
      <c r="J79" s="107">
        <v>28</v>
      </c>
      <c r="K79" s="107">
        <v>28</v>
      </c>
      <c r="L79" s="107">
        <v>26.4</v>
      </c>
      <c r="M79" s="107">
        <v>35.280999999999999</v>
      </c>
      <c r="N79" s="107">
        <v>36.560283687943254</v>
      </c>
      <c r="O79" s="107">
        <v>37.560283687943254</v>
      </c>
      <c r="P79" s="107">
        <v>38.406451612903226</v>
      </c>
      <c r="Q79" s="107">
        <v>36.164473684210527</v>
      </c>
      <c r="R79" s="109">
        <v>20.894736842105299</v>
      </c>
      <c r="S79" s="109">
        <v>35.159999999999997</v>
      </c>
      <c r="T79" s="109">
        <v>33.876712328767098</v>
      </c>
      <c r="U79" s="109">
        <v>33.3108108108108</v>
      </c>
      <c r="V79" s="109">
        <v>33.839999999999996</v>
      </c>
      <c r="W79" s="109">
        <v>34.839999999999996</v>
      </c>
    </row>
    <row r="80" spans="2:23" ht="14.25" x14ac:dyDescent="0.2">
      <c r="B80" s="7" t="s">
        <v>14</v>
      </c>
      <c r="C80" s="106" t="s">
        <v>13</v>
      </c>
      <c r="D80" s="107">
        <v>26.456205375696101</v>
      </c>
      <c r="E80" s="107">
        <v>26.611241055298201</v>
      </c>
      <c r="F80" s="107">
        <v>26.772035612117502</v>
      </c>
      <c r="G80" s="107">
        <v>26.944821071296101</v>
      </c>
      <c r="H80" s="107">
        <v>27.130220872435203</v>
      </c>
      <c r="I80" s="107">
        <v>27.322158988091001</v>
      </c>
      <c r="J80" s="107">
        <v>26.431819466728701</v>
      </c>
      <c r="K80" s="107">
        <v>26.250069616246201</v>
      </c>
      <c r="L80" s="107">
        <v>26.3604251007628</v>
      </c>
      <c r="M80" s="107">
        <v>26.504323783193001</v>
      </c>
      <c r="N80" s="107">
        <v>26</v>
      </c>
      <c r="O80" s="107">
        <v>28</v>
      </c>
      <c r="P80" s="107">
        <v>29.299999999999997</v>
      </c>
      <c r="Q80" s="107">
        <v>30</v>
      </c>
      <c r="R80" s="109">
        <v>30</v>
      </c>
      <c r="S80" s="109">
        <v>30</v>
      </c>
      <c r="T80" s="109">
        <v>29.299999999999997</v>
      </c>
      <c r="U80" s="109">
        <v>30</v>
      </c>
      <c r="V80" s="109">
        <v>30</v>
      </c>
      <c r="W80" s="109">
        <v>31.4</v>
      </c>
    </row>
    <row r="81" spans="2:23" ht="14.25" x14ac:dyDescent="0.2">
      <c r="B81" s="7" t="s">
        <v>39</v>
      </c>
      <c r="C81" s="106" t="s">
        <v>13</v>
      </c>
      <c r="D81" s="107">
        <v>27.499999999999996</v>
      </c>
      <c r="E81" s="107">
        <v>29.549999999999997</v>
      </c>
      <c r="F81" s="107">
        <v>28.82</v>
      </c>
      <c r="G81" s="107">
        <v>27.89</v>
      </c>
      <c r="H81" s="107">
        <v>29.749999999999996</v>
      </c>
      <c r="I81" s="107">
        <v>23.910000000000004</v>
      </c>
      <c r="J81" s="107">
        <v>34.200000000000003</v>
      </c>
      <c r="K81" s="107">
        <v>20.940000000000005</v>
      </c>
      <c r="L81" s="107">
        <v>31.149000000000001</v>
      </c>
      <c r="M81" s="107">
        <v>30.63</v>
      </c>
      <c r="N81" s="107">
        <v>23.3616605428724</v>
      </c>
      <c r="O81" s="107">
        <v>23.702660189979397</v>
      </c>
      <c r="P81" s="107">
        <v>25.126922200103198</v>
      </c>
      <c r="Q81" s="107">
        <v>23.857642844071897</v>
      </c>
      <c r="R81" s="109">
        <v>23.143559762885399</v>
      </c>
      <c r="S81" s="109">
        <v>22.9852348037228</v>
      </c>
      <c r="T81" s="109">
        <v>22.389510401612498</v>
      </c>
      <c r="U81" s="109">
        <v>23.5981686778143</v>
      </c>
      <c r="V81" s="109">
        <v>23.991694565018499</v>
      </c>
      <c r="W81" s="109">
        <v>23.360546235792398</v>
      </c>
    </row>
    <row r="82" spans="2:23" ht="14.25" x14ac:dyDescent="0.2">
      <c r="B82" s="7" t="s">
        <v>40</v>
      </c>
      <c r="C82" s="106" t="s">
        <v>13</v>
      </c>
      <c r="D82" s="107">
        <v>31.831953092491897</v>
      </c>
      <c r="E82" s="107">
        <v>30.509505536251698</v>
      </c>
      <c r="F82" s="107">
        <v>29.187773747379499</v>
      </c>
      <c r="G82" s="107">
        <v>27.865196474646897</v>
      </c>
      <c r="H82" s="107">
        <v>26.540600501324597</v>
      </c>
      <c r="I82" s="107">
        <v>25.2141602418208</v>
      </c>
      <c r="J82" s="107">
        <v>24.520763071274899</v>
      </c>
      <c r="K82" s="107">
        <v>23.974784427921797</v>
      </c>
      <c r="L82" s="107">
        <v>23.971944192263098</v>
      </c>
      <c r="M82" s="107">
        <v>24.056203973331598</v>
      </c>
      <c r="N82" s="107">
        <v>24</v>
      </c>
      <c r="O82" s="107">
        <v>25</v>
      </c>
      <c r="P82" s="107">
        <v>25.9</v>
      </c>
      <c r="Q82" s="107">
        <v>27</v>
      </c>
      <c r="R82" s="109">
        <v>27</v>
      </c>
      <c r="S82" s="109">
        <v>26</v>
      </c>
      <c r="T82" s="109">
        <v>25.9</v>
      </c>
      <c r="U82" s="109">
        <v>26</v>
      </c>
      <c r="V82" s="109">
        <v>26</v>
      </c>
      <c r="W82" s="109">
        <v>24.9</v>
      </c>
    </row>
    <row r="83" spans="2:23" ht="14.25" x14ac:dyDescent="0.2">
      <c r="B83" s="7" t="s">
        <v>15</v>
      </c>
      <c r="C83" s="106" t="s">
        <v>13</v>
      </c>
      <c r="D83" s="107">
        <v>36</v>
      </c>
      <c r="E83" s="107">
        <v>36</v>
      </c>
      <c r="F83" s="107">
        <v>36</v>
      </c>
      <c r="G83" s="107">
        <v>36</v>
      </c>
      <c r="H83" s="107">
        <v>36</v>
      </c>
      <c r="I83" s="107">
        <v>36</v>
      </c>
      <c r="J83" s="107">
        <v>36</v>
      </c>
      <c r="K83" s="107">
        <v>36</v>
      </c>
      <c r="L83" s="107">
        <v>36</v>
      </c>
      <c r="M83" s="107">
        <v>36</v>
      </c>
      <c r="N83" s="107">
        <v>36</v>
      </c>
      <c r="O83" s="107">
        <v>37</v>
      </c>
      <c r="P83" s="107">
        <v>37</v>
      </c>
      <c r="Q83" s="107">
        <v>38</v>
      </c>
      <c r="R83" s="109">
        <v>39</v>
      </c>
      <c r="S83" s="109">
        <v>39</v>
      </c>
      <c r="T83" s="109">
        <v>39</v>
      </c>
      <c r="U83" s="109">
        <v>39</v>
      </c>
      <c r="V83" s="109">
        <v>41</v>
      </c>
      <c r="W83" s="109">
        <v>18.600000000000001</v>
      </c>
    </row>
    <row r="84" spans="2:23" ht="14.25" x14ac:dyDescent="0.2">
      <c r="B84" s="7" t="s">
        <v>32</v>
      </c>
      <c r="C84" s="106" t="s">
        <v>16</v>
      </c>
      <c r="D84" s="107">
        <v>23.3050152594836</v>
      </c>
      <c r="E84" s="107">
        <v>23.556983688814899</v>
      </c>
      <c r="F84" s="107">
        <v>24.444817378646601</v>
      </c>
      <c r="G84" s="107">
        <v>17.670241212451799</v>
      </c>
      <c r="H84" s="107">
        <v>31.704350771808699</v>
      </c>
      <c r="I84" s="107">
        <v>29.601740638466801</v>
      </c>
      <c r="J84" s="107">
        <v>28.621381762537599</v>
      </c>
      <c r="K84" s="107">
        <v>9.3966791537657031</v>
      </c>
      <c r="L84" s="107">
        <v>31.2445574397671</v>
      </c>
      <c r="M84" s="107">
        <v>34.089387846944099</v>
      </c>
      <c r="N84" s="107">
        <v>34.381634065466699</v>
      </c>
      <c r="O84" s="107">
        <v>32.057503251543899</v>
      </c>
      <c r="P84" s="107">
        <v>33</v>
      </c>
      <c r="Q84" s="107">
        <v>35</v>
      </c>
      <c r="R84" s="107">
        <v>23</v>
      </c>
      <c r="S84" s="107">
        <v>25</v>
      </c>
      <c r="T84" s="107">
        <v>25</v>
      </c>
      <c r="U84" s="107">
        <v>29</v>
      </c>
      <c r="V84" s="107">
        <v>30</v>
      </c>
      <c r="W84" s="107">
        <v>32</v>
      </c>
    </row>
    <row r="85" spans="2:23" ht="15" thickBot="1" x14ac:dyDescent="0.25">
      <c r="B85" s="110" t="s">
        <v>132</v>
      </c>
      <c r="C85" s="111"/>
      <c r="D85" s="112">
        <f>AVERAGE(D71:D84)</f>
        <v>25.058494849854664</v>
      </c>
      <c r="E85" s="112">
        <f t="shared" ref="E85" si="27">AVERAGE(E71:E84)</f>
        <v>23.758897238685083</v>
      </c>
      <c r="F85" s="112">
        <f t="shared" ref="F85" si="28">AVERAGE(F71:F84)</f>
        <v>23.764732497254034</v>
      </c>
      <c r="G85" s="112">
        <f t="shared" ref="G85" si="29">AVERAGE(G71:G84)</f>
        <v>22.742208733544885</v>
      </c>
      <c r="H85" s="112">
        <f t="shared" ref="H85" si="30">AVERAGE(H71:H84)</f>
        <v>23.73427836014708</v>
      </c>
      <c r="I85" s="112">
        <f>AVERAGE(I71:I84)</f>
        <v>22.899070794571607</v>
      </c>
      <c r="J85" s="112">
        <f t="shared" ref="J85" si="31">AVERAGE(J71:J84)</f>
        <v>23.235626117319704</v>
      </c>
      <c r="K85" s="112">
        <f t="shared" ref="K85" si="32">AVERAGE(K71:K84)</f>
        <v>20.826630572333475</v>
      </c>
      <c r="L85" s="112">
        <f>AVERAGE(L71:L84)</f>
        <v>22.492940578007186</v>
      </c>
      <c r="M85" s="112">
        <f t="shared" ref="M85" si="33">AVERAGE(M71:M84)</f>
        <v>24.077709498393798</v>
      </c>
      <c r="N85" s="112">
        <f t="shared" ref="N85" si="34">AVERAGE(N71:N84)</f>
        <v>23.390084545340404</v>
      </c>
      <c r="O85" s="112">
        <f t="shared" ref="O85" si="35">AVERAGE(O71:O84)</f>
        <v>23.483163914507895</v>
      </c>
      <c r="P85" s="112">
        <f t="shared" ref="P85" si="36">AVERAGE(P71:P84)</f>
        <v>23.168172629688701</v>
      </c>
      <c r="Q85" s="112">
        <f>AVERAGE(Q71:Q84)</f>
        <v>23.377109600460546</v>
      </c>
      <c r="R85" s="112">
        <f t="shared" ref="R85" si="37">AVERAGE(R71:R84)</f>
        <v>22.143065578325416</v>
      </c>
      <c r="S85" s="112">
        <f t="shared" ref="S85" si="38">AVERAGE(S71:S84)</f>
        <v>23.811585979491515</v>
      </c>
      <c r="T85" s="112">
        <f t="shared" ref="T85" si="39">AVERAGE(T71:T84)</f>
        <v>23.909595693992049</v>
      </c>
      <c r="U85" s="112">
        <f t="shared" ref="U85" si="40">AVERAGE(U71:U84)</f>
        <v>24.691401293714936</v>
      </c>
      <c r="V85" s="112">
        <f>AVERAGE(V71:V84)</f>
        <v>24.972599934931786</v>
      </c>
      <c r="W85" s="112">
        <f t="shared" ref="W85" si="41">AVERAGE(W71:W84)</f>
        <v>23.863909338174654</v>
      </c>
    </row>
    <row r="87" spans="2:23" ht="15.75" x14ac:dyDescent="0.2">
      <c r="B87" s="170" t="s">
        <v>18</v>
      </c>
      <c r="C87" s="170"/>
      <c r="D87" s="170"/>
      <c r="E87" s="170"/>
      <c r="F87" s="170"/>
      <c r="G87" s="170"/>
      <c r="H87" s="170"/>
      <c r="I87" s="170"/>
      <c r="J87" s="170"/>
      <c r="K87" s="170"/>
      <c r="L87" s="170"/>
      <c r="M87" s="170"/>
      <c r="N87" s="170"/>
      <c r="O87" s="170"/>
      <c r="P87" s="170"/>
      <c r="Q87" s="170"/>
      <c r="R87" s="170"/>
      <c r="S87" s="170"/>
      <c r="T87" s="170"/>
      <c r="U87" s="170"/>
      <c r="V87" s="170"/>
      <c r="W87" s="170"/>
    </row>
    <row r="88" spans="2:23" ht="18.95" customHeight="1" x14ac:dyDescent="0.2">
      <c r="B88" s="158" t="s">
        <v>113</v>
      </c>
      <c r="C88" s="158"/>
      <c r="D88" s="158"/>
      <c r="E88" s="158"/>
      <c r="F88" s="158"/>
      <c r="G88" s="158"/>
      <c r="H88" s="158"/>
      <c r="I88" s="158"/>
      <c r="J88" s="158"/>
      <c r="K88" s="158"/>
      <c r="L88" s="158"/>
      <c r="M88" s="158"/>
      <c r="N88" s="158"/>
      <c r="O88" s="158"/>
      <c r="P88" s="158"/>
      <c r="Q88" s="158"/>
      <c r="R88" s="158"/>
      <c r="S88" s="158"/>
      <c r="T88" s="158"/>
      <c r="U88" s="158"/>
      <c r="V88" s="158"/>
      <c r="W88" s="158"/>
    </row>
    <row r="89" spans="2:23" ht="18.95" customHeight="1" x14ac:dyDescent="0.2"/>
    <row r="92" spans="2:23" ht="13.7" customHeight="1" x14ac:dyDescent="0.2"/>
  </sheetData>
  <mergeCells count="4">
    <mergeCell ref="B2:N2"/>
    <mergeCell ref="B4:W4"/>
    <mergeCell ref="B87:W87"/>
    <mergeCell ref="B88:W88"/>
  </mergeCells>
  <pageMargins left="0.74803149606299213" right="0.74803149606299213" top="0.98425196850393704" bottom="0.98425196850393704" header="0.51181102362204722" footer="0.51181102362204722"/>
  <pageSetup paperSize="9" scale="31" fitToHeight="0"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51A3E-80D2-4E2B-8F28-912F49FC0387}">
  <sheetPr codeName="Sheet15">
    <pageSetUpPr fitToPage="1"/>
  </sheetPr>
  <dimension ref="B2:P65"/>
  <sheetViews>
    <sheetView showGridLines="0" zoomScale="80" zoomScaleNormal="80" workbookViewId="0">
      <selection activeCell="B3" sqref="B3"/>
    </sheetView>
  </sheetViews>
  <sheetFormatPr defaultColWidth="9.85546875" defaultRowHeight="12.75" x14ac:dyDescent="0.2"/>
  <cols>
    <col min="1" max="1" width="7.5703125" style="3" customWidth="1"/>
    <col min="2" max="2" width="23.7109375" style="3" customWidth="1"/>
    <col min="3" max="16" width="11.5703125" style="3" customWidth="1"/>
    <col min="17" max="16384" width="9.85546875" style="3"/>
  </cols>
  <sheetData>
    <row r="2" spans="2:16" ht="27.75" customHeight="1" x14ac:dyDescent="0.4">
      <c r="B2" s="165" t="s">
        <v>158</v>
      </c>
      <c r="C2" s="165"/>
      <c r="D2" s="165"/>
      <c r="E2" s="165"/>
      <c r="F2" s="165"/>
      <c r="G2" s="165"/>
      <c r="H2" s="165"/>
      <c r="I2" s="165"/>
      <c r="J2" s="165"/>
      <c r="K2" s="165"/>
      <c r="L2" s="165"/>
      <c r="M2" s="165"/>
      <c r="N2" s="165"/>
      <c r="O2" s="165"/>
      <c r="P2" s="165"/>
    </row>
    <row r="4" spans="2:16" ht="95.25" customHeight="1" x14ac:dyDescent="0.2">
      <c r="B4" s="156" t="s">
        <v>159</v>
      </c>
      <c r="C4" s="156"/>
      <c r="D4" s="156"/>
      <c r="E4" s="156"/>
      <c r="F4" s="156"/>
      <c r="G4" s="156"/>
      <c r="H4" s="156"/>
      <c r="I4" s="156"/>
      <c r="J4" s="156"/>
      <c r="K4" s="156"/>
      <c r="L4" s="156"/>
      <c r="M4" s="156"/>
      <c r="N4" s="156"/>
      <c r="O4" s="156"/>
      <c r="P4" s="156"/>
    </row>
    <row r="5" spans="2:16" ht="108" customHeight="1" x14ac:dyDescent="0.2">
      <c r="B5" s="113"/>
      <c r="C5" s="113"/>
      <c r="D5" s="113"/>
      <c r="E5" s="113"/>
      <c r="F5" s="113"/>
      <c r="G5" s="113"/>
      <c r="H5" s="113"/>
      <c r="I5" s="113"/>
    </row>
    <row r="26" spans="2:11" ht="15.75" x14ac:dyDescent="0.25">
      <c r="B26" s="105" t="s">
        <v>160</v>
      </c>
      <c r="C26" s="114"/>
      <c r="D26" s="114"/>
      <c r="E26" s="114"/>
      <c r="F26" s="114"/>
      <c r="G26" s="114"/>
      <c r="H26" s="114"/>
      <c r="I26" s="114"/>
    </row>
    <row r="27" spans="2:11" ht="15.75" thickBot="1" x14ac:dyDescent="0.3">
      <c r="B27" s="135"/>
      <c r="C27" s="136" t="s">
        <v>0</v>
      </c>
      <c r="D27" s="137">
        <v>2018</v>
      </c>
      <c r="E27" s="135">
        <v>2019</v>
      </c>
      <c r="F27" s="135">
        <v>2020</v>
      </c>
      <c r="G27" s="135">
        <v>2021</v>
      </c>
      <c r="H27" s="135">
        <v>2022</v>
      </c>
      <c r="I27" s="135">
        <v>2023</v>
      </c>
      <c r="J27" s="135">
        <v>2024</v>
      </c>
      <c r="K27" s="135">
        <v>2025</v>
      </c>
    </row>
    <row r="28" spans="2:11" ht="14.25" x14ac:dyDescent="0.2">
      <c r="B28" s="115" t="s">
        <v>1</v>
      </c>
      <c r="C28" s="106" t="s">
        <v>2</v>
      </c>
      <c r="D28" s="116">
        <v>3.1424074996603414E-2</v>
      </c>
      <c r="E28" s="116">
        <v>7.4952883423304223E-2</v>
      </c>
      <c r="F28" s="116">
        <v>0.161557830204171</v>
      </c>
      <c r="G28" s="116">
        <v>0.24646307476700255</v>
      </c>
      <c r="H28" s="116">
        <v>0.29100300881604141</v>
      </c>
      <c r="I28" s="116">
        <v>0.35306283086135848</v>
      </c>
      <c r="J28" s="116">
        <v>0.39340093778288598</v>
      </c>
      <c r="K28" s="116">
        <v>0.43342047156163549</v>
      </c>
    </row>
    <row r="29" spans="2:11" ht="14.25" x14ac:dyDescent="0.2">
      <c r="B29" s="115" t="s">
        <v>3</v>
      </c>
      <c r="C29" s="106" t="s">
        <v>4</v>
      </c>
      <c r="D29" s="116">
        <v>0.3140785409978149</v>
      </c>
      <c r="E29" s="116">
        <v>0.33356346252595315</v>
      </c>
      <c r="F29" s="116">
        <v>0.3619055124066976</v>
      </c>
      <c r="G29" s="116">
        <v>0.38580725539939326</v>
      </c>
      <c r="H29" s="116">
        <v>0.4152687972071526</v>
      </c>
      <c r="I29" s="116">
        <v>0.45456796052349918</v>
      </c>
      <c r="J29" s="116">
        <v>0.49479549975251974</v>
      </c>
      <c r="K29" s="116">
        <v>0.55738848428344578</v>
      </c>
    </row>
    <row r="30" spans="2:11" ht="14.25" x14ac:dyDescent="0.2">
      <c r="B30" s="115" t="s">
        <v>5</v>
      </c>
      <c r="C30" s="106" t="s">
        <v>4</v>
      </c>
      <c r="D30" s="116">
        <v>8.4109793260693219E-2</v>
      </c>
      <c r="E30" s="116">
        <v>0.14074521625669273</v>
      </c>
      <c r="F30" s="116">
        <v>0.19827870453404683</v>
      </c>
      <c r="G30" s="116">
        <v>0.25467649386420038</v>
      </c>
      <c r="H30" s="116">
        <v>0.30942380052155199</v>
      </c>
      <c r="I30" s="116">
        <v>0.40365247523073594</v>
      </c>
      <c r="J30" s="116">
        <v>0.54843611987616248</v>
      </c>
      <c r="K30" s="116">
        <v>0.63175593318968903</v>
      </c>
    </row>
    <row r="31" spans="2:11" ht="14.25" x14ac:dyDescent="0.2">
      <c r="B31" s="115" t="s">
        <v>6</v>
      </c>
      <c r="C31" s="106" t="s">
        <v>4</v>
      </c>
      <c r="D31" s="116">
        <v>5.3569512535981252E-2</v>
      </c>
      <c r="E31" s="116">
        <v>0.10735095899176059</v>
      </c>
      <c r="F31" s="116">
        <v>0.19995718761554479</v>
      </c>
      <c r="G31" s="116">
        <v>0.25127685390418791</v>
      </c>
      <c r="H31" s="116">
        <v>0.29475550714577015</v>
      </c>
      <c r="I31" s="116">
        <v>0.35216646961696324</v>
      </c>
      <c r="J31" s="116">
        <v>0.45248073917313303</v>
      </c>
      <c r="K31" s="116">
        <v>0.58909435869911186</v>
      </c>
    </row>
    <row r="32" spans="2:11" ht="14.25" x14ac:dyDescent="0.2">
      <c r="B32" s="115" t="s">
        <v>7</v>
      </c>
      <c r="C32" s="106" t="s">
        <v>8</v>
      </c>
      <c r="D32" s="116">
        <v>8.5634866976809373E-2</v>
      </c>
      <c r="E32" s="116">
        <v>0.12830281231963131</v>
      </c>
      <c r="F32" s="116">
        <v>0.17242703005548426</v>
      </c>
      <c r="G32" s="116">
        <v>0.2294103895622574</v>
      </c>
      <c r="H32" s="116">
        <v>0.29019236103065349</v>
      </c>
      <c r="I32" s="116">
        <v>0.35616927010318439</v>
      </c>
      <c r="J32" s="116">
        <v>0.45155707682438029</v>
      </c>
      <c r="K32" s="116">
        <v>0.54207708895462869</v>
      </c>
    </row>
    <row r="33" spans="2:11" ht="14.25" x14ac:dyDescent="0.2">
      <c r="B33" s="115" t="s">
        <v>9</v>
      </c>
      <c r="C33" s="106" t="s">
        <v>8</v>
      </c>
      <c r="D33" s="116">
        <v>2.8395554234618543E-2</v>
      </c>
      <c r="E33" s="116">
        <v>7.7149800354751247E-2</v>
      </c>
      <c r="F33" s="116">
        <v>0.16306243377938234</v>
      </c>
      <c r="G33" s="116">
        <v>0.233648606697648</v>
      </c>
      <c r="H33" s="116">
        <v>0.32169488754574743</v>
      </c>
      <c r="I33" s="116">
        <v>0.40379108537200314</v>
      </c>
      <c r="J33" s="116">
        <v>0.49629662167074617</v>
      </c>
      <c r="K33" s="116">
        <v>0.67274851240462596</v>
      </c>
    </row>
    <row r="34" spans="2:11" ht="14.25" x14ac:dyDescent="0.2">
      <c r="B34" s="115" t="s">
        <v>10</v>
      </c>
      <c r="C34" s="106" t="s">
        <v>11</v>
      </c>
      <c r="D34" s="116">
        <v>9.5023213715952667E-2</v>
      </c>
      <c r="E34" s="116">
        <v>0.14068437667140243</v>
      </c>
      <c r="F34" s="116">
        <v>0.18953900686869807</v>
      </c>
      <c r="G34" s="116">
        <v>0.25792403268332675</v>
      </c>
      <c r="H34" s="116">
        <v>0.31576488281007603</v>
      </c>
      <c r="I34" s="116">
        <v>0.39422232699334409</v>
      </c>
      <c r="J34" s="116">
        <v>0.47354854914719041</v>
      </c>
      <c r="K34" s="116">
        <v>0.56234785632669282</v>
      </c>
    </row>
    <row r="35" spans="2:11" ht="14.25" x14ac:dyDescent="0.2">
      <c r="B35" s="115" t="s">
        <v>37</v>
      </c>
      <c r="C35" s="106" t="s">
        <v>12</v>
      </c>
      <c r="D35" s="116">
        <v>1.4063407128328591E-2</v>
      </c>
      <c r="E35" s="116">
        <v>9.2168099331423115E-2</v>
      </c>
      <c r="F35" s="116">
        <v>0.20224946120689655</v>
      </c>
      <c r="G35" s="116">
        <v>0.35977251733909477</v>
      </c>
      <c r="H35" s="116">
        <v>0.45643915090854653</v>
      </c>
      <c r="I35" s="116">
        <v>0.62826160493257688</v>
      </c>
      <c r="J35" s="116">
        <v>0.82993404517829128</v>
      </c>
      <c r="K35" s="116">
        <v>0.9322355225091663</v>
      </c>
    </row>
    <row r="36" spans="2:11" ht="14.25" x14ac:dyDescent="0.2">
      <c r="B36" s="115" t="s">
        <v>38</v>
      </c>
      <c r="C36" s="106" t="s">
        <v>13</v>
      </c>
      <c r="D36" s="116">
        <v>0.99453412856994439</v>
      </c>
      <c r="E36" s="116">
        <v>0.99468755481591431</v>
      </c>
      <c r="F36" s="116">
        <v>0.99482420802580096</v>
      </c>
      <c r="G36" s="116">
        <v>0.99491625469321021</v>
      </c>
      <c r="H36" s="116">
        <v>0.99532790122488535</v>
      </c>
      <c r="I36" s="116">
        <v>0.99565361604556135</v>
      </c>
      <c r="J36" s="116">
        <v>0.99636707919118139</v>
      </c>
      <c r="K36" s="116">
        <v>0.99694487227149609</v>
      </c>
    </row>
    <row r="37" spans="2:11" ht="14.25" x14ac:dyDescent="0.2">
      <c r="B37" s="115" t="s">
        <v>14</v>
      </c>
      <c r="C37" s="106" t="s">
        <v>13</v>
      </c>
      <c r="D37" s="116">
        <v>0.98862917146144991</v>
      </c>
      <c r="E37" s="116">
        <v>0.98949100765854914</v>
      </c>
      <c r="F37" s="116">
        <v>0.99032361562805349</v>
      </c>
      <c r="G37" s="116">
        <v>0.99313387493791849</v>
      </c>
      <c r="H37" s="116">
        <v>0.99414666181267886</v>
      </c>
      <c r="I37" s="116">
        <v>0.99423063342984253</v>
      </c>
      <c r="J37" s="116">
        <v>0.99469580530979651</v>
      </c>
      <c r="K37" s="116">
        <v>0.99551741713854813</v>
      </c>
    </row>
    <row r="38" spans="2:11" ht="14.25" x14ac:dyDescent="0.2">
      <c r="B38" s="115" t="s">
        <v>39</v>
      </c>
      <c r="C38" s="106" t="s">
        <v>13</v>
      </c>
      <c r="D38" s="116">
        <v>0.99346813568534598</v>
      </c>
      <c r="E38" s="116">
        <v>0.99385247155735346</v>
      </c>
      <c r="F38" s="116">
        <v>0.99420703324424153</v>
      </c>
      <c r="G38" s="116">
        <v>0.99438458443242272</v>
      </c>
      <c r="H38" s="116">
        <v>0.99467374092582306</v>
      </c>
      <c r="I38" s="116">
        <v>0.99493528418683175</v>
      </c>
      <c r="J38" s="116">
        <v>0.99518781255629229</v>
      </c>
      <c r="K38" s="116">
        <v>0.99538694496982794</v>
      </c>
    </row>
    <row r="39" spans="2:11" ht="14.25" x14ac:dyDescent="0.2">
      <c r="B39" s="115" t="s">
        <v>40</v>
      </c>
      <c r="C39" s="106" t="s">
        <v>13</v>
      </c>
      <c r="D39" s="116">
        <v>0.99083141341562975</v>
      </c>
      <c r="E39" s="116">
        <v>0.99164975442880632</v>
      </c>
      <c r="F39" s="116">
        <v>0.99262094932444656</v>
      </c>
      <c r="G39" s="116">
        <v>0.9931030092945603</v>
      </c>
      <c r="H39" s="116">
        <v>0.9956528879810308</v>
      </c>
      <c r="I39" s="116">
        <v>0.99714831167231599</v>
      </c>
      <c r="J39" s="116">
        <v>0.99738775830872084</v>
      </c>
      <c r="K39" s="116">
        <v>0.99762234823602147</v>
      </c>
    </row>
    <row r="40" spans="2:11" ht="14.25" x14ac:dyDescent="0.2">
      <c r="B40" s="115" t="s">
        <v>15</v>
      </c>
      <c r="C40" s="106" t="s">
        <v>13</v>
      </c>
      <c r="D40" s="116">
        <v>0.98583031629942131</v>
      </c>
      <c r="E40" s="116">
        <v>0.99064650739498517</v>
      </c>
      <c r="F40" s="116">
        <v>0.99370940496300353</v>
      </c>
      <c r="G40" s="116">
        <v>0.99501214928433124</v>
      </c>
      <c r="H40" s="116">
        <v>0.99637400127382914</v>
      </c>
      <c r="I40" s="116">
        <v>0.99810140649309587</v>
      </c>
      <c r="J40" s="116">
        <v>0.99818853537253971</v>
      </c>
      <c r="K40" s="116">
        <v>0.99823572070268107</v>
      </c>
    </row>
    <row r="41" spans="2:11" ht="14.25" x14ac:dyDescent="0.2">
      <c r="B41" s="115" t="s">
        <v>32</v>
      </c>
      <c r="C41" s="106" t="s">
        <v>16</v>
      </c>
      <c r="D41" s="116">
        <v>0.16366989396035039</v>
      </c>
      <c r="E41" s="116">
        <v>0.1606923977882494</v>
      </c>
      <c r="F41" s="116">
        <v>0.21506730586928849</v>
      </c>
      <c r="G41" s="116">
        <v>0.2443944386401993</v>
      </c>
      <c r="H41" s="116">
        <v>0.25021335168616654</v>
      </c>
      <c r="I41" s="116">
        <v>0.36654866307292083</v>
      </c>
      <c r="J41" s="116">
        <v>0.46499294185939127</v>
      </c>
      <c r="K41" s="116">
        <v>0.70590960134755754</v>
      </c>
    </row>
    <row r="42" spans="2:11" ht="15" thickBot="1" x14ac:dyDescent="0.25">
      <c r="B42" s="110" t="s">
        <v>161</v>
      </c>
      <c r="C42" s="111"/>
      <c r="D42" s="117">
        <v>0.3750857985698432</v>
      </c>
      <c r="E42" s="117">
        <v>0.40646359819963379</v>
      </c>
      <c r="F42" s="117">
        <v>0.44744417097374073</v>
      </c>
      <c r="G42" s="117">
        <v>0.48629173841895945</v>
      </c>
      <c r="H42" s="117">
        <v>0.52541640108925114</v>
      </c>
      <c r="I42" s="117">
        <v>0.57615259269485508</v>
      </c>
      <c r="J42" s="117">
        <v>0.64135193248875177</v>
      </c>
      <c r="K42" s="117">
        <v>0.71060892868385483</v>
      </c>
    </row>
    <row r="44" spans="2:11" ht="15.75" x14ac:dyDescent="0.25">
      <c r="B44" s="105" t="s">
        <v>162</v>
      </c>
    </row>
    <row r="45" spans="2:11" ht="31.5" customHeight="1" thickBot="1" x14ac:dyDescent="0.3">
      <c r="B45" s="135"/>
      <c r="C45" s="136" t="s">
        <v>0</v>
      </c>
      <c r="D45" s="137">
        <v>2018</v>
      </c>
      <c r="E45" s="135">
        <v>2019</v>
      </c>
      <c r="F45" s="135">
        <v>2020</v>
      </c>
      <c r="G45" s="135">
        <v>2021</v>
      </c>
      <c r="H45" s="135">
        <v>2022</v>
      </c>
      <c r="I45" s="135">
        <v>2023</v>
      </c>
      <c r="J45" s="135">
        <v>2024</v>
      </c>
      <c r="K45" s="135">
        <v>2025</v>
      </c>
    </row>
    <row r="46" spans="2:11" ht="15.75" customHeight="1" x14ac:dyDescent="0.2">
      <c r="B46" s="115" t="s">
        <v>1</v>
      </c>
      <c r="C46" s="106" t="s">
        <v>2</v>
      </c>
      <c r="D46" s="116">
        <v>0.25907514450867053</v>
      </c>
      <c r="E46" s="116">
        <v>0.29274833114623156</v>
      </c>
      <c r="F46" s="116">
        <v>0.33738730562110486</v>
      </c>
      <c r="G46" s="116">
        <v>0.38931028400070561</v>
      </c>
      <c r="H46" s="116">
        <v>0.4128601546029515</v>
      </c>
      <c r="I46" s="116">
        <v>0.41126051320512136</v>
      </c>
      <c r="J46" s="116">
        <v>0.44359342588160205</v>
      </c>
      <c r="K46" s="116">
        <v>0.45758105222286932</v>
      </c>
    </row>
    <row r="47" spans="2:11" ht="14.25" x14ac:dyDescent="0.2">
      <c r="B47" s="115" t="s">
        <v>3</v>
      </c>
      <c r="C47" s="106" t="s">
        <v>4</v>
      </c>
      <c r="D47" s="116">
        <v>0.60096342196889019</v>
      </c>
      <c r="E47" s="116">
        <v>0.61757711888142608</v>
      </c>
      <c r="F47" s="116">
        <v>0.63216305565421704</v>
      </c>
      <c r="G47" s="116">
        <v>0.64372324279629434</v>
      </c>
      <c r="H47" s="116">
        <v>0.65727165350064476</v>
      </c>
      <c r="I47" s="116">
        <v>0.66868109652551277</v>
      </c>
      <c r="J47" s="116">
        <v>0.68125635084059588</v>
      </c>
      <c r="K47" s="116">
        <v>0.70195096301355753</v>
      </c>
    </row>
    <row r="48" spans="2:11" ht="14.25" x14ac:dyDescent="0.2">
      <c r="B48" s="115" t="s">
        <v>5</v>
      </c>
      <c r="C48" s="106" t="s">
        <v>4</v>
      </c>
      <c r="D48" s="116">
        <v>0.12319398845574901</v>
      </c>
      <c r="E48" s="116">
        <v>0.15823714834214206</v>
      </c>
      <c r="F48" s="116">
        <v>0.20987295234549516</v>
      </c>
      <c r="G48" s="116">
        <v>0.25875902800828687</v>
      </c>
      <c r="H48" s="116">
        <v>0.29377076226785276</v>
      </c>
      <c r="I48" s="116">
        <v>0.31416849075489756</v>
      </c>
      <c r="J48" s="116">
        <v>0.40705267740531126</v>
      </c>
      <c r="K48" s="116">
        <v>0.42699811522591818</v>
      </c>
    </row>
    <row r="49" spans="2:16" ht="14.25" x14ac:dyDescent="0.2">
      <c r="B49" s="115" t="s">
        <v>6</v>
      </c>
      <c r="C49" s="106" t="s">
        <v>4</v>
      </c>
      <c r="D49" s="116">
        <v>6.9282906052911791E-2</v>
      </c>
      <c r="E49" s="116">
        <v>0.10888727362073732</v>
      </c>
      <c r="F49" s="116">
        <v>0.19296708669919627</v>
      </c>
      <c r="G49" s="116">
        <v>0.231610171988724</v>
      </c>
      <c r="H49" s="116">
        <v>0.26015158168038027</v>
      </c>
      <c r="I49" s="116">
        <v>0.31026665022434285</v>
      </c>
      <c r="J49" s="116">
        <v>0.35066705527298025</v>
      </c>
      <c r="K49" s="116">
        <v>0.43911359925355725</v>
      </c>
    </row>
    <row r="50" spans="2:16" ht="14.25" x14ac:dyDescent="0.2">
      <c r="B50" s="115" t="s">
        <v>7</v>
      </c>
      <c r="C50" s="106" t="s">
        <v>8</v>
      </c>
      <c r="D50" s="116">
        <v>0.13292877464765571</v>
      </c>
      <c r="E50" s="116">
        <v>0.17888496180595143</v>
      </c>
      <c r="F50" s="116">
        <v>0.22254676678102142</v>
      </c>
      <c r="G50" s="116">
        <v>0.27358671198123596</v>
      </c>
      <c r="H50" s="116">
        <v>0.30280566533297332</v>
      </c>
      <c r="I50" s="116">
        <v>0.33564535340685342</v>
      </c>
      <c r="J50" s="116">
        <v>0.37743889667617253</v>
      </c>
      <c r="K50" s="116">
        <v>0.36146955247667273</v>
      </c>
    </row>
    <row r="51" spans="2:16" ht="14.25" x14ac:dyDescent="0.2">
      <c r="B51" s="115" t="s">
        <v>9</v>
      </c>
      <c r="C51" s="106" t="s">
        <v>8</v>
      </c>
      <c r="D51" s="116">
        <v>5.175005801576011E-2</v>
      </c>
      <c r="E51" s="116">
        <v>0.11293460368134883</v>
      </c>
      <c r="F51" s="116">
        <v>0.18557652748928827</v>
      </c>
      <c r="G51" s="116">
        <v>0.25551555618124411</v>
      </c>
      <c r="H51" s="116">
        <v>0.32456202210289836</v>
      </c>
      <c r="I51" s="116">
        <v>0.39364636727487939</v>
      </c>
      <c r="J51" s="116">
        <v>0.48543068842244014</v>
      </c>
      <c r="K51" s="116">
        <v>0.51668772231630067</v>
      </c>
    </row>
    <row r="52" spans="2:16" ht="14.25" x14ac:dyDescent="0.2">
      <c r="B52" s="115" t="s">
        <v>10</v>
      </c>
      <c r="C52" s="106" t="s">
        <v>11</v>
      </c>
      <c r="D52" s="116">
        <v>0.1718633771386065</v>
      </c>
      <c r="E52" s="116">
        <v>0.20539269094871038</v>
      </c>
      <c r="F52" s="116">
        <v>0.23874441284030881</v>
      </c>
      <c r="G52" s="116">
        <v>0.28015301530153014</v>
      </c>
      <c r="H52" s="116">
        <v>0.30157296255250193</v>
      </c>
      <c r="I52" s="116">
        <v>0.3342728297632469</v>
      </c>
      <c r="J52" s="116">
        <v>0.3716264385375293</v>
      </c>
      <c r="K52" s="116">
        <v>0.41076717629132498</v>
      </c>
    </row>
    <row r="53" spans="2:16" ht="14.25" x14ac:dyDescent="0.2">
      <c r="B53" s="115" t="s">
        <v>37</v>
      </c>
      <c r="C53" s="106" t="s">
        <v>12</v>
      </c>
      <c r="D53" s="116">
        <v>9.8149104048374014E-2</v>
      </c>
      <c r="E53" s="116">
        <v>0.14901093500430029</v>
      </c>
      <c r="F53" s="116">
        <v>0.22284915241763364</v>
      </c>
      <c r="G53" s="116">
        <v>0.28587872257053293</v>
      </c>
      <c r="H53" s="116">
        <v>0.34210120333230487</v>
      </c>
      <c r="I53" s="116">
        <v>0.38846005898192076</v>
      </c>
      <c r="J53" s="116">
        <v>0.5192224069574114</v>
      </c>
      <c r="K53" s="116">
        <v>0.67030657357524215</v>
      </c>
    </row>
    <row r="54" spans="2:16" ht="14.25" x14ac:dyDescent="0.2">
      <c r="B54" s="115" t="s">
        <v>38</v>
      </c>
      <c r="C54" s="106" t="s">
        <v>13</v>
      </c>
      <c r="D54" s="116">
        <v>0.97408189343852436</v>
      </c>
      <c r="E54" s="116">
        <v>0.97466437177280552</v>
      </c>
      <c r="F54" s="116">
        <v>0.97516563076292606</v>
      </c>
      <c r="G54" s="116">
        <v>0.97548699532049188</v>
      </c>
      <c r="H54" s="116">
        <v>0.97876749726992951</v>
      </c>
      <c r="I54" s="116">
        <v>0.9798405537358631</v>
      </c>
      <c r="J54" s="116">
        <v>0.98192822960621007</v>
      </c>
      <c r="K54" s="116">
        <v>0.91562629791600503</v>
      </c>
    </row>
    <row r="55" spans="2:16" ht="14.25" x14ac:dyDescent="0.2">
      <c r="B55" s="115" t="s">
        <v>14</v>
      </c>
      <c r="C55" s="106" t="s">
        <v>13</v>
      </c>
      <c r="D55" s="116">
        <v>0.95306073553488002</v>
      </c>
      <c r="E55" s="116">
        <v>0.95264951473724069</v>
      </c>
      <c r="F55" s="116">
        <v>0.95306351883080387</v>
      </c>
      <c r="G55" s="116">
        <v>0.95879983890455089</v>
      </c>
      <c r="H55" s="116">
        <v>0.96377319216220003</v>
      </c>
      <c r="I55" s="116">
        <v>0.96468257898385656</v>
      </c>
      <c r="J55" s="116">
        <v>0.96869244935543275</v>
      </c>
      <c r="K55" s="116">
        <v>0.89520186083412967</v>
      </c>
    </row>
    <row r="56" spans="2:16" ht="14.25" x14ac:dyDescent="0.2">
      <c r="B56" s="115" t="s">
        <v>39</v>
      </c>
      <c r="C56" s="106" t="s">
        <v>13</v>
      </c>
      <c r="D56" s="116">
        <v>0.95365041946890383</v>
      </c>
      <c r="E56" s="116">
        <v>0.95663343952317337</v>
      </c>
      <c r="F56" s="116">
        <v>0.95849660953419424</v>
      </c>
      <c r="G56" s="116">
        <v>0.95948278780083274</v>
      </c>
      <c r="H56" s="116">
        <v>0.96153974671701137</v>
      </c>
      <c r="I56" s="116">
        <v>0.95294929966462816</v>
      </c>
      <c r="J56" s="116">
        <v>0.95423535172188678</v>
      </c>
      <c r="K56" s="116">
        <v>0.86733516727304993</v>
      </c>
    </row>
    <row r="57" spans="2:16" ht="14.25" x14ac:dyDescent="0.2">
      <c r="B57" s="115" t="s">
        <v>40</v>
      </c>
      <c r="C57" s="106" t="s">
        <v>13</v>
      </c>
      <c r="D57" s="116">
        <v>0.96928320802005008</v>
      </c>
      <c r="E57" s="116">
        <v>0.96833767796270298</v>
      </c>
      <c r="F57" s="116">
        <v>0.97128381721387713</v>
      </c>
      <c r="G57" s="116">
        <v>0.97163036028250438</v>
      </c>
      <c r="H57" s="116">
        <v>0.97891477440283103</v>
      </c>
      <c r="I57" s="116">
        <v>0.98213953488372097</v>
      </c>
      <c r="J57" s="116">
        <v>0.98491395941044835</v>
      </c>
      <c r="K57" s="116">
        <v>0.92648934149716466</v>
      </c>
    </row>
    <row r="58" spans="2:16" ht="14.25" x14ac:dyDescent="0.2">
      <c r="B58" s="115" t="s">
        <v>15</v>
      </c>
      <c r="C58" s="106" t="s">
        <v>13</v>
      </c>
      <c r="D58" s="116">
        <v>0.9038823664259632</v>
      </c>
      <c r="E58" s="116">
        <v>0.93591722031805846</v>
      </c>
      <c r="F58" s="116">
        <v>0.95355063464671064</v>
      </c>
      <c r="G58" s="116">
        <v>0.95963102240221132</v>
      </c>
      <c r="H58" s="116">
        <v>0.97414308646249725</v>
      </c>
      <c r="I58" s="116">
        <v>0.98361220241356107</v>
      </c>
      <c r="J58" s="116">
        <v>0.98455448013590807</v>
      </c>
      <c r="K58" s="116">
        <v>0.88234149325103906</v>
      </c>
    </row>
    <row r="59" spans="2:16" ht="14.25" x14ac:dyDescent="0.2">
      <c r="B59" s="115" t="s">
        <v>32</v>
      </c>
      <c r="C59" s="106" t="s">
        <v>16</v>
      </c>
      <c r="D59" s="116">
        <v>0.22463932321172295</v>
      </c>
      <c r="E59" s="116">
        <v>0.17742746939460002</v>
      </c>
      <c r="F59" s="116">
        <v>0.24197304940941608</v>
      </c>
      <c r="G59" s="116">
        <v>0.24947368421052632</v>
      </c>
      <c r="H59" s="116">
        <v>0.28342294723412009</v>
      </c>
      <c r="I59" s="116">
        <v>0.30925653294074346</v>
      </c>
      <c r="J59" s="116">
        <v>0.311592761980513</v>
      </c>
      <c r="K59" s="116">
        <v>0.5581707535349919</v>
      </c>
    </row>
    <row r="60" spans="2:16" ht="15" thickBot="1" x14ac:dyDescent="0.25">
      <c r="B60" s="110" t="s">
        <v>161</v>
      </c>
      <c r="C60" s="111"/>
      <c r="D60" s="117">
        <v>0.44437937128675642</v>
      </c>
      <c r="E60" s="117">
        <v>0.47146989809474982</v>
      </c>
      <c r="F60" s="117">
        <v>0.50673932280750777</v>
      </c>
      <c r="G60" s="117">
        <v>0.53260891498678298</v>
      </c>
      <c r="H60" s="117">
        <v>0.56086438217009604</v>
      </c>
      <c r="I60" s="117">
        <v>0.58444172248044834</v>
      </c>
      <c r="J60" s="117">
        <v>0.62186094334662245</v>
      </c>
      <c r="K60" s="117">
        <v>0.61934523636006245</v>
      </c>
    </row>
    <row r="63" spans="2:16" ht="15.75" x14ac:dyDescent="0.25">
      <c r="B63" s="170" t="s">
        <v>18</v>
      </c>
      <c r="C63" s="170"/>
      <c r="D63" s="170"/>
      <c r="E63" s="170"/>
      <c r="F63" s="170"/>
      <c r="G63" s="170"/>
      <c r="H63" s="170"/>
      <c r="I63" s="170"/>
      <c r="J63" s="170"/>
      <c r="K63" s="170"/>
      <c r="L63"/>
      <c r="M63"/>
      <c r="N63"/>
      <c r="O63"/>
      <c r="P63"/>
    </row>
    <row r="64" spans="2:16" ht="18.95" customHeight="1" x14ac:dyDescent="0.25">
      <c r="B64" s="158" t="s">
        <v>163</v>
      </c>
      <c r="C64" s="158"/>
      <c r="D64" s="158"/>
      <c r="E64" s="158"/>
      <c r="F64" s="158"/>
      <c r="G64" s="158"/>
      <c r="H64" s="158"/>
      <c r="I64" s="158"/>
      <c r="J64" s="158"/>
      <c r="K64" s="158"/>
      <c r="L64"/>
      <c r="M64"/>
      <c r="N64"/>
      <c r="O64"/>
      <c r="P64"/>
    </row>
    <row r="65" ht="18.95" customHeight="1" x14ac:dyDescent="0.2"/>
  </sheetData>
  <mergeCells count="4">
    <mergeCell ref="B2:P2"/>
    <mergeCell ref="B4:P4"/>
    <mergeCell ref="B63:K63"/>
    <mergeCell ref="B64:K64"/>
  </mergeCells>
  <pageMargins left="0.74803149606299213" right="0.74803149606299213" top="0.98425196850393704" bottom="0.98425196850393704" header="0.51181102362204722" footer="0.51181102362204722"/>
  <pageSetup paperSize="9" scale="44" fitToHeight="0"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EE9D6-E941-4CE1-9D4D-A9995D31121F}">
  <sheetPr codeName="Sheet16">
    <pageSetUpPr fitToPage="1"/>
  </sheetPr>
  <dimension ref="B2:P77"/>
  <sheetViews>
    <sheetView showGridLines="0" zoomScale="80" zoomScaleNormal="80" workbookViewId="0">
      <selection activeCell="B3" sqref="B3"/>
    </sheetView>
  </sheetViews>
  <sheetFormatPr defaultColWidth="9.85546875" defaultRowHeight="12.75" x14ac:dyDescent="0.2"/>
  <cols>
    <col min="1" max="1" width="7.5703125" style="3" customWidth="1"/>
    <col min="2" max="2" width="22.42578125" style="3" customWidth="1"/>
    <col min="3" max="16" width="11.5703125" style="3" customWidth="1"/>
    <col min="17" max="16384" width="9.85546875" style="3"/>
  </cols>
  <sheetData>
    <row r="2" spans="2:16" ht="27.75" customHeight="1" x14ac:dyDescent="0.4">
      <c r="B2" s="165" t="s">
        <v>164</v>
      </c>
      <c r="C2" s="165"/>
      <c r="D2" s="165"/>
      <c r="E2" s="165"/>
      <c r="F2" s="165"/>
      <c r="G2" s="165"/>
      <c r="H2" s="165"/>
      <c r="I2" s="165"/>
      <c r="J2" s="165"/>
      <c r="K2" s="165"/>
      <c r="L2" s="165"/>
      <c r="M2" s="165"/>
      <c r="N2" s="165"/>
      <c r="O2" s="165"/>
      <c r="P2" s="165"/>
    </row>
    <row r="4" spans="2:16" ht="15" x14ac:dyDescent="0.2">
      <c r="B4" s="158" t="s">
        <v>183</v>
      </c>
      <c r="C4" s="158"/>
      <c r="D4" s="158"/>
      <c r="E4" s="158"/>
      <c r="F4" s="158"/>
      <c r="G4" s="158"/>
      <c r="H4" s="158"/>
      <c r="I4" s="158"/>
      <c r="J4" s="158"/>
      <c r="K4" s="158"/>
      <c r="L4" s="158"/>
      <c r="M4" s="158"/>
      <c r="N4" s="158"/>
      <c r="O4" s="158"/>
      <c r="P4" s="158"/>
    </row>
    <row r="23" spans="2:11" ht="14.25" x14ac:dyDescent="0.2">
      <c r="B23" s="152"/>
      <c r="C23" s="152"/>
    </row>
    <row r="28" spans="2:11" ht="41.25" customHeight="1" x14ac:dyDescent="0.2"/>
    <row r="31" spans="2:11" ht="15.75" x14ac:dyDescent="0.25">
      <c r="B31" s="105" t="s">
        <v>165</v>
      </c>
    </row>
    <row r="32" spans="2:11" ht="15.75" thickBot="1" x14ac:dyDescent="0.3">
      <c r="B32" s="135"/>
      <c r="C32" s="136" t="s">
        <v>0</v>
      </c>
      <c r="D32" s="137">
        <v>2018</v>
      </c>
      <c r="E32" s="135">
        <v>2019</v>
      </c>
      <c r="F32" s="135">
        <v>2020</v>
      </c>
      <c r="G32" s="135">
        <v>2021</v>
      </c>
      <c r="H32" s="135">
        <v>2022</v>
      </c>
      <c r="I32" s="135">
        <v>2023</v>
      </c>
      <c r="J32" s="135">
        <v>2024</v>
      </c>
      <c r="K32" s="135">
        <v>2025</v>
      </c>
    </row>
    <row r="33" spans="2:11" ht="14.25" x14ac:dyDescent="0.2">
      <c r="B33" s="115" t="s">
        <v>1</v>
      </c>
      <c r="C33" s="106" t="s">
        <v>2</v>
      </c>
      <c r="D33" s="116">
        <v>0.22852791993116253</v>
      </c>
      <c r="E33" s="116">
        <v>0.26592651481878882</v>
      </c>
      <c r="F33" s="116">
        <v>0.33131687377728231</v>
      </c>
      <c r="G33" s="116">
        <v>0.39811624167240983</v>
      </c>
      <c r="H33" s="116">
        <v>0.44169200500804867</v>
      </c>
      <c r="I33" s="116">
        <v>0.49497630916920038</v>
      </c>
      <c r="J33" s="116">
        <v>0.52613993510786539</v>
      </c>
      <c r="K33" s="116">
        <v>0.55973198649780465</v>
      </c>
    </row>
    <row r="34" spans="2:11" ht="14.25" x14ac:dyDescent="0.2">
      <c r="B34" s="115" t="s">
        <v>3</v>
      </c>
      <c r="C34" s="106" t="s">
        <v>4</v>
      </c>
      <c r="D34" s="116">
        <v>0.21507445416235935</v>
      </c>
      <c r="E34" s="116">
        <v>0.21906729592684054</v>
      </c>
      <c r="F34" s="116">
        <v>0.25216801997175708</v>
      </c>
      <c r="G34" s="116">
        <v>0.28111975147860696</v>
      </c>
      <c r="H34" s="116">
        <v>0.31321491357537762</v>
      </c>
      <c r="I34" s="116">
        <v>0.35639737363013529</v>
      </c>
      <c r="J34" s="116">
        <v>0.40078829280328149</v>
      </c>
      <c r="K34" s="116">
        <v>0.55738848428344578</v>
      </c>
    </row>
    <row r="35" spans="2:11" ht="14.25" x14ac:dyDescent="0.2">
      <c r="B35" s="115" t="s">
        <v>5</v>
      </c>
      <c r="C35" s="106" t="s">
        <v>4</v>
      </c>
      <c r="D35" s="116">
        <v>1.5127266349505624E-4</v>
      </c>
      <c r="E35" s="116">
        <v>2.5067650518386156E-4</v>
      </c>
      <c r="F35" s="116">
        <v>2.4340915630060088E-3</v>
      </c>
      <c r="G35" s="116">
        <v>2.7242785088942751E-2</v>
      </c>
      <c r="H35" s="116">
        <v>6.8486627884593948E-2</v>
      </c>
      <c r="I35" s="116">
        <v>0.13852833715524265</v>
      </c>
      <c r="J35" s="116">
        <v>0.24216225968806662</v>
      </c>
      <c r="K35" s="116">
        <v>0.5320270355283645</v>
      </c>
    </row>
    <row r="36" spans="2:11" ht="14.25" x14ac:dyDescent="0.2">
      <c r="B36" s="115" t="s">
        <v>6</v>
      </c>
      <c r="C36" s="106" t="s">
        <v>4</v>
      </c>
      <c r="D36" s="116">
        <v>2.9654868150384574E-2</v>
      </c>
      <c r="E36" s="116">
        <v>8.0474894111981429E-2</v>
      </c>
      <c r="F36" s="116">
        <v>0.14641297201590908</v>
      </c>
      <c r="G36" s="116">
        <v>0.20425923132170012</v>
      </c>
      <c r="H36" s="116">
        <v>0.25116368856996385</v>
      </c>
      <c r="I36" s="116">
        <v>0.31192777969969876</v>
      </c>
      <c r="J36" s="116">
        <v>0.41074129820550837</v>
      </c>
      <c r="K36" s="116">
        <v>0.55284374239369904</v>
      </c>
    </row>
    <row r="37" spans="2:11" ht="14.25" x14ac:dyDescent="0.2">
      <c r="B37" s="115" t="s">
        <v>7</v>
      </c>
      <c r="C37" s="106" t="s">
        <v>8</v>
      </c>
      <c r="D37" s="116">
        <v>4.3718187211984138E-4</v>
      </c>
      <c r="E37" s="116">
        <v>5.1928039017073264E-4</v>
      </c>
      <c r="F37" s="116">
        <v>3.5620098449393204E-3</v>
      </c>
      <c r="G37" s="116">
        <v>5.0695682232328419E-2</v>
      </c>
      <c r="H37" s="116">
        <v>0.28500869995070732</v>
      </c>
      <c r="I37" s="116">
        <v>0.35346127046961795</v>
      </c>
      <c r="J37" s="116">
        <v>0.45110677333216359</v>
      </c>
      <c r="K37" s="116">
        <v>0.54147432354821579</v>
      </c>
    </row>
    <row r="38" spans="2:11" ht="14.25" x14ac:dyDescent="0.2">
      <c r="B38" s="115" t="s">
        <v>9</v>
      </c>
      <c r="C38" s="106" t="s">
        <v>8</v>
      </c>
      <c r="D38" s="116">
        <v>4.4661092241843786E-4</v>
      </c>
      <c r="E38" s="116">
        <v>4.0519082297541475E-4</v>
      </c>
      <c r="F38" s="116">
        <v>1.067378252168112E-4</v>
      </c>
      <c r="G38" s="116">
        <v>0.20877305465726306</v>
      </c>
      <c r="H38" s="116">
        <v>0.31763873059252279</v>
      </c>
      <c r="I38" s="116">
        <v>0.40367800987118563</v>
      </c>
      <c r="J38" s="116">
        <v>0.49579677919685916</v>
      </c>
      <c r="K38" s="116">
        <v>0.6727140217860742</v>
      </c>
    </row>
    <row r="39" spans="2:11" ht="14.25" x14ac:dyDescent="0.2">
      <c r="B39" s="115" t="s">
        <v>10</v>
      </c>
      <c r="C39" s="106" t="s">
        <v>11</v>
      </c>
      <c r="D39" s="116">
        <v>2.0836996086551673E-5</v>
      </c>
      <c r="E39" s="116">
        <v>2.8082752211835859E-5</v>
      </c>
      <c r="F39" s="116">
        <v>5.1682257481006769E-5</v>
      </c>
      <c r="G39" s="116">
        <v>5.8499363615549936E-2</v>
      </c>
      <c r="H39" s="116">
        <v>0.31598389528283638</v>
      </c>
      <c r="I39" s="116">
        <v>0.40053545526927914</v>
      </c>
      <c r="J39" s="116">
        <v>0.47671937420759275</v>
      </c>
      <c r="K39" s="116">
        <v>0.5623431249393791</v>
      </c>
    </row>
    <row r="40" spans="2:11" ht="14.25" x14ac:dyDescent="0.2">
      <c r="B40" s="115" t="s">
        <v>37</v>
      </c>
      <c r="C40" s="106" t="s">
        <v>12</v>
      </c>
      <c r="D40" s="116">
        <v>1.5686833900515559E-2</v>
      </c>
      <c r="E40" s="116">
        <v>5.2935204731134278E-2</v>
      </c>
      <c r="F40" s="116">
        <v>0.10248918781403041</v>
      </c>
      <c r="G40" s="116">
        <v>0.15381173663223335</v>
      </c>
      <c r="H40" s="116">
        <v>0.18639493873678398</v>
      </c>
      <c r="I40" s="116">
        <v>0.22047834309700631</v>
      </c>
      <c r="J40" s="116">
        <v>0.25592527151147737</v>
      </c>
      <c r="K40" s="116">
        <v>0.28597807664453606</v>
      </c>
    </row>
    <row r="41" spans="2:11" ht="14.25" x14ac:dyDescent="0.2">
      <c r="B41" s="115" t="s">
        <v>38</v>
      </c>
      <c r="C41" s="106" t="s">
        <v>13</v>
      </c>
      <c r="D41" s="116">
        <v>0.25399889477971632</v>
      </c>
      <c r="E41" s="116">
        <v>0.27524586974210208</v>
      </c>
      <c r="F41" s="116">
        <v>0.29988816127894946</v>
      </c>
      <c r="G41" s="116">
        <v>0.31430180325033835</v>
      </c>
      <c r="H41" s="116">
        <v>0.41987126519202383</v>
      </c>
      <c r="I41" s="116">
        <v>0.44719583914250444</v>
      </c>
      <c r="J41" s="116">
        <v>0.4742814634476229</v>
      </c>
      <c r="K41" s="116">
        <v>0.49563041053693768</v>
      </c>
    </row>
    <row r="42" spans="2:11" ht="14.25" x14ac:dyDescent="0.2">
      <c r="B42" s="115" t="s">
        <v>14</v>
      </c>
      <c r="C42" s="106" t="s">
        <v>13</v>
      </c>
      <c r="D42" s="116">
        <v>0.15121547756041426</v>
      </c>
      <c r="E42" s="116">
        <v>0.15007314344720765</v>
      </c>
      <c r="F42" s="116">
        <v>0.14852557278070264</v>
      </c>
      <c r="G42" s="116">
        <v>0.14916602319401698</v>
      </c>
      <c r="H42" s="116">
        <v>0.16001384814156513</v>
      </c>
      <c r="I42" s="116">
        <v>0.17333521643951699</v>
      </c>
      <c r="J42" s="116">
        <v>0.18574834659673767</v>
      </c>
      <c r="K42" s="116">
        <v>0.19762465001640822</v>
      </c>
    </row>
    <row r="43" spans="2:11" ht="14.25" x14ac:dyDescent="0.2">
      <c r="B43" s="115" t="s">
        <v>39</v>
      </c>
      <c r="C43" s="106" t="s">
        <v>13</v>
      </c>
      <c r="D43" s="116">
        <v>5.7580992306082351E-2</v>
      </c>
      <c r="E43" s="116">
        <v>5.6362378976486861E-2</v>
      </c>
      <c r="F43" s="116">
        <v>5.6017631621616749E-2</v>
      </c>
      <c r="G43" s="116">
        <v>5.5574098798397864E-2</v>
      </c>
      <c r="H43" s="116">
        <v>0.15350104008743787</v>
      </c>
      <c r="I43" s="116">
        <v>0.17552460129141551</v>
      </c>
      <c r="J43" s="116">
        <v>0.19742549401407344</v>
      </c>
      <c r="K43" s="116">
        <v>0.21923410339547869</v>
      </c>
    </row>
    <row r="44" spans="2:11" ht="14.25" x14ac:dyDescent="0.2">
      <c r="B44" s="115" t="s">
        <v>40</v>
      </c>
      <c r="C44" s="106" t="s">
        <v>13</v>
      </c>
      <c r="D44" s="116">
        <v>0.22104628747045321</v>
      </c>
      <c r="E44" s="116">
        <v>0.21689188817573327</v>
      </c>
      <c r="F44" s="116">
        <v>0.21164842553909666</v>
      </c>
      <c r="G44" s="116">
        <v>0.20932718204687195</v>
      </c>
      <c r="H44" s="116">
        <v>0.25147170527914925</v>
      </c>
      <c r="I44" s="116">
        <v>0.28633891731360656</v>
      </c>
      <c r="J44" s="116">
        <v>0.31707188329368324</v>
      </c>
      <c r="K44" s="116">
        <v>0.34104510413849065</v>
      </c>
    </row>
    <row r="45" spans="2:11" ht="14.25" x14ac:dyDescent="0.2">
      <c r="B45" s="115" t="s">
        <v>15</v>
      </c>
      <c r="C45" s="106" t="s">
        <v>13</v>
      </c>
      <c r="D45" s="116">
        <v>8.2416365232773806E-2</v>
      </c>
      <c r="E45" s="116">
        <v>8.2345282708034442E-2</v>
      </c>
      <c r="F45" s="116">
        <v>8.3501859738447023E-2</v>
      </c>
      <c r="G45" s="116">
        <v>8.371299846868395E-2</v>
      </c>
      <c r="H45" s="116">
        <v>0.10666269383327973</v>
      </c>
      <c r="I45" s="116">
        <v>0.13290624109789731</v>
      </c>
      <c r="J45" s="116">
        <v>0.15773114444136918</v>
      </c>
      <c r="K45" s="116">
        <v>0.17775616454030552</v>
      </c>
    </row>
    <row r="46" spans="2:11" ht="14.25" x14ac:dyDescent="0.2">
      <c r="B46" s="115" t="s">
        <v>32</v>
      </c>
      <c r="C46" s="106" t="s">
        <v>16</v>
      </c>
      <c r="D46" s="116">
        <v>0</v>
      </c>
      <c r="E46" s="116">
        <v>0</v>
      </c>
      <c r="F46" s="116">
        <v>0.21506730586928849</v>
      </c>
      <c r="G46" s="116">
        <v>0.24467885481449711</v>
      </c>
      <c r="H46" s="116">
        <v>0.25021335168616654</v>
      </c>
      <c r="I46" s="116">
        <v>0.36654866307292083</v>
      </c>
      <c r="J46" s="116">
        <v>0.46499294185939127</v>
      </c>
      <c r="K46" s="116">
        <v>0.70590960134755754</v>
      </c>
    </row>
    <row r="47" spans="2:11" ht="15" thickBot="1" x14ac:dyDescent="0.25">
      <c r="B47" s="110" t="s">
        <v>132</v>
      </c>
      <c r="C47" s="111"/>
      <c r="D47" s="117">
        <f t="shared" ref="D47:H47" si="0">IFERROR(AVERAGE(D33:D46), "")</f>
        <v>8.9732713996284436E-2</v>
      </c>
      <c r="E47" s="117">
        <f t="shared" si="0"/>
        <v>0.1000375502220608</v>
      </c>
      <c r="F47" s="117">
        <f t="shared" si="0"/>
        <v>0.13237075227840878</v>
      </c>
      <c r="G47" s="117">
        <f>IFERROR(AVERAGE(G33:G46), "")</f>
        <v>0.17423420051941721</v>
      </c>
      <c r="H47" s="117">
        <f t="shared" si="0"/>
        <v>0.2515226717014612</v>
      </c>
      <c r="I47" s="117">
        <f>IFERROR(AVERAGE(I33:I46), "")</f>
        <v>0.3044165969085163</v>
      </c>
      <c r="J47" s="117">
        <f>IFERROR(AVERAGE(J33:J46), "")</f>
        <v>0.36118794697897799</v>
      </c>
      <c r="K47" s="117">
        <f>IFERROR(AVERAGE(K33:K46), "")</f>
        <v>0.45726434497119273</v>
      </c>
    </row>
    <row r="49" spans="2:11" ht="15.75" x14ac:dyDescent="0.25">
      <c r="B49" s="105" t="s">
        <v>166</v>
      </c>
    </row>
    <row r="50" spans="2:11" ht="15.75" thickBot="1" x14ac:dyDescent="0.3">
      <c r="B50" s="135"/>
      <c r="C50" s="136" t="s">
        <v>0</v>
      </c>
      <c r="D50" s="137">
        <v>2018</v>
      </c>
      <c r="E50" s="135">
        <v>2019</v>
      </c>
      <c r="F50" s="135">
        <v>2020</v>
      </c>
      <c r="G50" s="135">
        <v>2021</v>
      </c>
      <c r="H50" s="135">
        <v>2022</v>
      </c>
      <c r="I50" s="135">
        <v>2023</v>
      </c>
      <c r="J50" s="135">
        <v>2024</v>
      </c>
      <c r="K50" s="135">
        <v>2025</v>
      </c>
    </row>
    <row r="51" spans="2:11" ht="14.25" x14ac:dyDescent="0.2">
      <c r="B51" s="115" t="s">
        <v>1</v>
      </c>
      <c r="C51" s="106" t="s">
        <v>2</v>
      </c>
      <c r="D51" s="116">
        <v>0.30971461516287113</v>
      </c>
      <c r="E51" s="116">
        <v>0.33547689506032324</v>
      </c>
      <c r="F51" s="116">
        <v>0.38651986484912038</v>
      </c>
      <c r="G51" s="116">
        <v>0.4154750922509225</v>
      </c>
      <c r="H51" s="116">
        <v>0.45971922875283977</v>
      </c>
      <c r="I51" s="116">
        <v>0.48236048749198202</v>
      </c>
      <c r="J51" s="116">
        <v>0.50764250079609385</v>
      </c>
      <c r="K51" s="116">
        <v>0.54775771694816544</v>
      </c>
    </row>
    <row r="52" spans="2:11" ht="14.25" x14ac:dyDescent="0.2">
      <c r="B52" s="115" t="s">
        <v>3</v>
      </c>
      <c r="C52" s="106" t="s">
        <v>4</v>
      </c>
      <c r="D52" s="116">
        <v>0.59435215031545308</v>
      </c>
      <c r="E52" s="116">
        <v>0.60110338473687674</v>
      </c>
      <c r="F52" s="116">
        <v>0.61679744196959607</v>
      </c>
      <c r="G52" s="116">
        <v>0.63146086947074509</v>
      </c>
      <c r="H52" s="116">
        <v>0.64731981019267504</v>
      </c>
      <c r="I52" s="116">
        <v>0.65962120314838546</v>
      </c>
      <c r="J52" s="116">
        <v>0.67295043678555899</v>
      </c>
      <c r="K52" s="116">
        <v>0.71031533069880148</v>
      </c>
    </row>
    <row r="53" spans="2:11" ht="14.25" x14ac:dyDescent="0.2">
      <c r="B53" s="115" t="s">
        <v>5</v>
      </c>
      <c r="C53" s="106" t="s">
        <v>4</v>
      </c>
      <c r="D53" s="116">
        <v>9.3397020303184738E-2</v>
      </c>
      <c r="E53" s="116">
        <v>9.4281041878984659E-2</v>
      </c>
      <c r="F53" s="116">
        <v>0.10952624720774386</v>
      </c>
      <c r="G53" s="116">
        <v>0.12350200876761248</v>
      </c>
      <c r="H53" s="116">
        <v>0.13951751354484851</v>
      </c>
      <c r="I53" s="116">
        <v>0.16003035836064852</v>
      </c>
      <c r="J53" s="116">
        <v>0.19881767981119539</v>
      </c>
      <c r="K53" s="116">
        <v>0.3327797870714686</v>
      </c>
    </row>
    <row r="54" spans="2:11" ht="14.25" x14ac:dyDescent="0.2">
      <c r="B54" s="115" t="s">
        <v>6</v>
      </c>
      <c r="C54" s="106" t="s">
        <v>4</v>
      </c>
      <c r="D54" s="116">
        <v>0.17879166458447854</v>
      </c>
      <c r="E54" s="116">
        <v>0.20808338481774519</v>
      </c>
      <c r="F54" s="116">
        <v>0.23940377306062502</v>
      </c>
      <c r="G54" s="116">
        <v>0.27893408244850654</v>
      </c>
      <c r="H54" s="116">
        <v>0.34042878142838051</v>
      </c>
      <c r="I54" s="116">
        <v>0.38328005388023034</v>
      </c>
      <c r="J54" s="116">
        <v>0.41682728016321463</v>
      </c>
      <c r="K54" s="116">
        <v>0.51494285047818988</v>
      </c>
    </row>
    <row r="55" spans="2:11" ht="15.75" customHeight="1" x14ac:dyDescent="0.2">
      <c r="B55" s="115" t="s">
        <v>7</v>
      </c>
      <c r="C55" s="106" t="s">
        <v>8</v>
      </c>
      <c r="D55" s="116">
        <v>0.21770221552730903</v>
      </c>
      <c r="E55" s="116">
        <v>0.21583132045088566</v>
      </c>
      <c r="F55" s="116">
        <v>0.21620052420291297</v>
      </c>
      <c r="G55" s="116">
        <v>0.25343634893540562</v>
      </c>
      <c r="H55" s="116">
        <v>0.36784571704427371</v>
      </c>
      <c r="I55" s="116">
        <v>0.39403466409535465</v>
      </c>
      <c r="J55" s="116">
        <v>0.4336603992459761</v>
      </c>
      <c r="K55" s="116">
        <v>0.40378634038506028</v>
      </c>
    </row>
    <row r="56" spans="2:11" ht="14.25" x14ac:dyDescent="0.2">
      <c r="B56" s="115" t="s">
        <v>9</v>
      </c>
      <c r="C56" s="106" t="s">
        <v>8</v>
      </c>
      <c r="D56" s="116">
        <v>8.0092018040378965E-2</v>
      </c>
      <c r="E56" s="116">
        <v>7.8344441799571535E-2</v>
      </c>
      <c r="F56" s="116">
        <v>7.443531312401537E-2</v>
      </c>
      <c r="G56" s="116">
        <v>0.24889889990547634</v>
      </c>
      <c r="H56" s="116">
        <v>0.338857378882363</v>
      </c>
      <c r="I56" s="116">
        <v>0.40907403877982967</v>
      </c>
      <c r="J56" s="116">
        <v>0.4983223822172515</v>
      </c>
      <c r="K56" s="116">
        <v>0.52804881326774722</v>
      </c>
    </row>
    <row r="57" spans="2:11" ht="14.25" x14ac:dyDescent="0.2">
      <c r="B57" s="115" t="s">
        <v>10</v>
      </c>
      <c r="C57" s="106" t="s">
        <v>11</v>
      </c>
      <c r="D57" s="116">
        <v>0.44121414992974628</v>
      </c>
      <c r="E57" s="116">
        <v>0.45372529453093974</v>
      </c>
      <c r="F57" s="116">
        <v>0.4669951239333604</v>
      </c>
      <c r="G57" s="116">
        <v>0.49735598559855987</v>
      </c>
      <c r="H57" s="116">
        <v>0.53761978822280376</v>
      </c>
      <c r="I57" s="116">
        <v>0.55951170828173802</v>
      </c>
      <c r="J57" s="116">
        <v>0.58505309742706624</v>
      </c>
      <c r="K57" s="116">
        <v>0.58752931911178075</v>
      </c>
    </row>
    <row r="58" spans="2:11" ht="14.25" x14ac:dyDescent="0.2">
      <c r="B58" s="115" t="s">
        <v>37</v>
      </c>
      <c r="C58" s="106" t="s">
        <v>12</v>
      </c>
      <c r="D58" s="116">
        <v>0.23278289666358781</v>
      </c>
      <c r="E58" s="116">
        <v>0.25367762832336138</v>
      </c>
      <c r="F58" s="116">
        <v>0.28119302194710188</v>
      </c>
      <c r="G58" s="116">
        <v>0.31275664455575108</v>
      </c>
      <c r="H58" s="116">
        <v>0.34720222670121892</v>
      </c>
      <c r="I58" s="116">
        <v>0.36105792245093349</v>
      </c>
      <c r="J58" s="116">
        <v>0.36892114498531764</v>
      </c>
      <c r="K58" s="116">
        <v>0.36699441934626625</v>
      </c>
    </row>
    <row r="59" spans="2:11" ht="14.25" x14ac:dyDescent="0.2">
      <c r="B59" s="115" t="s">
        <v>38</v>
      </c>
      <c r="C59" s="106" t="s">
        <v>13</v>
      </c>
      <c r="D59" s="116">
        <v>0.59085226957053172</v>
      </c>
      <c r="E59" s="116">
        <v>0.58864027538726338</v>
      </c>
      <c r="F59" s="116">
        <v>0.58743255242128267</v>
      </c>
      <c r="G59" s="116">
        <v>0.59261073022091626</v>
      </c>
      <c r="H59" s="116">
        <v>0.69461679737913229</v>
      </c>
      <c r="I59" s="116">
        <v>0.7051480131017861</v>
      </c>
      <c r="J59" s="116">
        <v>0.71496057180114903</v>
      </c>
      <c r="K59" s="116">
        <v>0.72541594390559727</v>
      </c>
    </row>
    <row r="60" spans="2:11" ht="14.25" x14ac:dyDescent="0.2">
      <c r="B60" s="115" t="s">
        <v>14</v>
      </c>
      <c r="C60" s="106" t="s">
        <v>13</v>
      </c>
      <c r="D60" s="116">
        <v>0.50169708102064448</v>
      </c>
      <c r="E60" s="116">
        <v>0.3826744552439586</v>
      </c>
      <c r="F60" s="116">
        <v>0.48333734843009718</v>
      </c>
      <c r="G60" s="116">
        <v>0.4841320982682239</v>
      </c>
      <c r="H60" s="116">
        <v>0.49946960750955705</v>
      </c>
      <c r="I60" s="116">
        <v>0.50573437654748932</v>
      </c>
      <c r="J60" s="116">
        <v>0.51420398887190943</v>
      </c>
      <c r="K60" s="116">
        <v>0.56097297102363908</v>
      </c>
    </row>
    <row r="61" spans="2:11" ht="14.25" x14ac:dyDescent="0.2">
      <c r="B61" s="115" t="s">
        <v>39</v>
      </c>
      <c r="C61" s="106" t="s">
        <v>13</v>
      </c>
      <c r="D61" s="116">
        <v>0.4219649171462248</v>
      </c>
      <c r="E61" s="116">
        <v>0.41465419792415992</v>
      </c>
      <c r="F61" s="116">
        <v>0.41046709853392432</v>
      </c>
      <c r="G61" s="116">
        <v>0.40712519895695759</v>
      </c>
      <c r="H61" s="116">
        <v>0.43395595950145355</v>
      </c>
      <c r="I61" s="116">
        <v>0.44597882554086932</v>
      </c>
      <c r="J61" s="116">
        <v>0.45268483760404765</v>
      </c>
      <c r="K61" s="116">
        <v>0.51764427485432007</v>
      </c>
    </row>
    <row r="62" spans="2:11" ht="14.25" x14ac:dyDescent="0.2">
      <c r="B62" s="115" t="s">
        <v>40</v>
      </c>
      <c r="C62" s="106" t="s">
        <v>13</v>
      </c>
      <c r="D62" s="116">
        <v>0.55723308270676697</v>
      </c>
      <c r="E62" s="116">
        <v>0.54788449969921793</v>
      </c>
      <c r="F62" s="116">
        <v>0.53767143620495161</v>
      </c>
      <c r="G62" s="116">
        <v>0.53915228814653671</v>
      </c>
      <c r="H62" s="116">
        <v>0.54876634227858057</v>
      </c>
      <c r="I62" s="116">
        <v>0.56053855569155442</v>
      </c>
      <c r="J62" s="116">
        <v>0.56903503356740492</v>
      </c>
      <c r="K62" s="116">
        <v>0.60145248668252405</v>
      </c>
    </row>
    <row r="63" spans="2:11" ht="14.25" x14ac:dyDescent="0.2">
      <c r="B63" s="115" t="s">
        <v>15</v>
      </c>
      <c r="C63" s="106" t="s">
        <v>13</v>
      </c>
      <c r="D63" s="116">
        <v>0.4250462576345565</v>
      </c>
      <c r="E63" s="116">
        <v>0.41849547603190329</v>
      </c>
      <c r="F63" s="116">
        <v>0.41085108785058788</v>
      </c>
      <c r="G63" s="116">
        <v>0.40823771413878446</v>
      </c>
      <c r="H63" s="116">
        <v>0.48290894211702495</v>
      </c>
      <c r="I63" s="116">
        <v>0.50223043090359842</v>
      </c>
      <c r="J63" s="116">
        <v>0.51168989058262415</v>
      </c>
      <c r="K63" s="116">
        <v>0.5716529741301416</v>
      </c>
    </row>
    <row r="64" spans="2:11" ht="14.25" x14ac:dyDescent="0.2">
      <c r="B64" s="115" t="s">
        <v>32</v>
      </c>
      <c r="C64" s="106" t="s">
        <v>16</v>
      </c>
      <c r="D64" s="116">
        <v>3.2050657574281542E-2</v>
      </c>
      <c r="E64" s="116">
        <v>0</v>
      </c>
      <c r="F64" s="116">
        <v>0.275273168757588</v>
      </c>
      <c r="G64" s="116">
        <v>0.26249389549080254</v>
      </c>
      <c r="H64" s="116">
        <v>0.32127771911298836</v>
      </c>
      <c r="I64" s="116">
        <v>0.34753661784287615</v>
      </c>
      <c r="J64" s="116">
        <v>0.36768281279221993</v>
      </c>
      <c r="K64" s="116">
        <v>0.54403078575264008</v>
      </c>
    </row>
    <row r="65" spans="2:16" ht="15" thickBot="1" x14ac:dyDescent="0.25">
      <c r="B65" s="110" t="s">
        <v>132</v>
      </c>
      <c r="C65" s="111"/>
      <c r="D65" s="117">
        <f t="shared" ref="D65:K65" si="1">IFERROR(AVERAGE(D51:D64), "")</f>
        <v>0.33406364258428678</v>
      </c>
      <c r="E65" s="117">
        <f t="shared" si="1"/>
        <v>0.32806230684894228</v>
      </c>
      <c r="F65" s="117">
        <f t="shared" si="1"/>
        <v>0.36400742874949338</v>
      </c>
      <c r="G65" s="117">
        <f t="shared" si="1"/>
        <v>0.38968370408251435</v>
      </c>
      <c r="H65" s="117">
        <f t="shared" si="1"/>
        <v>0.439964700904867</v>
      </c>
      <c r="I65" s="117">
        <f t="shared" si="1"/>
        <v>0.46258123257980543</v>
      </c>
      <c r="J65" s="117">
        <f t="shared" si="1"/>
        <v>0.48660371833221638</v>
      </c>
      <c r="K65" s="117">
        <f t="shared" si="1"/>
        <v>0.53666600097545292</v>
      </c>
    </row>
    <row r="68" spans="2:16" ht="15.75" x14ac:dyDescent="0.2">
      <c r="B68" s="170" t="s">
        <v>18</v>
      </c>
      <c r="C68" s="170"/>
      <c r="D68" s="170"/>
      <c r="E68" s="170"/>
      <c r="F68" s="170"/>
      <c r="G68" s="170"/>
      <c r="H68" s="170"/>
      <c r="I68" s="170"/>
      <c r="J68" s="170"/>
      <c r="K68" s="170"/>
      <c r="L68" s="170"/>
      <c r="M68" s="170"/>
      <c r="N68" s="170"/>
      <c r="O68" s="170"/>
      <c r="P68" s="170"/>
    </row>
    <row r="69" spans="2:16" ht="15" x14ac:dyDescent="0.2">
      <c r="B69" s="158" t="s">
        <v>163</v>
      </c>
      <c r="C69" s="158"/>
      <c r="D69" s="158"/>
      <c r="E69" s="158"/>
      <c r="F69" s="158"/>
      <c r="G69" s="158"/>
      <c r="H69" s="158"/>
      <c r="I69" s="158"/>
      <c r="J69" s="158"/>
      <c r="K69" s="158"/>
      <c r="L69" s="158"/>
      <c r="M69" s="158"/>
      <c r="N69" s="158"/>
      <c r="O69" s="158"/>
      <c r="P69" s="158"/>
    </row>
    <row r="70" spans="2:16" ht="15" x14ac:dyDescent="0.2">
      <c r="B70" s="15"/>
      <c r="C70" s="15"/>
      <c r="D70" s="15"/>
      <c r="E70" s="15"/>
      <c r="F70" s="15"/>
      <c r="G70" s="15"/>
      <c r="H70" s="15"/>
      <c r="I70" s="15"/>
      <c r="J70" s="15"/>
      <c r="K70" s="15"/>
      <c r="L70" s="15"/>
      <c r="M70" s="15"/>
      <c r="N70" s="15"/>
      <c r="O70" s="15"/>
      <c r="P70" s="15"/>
    </row>
    <row r="71" spans="2:16" ht="15.75" x14ac:dyDescent="0.2">
      <c r="B71" s="170" t="s">
        <v>167</v>
      </c>
      <c r="C71" s="170"/>
      <c r="D71" s="170"/>
      <c r="E71" s="170"/>
      <c r="F71" s="170"/>
      <c r="G71" s="170"/>
      <c r="H71" s="170"/>
      <c r="I71" s="170"/>
      <c r="J71" s="170"/>
      <c r="K71" s="170"/>
      <c r="L71" s="170"/>
      <c r="M71" s="170"/>
      <c r="N71" s="170"/>
      <c r="O71" s="170"/>
      <c r="P71" s="170"/>
    </row>
    <row r="72" spans="2:16" ht="15" x14ac:dyDescent="0.2">
      <c r="B72" s="158" t="s">
        <v>168</v>
      </c>
      <c r="C72" s="158"/>
      <c r="D72" s="158"/>
      <c r="E72" s="158"/>
      <c r="F72" s="158"/>
      <c r="G72" s="158"/>
      <c r="H72" s="158"/>
      <c r="I72" s="158"/>
      <c r="J72" s="158"/>
      <c r="K72" s="158"/>
      <c r="L72" s="158"/>
      <c r="M72" s="158"/>
      <c r="N72" s="158"/>
      <c r="O72" s="158"/>
      <c r="P72" s="158"/>
    </row>
    <row r="73" spans="2:16" ht="18.95" customHeight="1" x14ac:dyDescent="0.2"/>
    <row r="74" spans="2:16" ht="18.95" customHeight="1" x14ac:dyDescent="0.2"/>
    <row r="77" spans="2:16" ht="36.75" customHeight="1" x14ac:dyDescent="0.2"/>
  </sheetData>
  <mergeCells count="7">
    <mergeCell ref="B72:P72"/>
    <mergeCell ref="B2:P2"/>
    <mergeCell ref="B4:P4"/>
    <mergeCell ref="B23:C23"/>
    <mergeCell ref="B68:P68"/>
    <mergeCell ref="B69:P69"/>
    <mergeCell ref="B71:P71"/>
  </mergeCells>
  <pageMargins left="0.74803149606299213" right="0.74803149606299213" top="0.98425196850393704" bottom="0.98425196850393704" header="0.51181102362204722" footer="0.51181102362204722"/>
  <pageSetup paperSize="9" scale="44"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41584-0B01-4D12-BB3C-79F31EEF4770}">
  <sheetPr codeName="Sheet1">
    <pageSetUpPr fitToPage="1"/>
  </sheetPr>
  <dimension ref="B2:J76"/>
  <sheetViews>
    <sheetView showGridLines="0" zoomScale="80" zoomScaleNormal="80" workbookViewId="0">
      <selection activeCell="H14" sqref="H14"/>
    </sheetView>
  </sheetViews>
  <sheetFormatPr defaultColWidth="8.7109375" defaultRowHeight="12.75" x14ac:dyDescent="0.2"/>
  <cols>
    <col min="1" max="1" width="6.140625" style="43" customWidth="1"/>
    <col min="2" max="2" width="33.42578125" style="43" customWidth="1"/>
    <col min="3" max="3" width="6.140625" style="43" customWidth="1"/>
    <col min="4" max="4" width="33.42578125" style="43" customWidth="1"/>
    <col min="5" max="5" width="6.140625" style="43" customWidth="1"/>
    <col min="6" max="6" width="33.42578125" style="43" customWidth="1"/>
    <col min="7" max="7" width="6.140625" style="43" customWidth="1"/>
    <col min="8" max="8" width="33.42578125" style="43" customWidth="1"/>
    <col min="9" max="9" width="6.140625" style="43" customWidth="1"/>
    <col min="10" max="10" width="33.42578125" style="43" customWidth="1"/>
    <col min="11" max="16384" width="8.7109375" style="43"/>
  </cols>
  <sheetData>
    <row r="2" spans="2:10" x14ac:dyDescent="0.2">
      <c r="B2" s="122"/>
      <c r="C2" s="122"/>
      <c r="D2" s="122"/>
      <c r="E2" s="122"/>
      <c r="F2" s="122"/>
      <c r="G2" s="122"/>
      <c r="H2" s="122"/>
      <c r="I2" s="122"/>
      <c r="J2" s="122"/>
    </row>
    <row r="3" spans="2:10" ht="33.75" x14ac:dyDescent="0.2">
      <c r="B3" s="146" t="s">
        <v>43</v>
      </c>
      <c r="C3" s="146"/>
      <c r="D3" s="146"/>
      <c r="E3" s="146"/>
      <c r="F3" s="146"/>
      <c r="G3" s="146"/>
      <c r="H3" s="146"/>
      <c r="I3" s="146"/>
      <c r="J3" s="146"/>
    </row>
    <row r="4" spans="2:10" ht="54.95" customHeight="1" x14ac:dyDescent="0.2">
      <c r="B4" s="147" t="s">
        <v>44</v>
      </c>
      <c r="C4" s="147"/>
      <c r="D4" s="147"/>
      <c r="E4" s="147"/>
      <c r="F4" s="147"/>
      <c r="G4" s="147"/>
      <c r="H4" s="147"/>
      <c r="I4" s="147"/>
      <c r="J4" s="147"/>
    </row>
    <row r="5" spans="2:10" ht="12.75" customHeight="1" x14ac:dyDescent="0.2">
      <c r="B5" s="16" t="s">
        <v>78</v>
      </c>
      <c r="C5" s="16"/>
      <c r="D5" s="16"/>
      <c r="E5" s="16"/>
      <c r="F5" s="16"/>
      <c r="G5" s="16"/>
      <c r="H5" s="16"/>
      <c r="I5" s="16"/>
      <c r="J5" s="16"/>
    </row>
    <row r="6" spans="2:10" s="44" customFormat="1" ht="27.75" customHeight="1" x14ac:dyDescent="0.4">
      <c r="B6" s="148" t="s">
        <v>79</v>
      </c>
      <c r="C6" s="148"/>
      <c r="D6" s="148"/>
      <c r="E6" s="148"/>
      <c r="F6" s="148"/>
      <c r="G6" s="148"/>
      <c r="H6" s="148"/>
      <c r="I6" s="148"/>
      <c r="J6" s="148"/>
    </row>
    <row r="7" spans="2:10" s="46" customFormat="1" ht="12.75" customHeight="1" x14ac:dyDescent="0.35">
      <c r="B7" s="45"/>
      <c r="C7" s="45"/>
      <c r="D7" s="45"/>
      <c r="E7" s="45"/>
      <c r="F7" s="45"/>
      <c r="G7" s="45"/>
      <c r="H7" s="45"/>
      <c r="I7" s="45"/>
      <c r="J7" s="45"/>
    </row>
    <row r="8" spans="2:10" s="46" customFormat="1" ht="54" customHeight="1" x14ac:dyDescent="0.35">
      <c r="B8" s="123" t="s">
        <v>80</v>
      </c>
      <c r="C8" s="47"/>
      <c r="D8" s="123" t="s">
        <v>81</v>
      </c>
      <c r="E8" s="47"/>
      <c r="F8" s="123" t="s">
        <v>82</v>
      </c>
      <c r="G8" s="47"/>
      <c r="H8" s="123" t="s">
        <v>83</v>
      </c>
      <c r="I8" s="47"/>
      <c r="J8" s="123" t="s">
        <v>84</v>
      </c>
    </row>
    <row r="9" spans="2:10" s="44" customFormat="1" ht="5.0999999999999996" customHeight="1" x14ac:dyDescent="0.35">
      <c r="B9" s="48"/>
      <c r="C9" s="47"/>
      <c r="D9" s="48"/>
      <c r="E9" s="47"/>
      <c r="F9" s="48"/>
      <c r="G9" s="47"/>
      <c r="H9" s="48"/>
      <c r="I9" s="47"/>
      <c r="J9" s="48"/>
    </row>
    <row r="10" spans="2:10" s="50" customFormat="1" ht="54" customHeight="1" x14ac:dyDescent="0.25">
      <c r="B10" s="124" t="s">
        <v>85</v>
      </c>
      <c r="C10" s="49"/>
      <c r="D10" s="124" t="s">
        <v>86</v>
      </c>
      <c r="E10" s="49"/>
      <c r="F10" s="124" t="s">
        <v>87</v>
      </c>
      <c r="G10" s="49"/>
      <c r="H10" s="124" t="s">
        <v>88</v>
      </c>
      <c r="I10" s="49"/>
      <c r="J10" s="124" t="s">
        <v>89</v>
      </c>
    </row>
    <row r="11" spans="2:10" s="44" customFormat="1" ht="5.0999999999999996" customHeight="1" x14ac:dyDescent="0.35">
      <c r="B11" s="139"/>
      <c r="C11" s="47"/>
      <c r="D11" s="139"/>
      <c r="E11" s="47"/>
      <c r="F11" s="139"/>
      <c r="G11" s="47"/>
      <c r="H11" s="139"/>
      <c r="I11" s="47"/>
      <c r="J11" s="139"/>
    </row>
    <row r="12" spans="2:10" s="50" customFormat="1" ht="54" customHeight="1" x14ac:dyDescent="0.25">
      <c r="B12" s="124" t="s">
        <v>90</v>
      </c>
      <c r="C12" s="49"/>
      <c r="D12" s="124" t="s">
        <v>91</v>
      </c>
      <c r="E12" s="49"/>
      <c r="F12" s="124" t="s">
        <v>92</v>
      </c>
      <c r="G12" s="49"/>
      <c r="H12" s="124" t="s">
        <v>93</v>
      </c>
      <c r="I12" s="49"/>
      <c r="J12" s="124" t="s">
        <v>94</v>
      </c>
    </row>
    <row r="13" spans="2:10" s="44" customFormat="1" ht="5.0999999999999996" customHeight="1" x14ac:dyDescent="0.35">
      <c r="B13" s="48"/>
      <c r="C13" s="47"/>
      <c r="D13" s="48"/>
      <c r="E13" s="47"/>
      <c r="F13" s="48"/>
      <c r="G13" s="47"/>
      <c r="H13" s="48"/>
      <c r="I13" s="47"/>
      <c r="J13" s="48"/>
    </row>
    <row r="14" spans="2:10" s="50" customFormat="1" ht="54" customHeight="1" x14ac:dyDescent="0.2">
      <c r="B14" s="124" t="s">
        <v>95</v>
      </c>
      <c r="C14" s="49"/>
      <c r="D14" s="51"/>
      <c r="E14" s="49"/>
      <c r="F14" s="43"/>
      <c r="G14" s="49"/>
      <c r="H14" s="124" t="s">
        <v>96</v>
      </c>
      <c r="I14" s="49"/>
      <c r="J14" s="43"/>
    </row>
    <row r="15" spans="2:10" s="44" customFormat="1" ht="5.0999999999999996" customHeight="1" x14ac:dyDescent="0.35">
      <c r="B15" s="48"/>
      <c r="C15" s="47"/>
      <c r="D15" s="43"/>
      <c r="E15" s="47"/>
      <c r="F15" s="43"/>
      <c r="G15" s="47"/>
      <c r="H15" s="48"/>
      <c r="I15" s="47"/>
      <c r="J15" s="43"/>
    </row>
    <row r="16" spans="2:10" s="50" customFormat="1" ht="54" customHeight="1" x14ac:dyDescent="0.2">
      <c r="B16" s="124" t="s">
        <v>97</v>
      </c>
      <c r="C16" s="49"/>
      <c r="D16" s="43"/>
      <c r="E16" s="49"/>
      <c r="F16" s="43"/>
      <c r="G16" s="49"/>
      <c r="H16" s="43"/>
      <c r="I16" s="49"/>
      <c r="J16" s="43"/>
    </row>
    <row r="17" spans="2:10" s="44" customFormat="1" ht="5.0999999999999996" customHeight="1" x14ac:dyDescent="0.35">
      <c r="B17" s="48"/>
      <c r="C17" s="47"/>
      <c r="D17" s="43"/>
      <c r="E17" s="47"/>
      <c r="F17" s="43"/>
      <c r="G17" s="47"/>
      <c r="H17" s="43"/>
      <c r="I17" s="47"/>
      <c r="J17" s="43"/>
    </row>
    <row r="18" spans="2:10" s="50" customFormat="1" ht="54" customHeight="1" x14ac:dyDescent="0.2">
      <c r="B18" s="124" t="s">
        <v>98</v>
      </c>
      <c r="C18" s="49"/>
      <c r="D18" s="43"/>
      <c r="E18" s="49"/>
      <c r="F18" s="43"/>
      <c r="G18" s="49"/>
      <c r="H18" s="43"/>
      <c r="I18" s="49"/>
      <c r="J18" s="43"/>
    </row>
    <row r="44" spans="2:2" x14ac:dyDescent="0.2">
      <c r="B44" s="52"/>
    </row>
    <row r="45" spans="2:2" ht="114" customHeight="1" x14ac:dyDescent="0.2"/>
    <row r="74" ht="13.5" customHeight="1" x14ac:dyDescent="0.2"/>
    <row r="76" ht="9.9499999999999993" customHeight="1" x14ac:dyDescent="0.2"/>
  </sheetData>
  <mergeCells count="3">
    <mergeCell ref="B3:J3"/>
    <mergeCell ref="B4:J4"/>
    <mergeCell ref="B6:J6"/>
  </mergeCells>
  <hyperlinks>
    <hyperlink ref="B10" location="'1. Revenue'!A1" display="1. Revenue" xr:uid="{315110EF-3CBD-4019-A71B-6E15FE7003B5}"/>
    <hyperlink ref="B12" location="'2. RAB'!A1" display="2. Regulated asset base (RAB)" xr:uid="{09984C07-6445-4F83-A6CE-E5EBADFAA403}"/>
    <hyperlink ref="B14" location="'3. Capex'!A1" display="3. Capital expenditure (Capex)" xr:uid="{0E244B5B-311F-4E94-96D9-40D6E02095E0}"/>
    <hyperlink ref="B16" location="'4. Opex'!A1" display="4. Operating expenditure (Opex)" xr:uid="{A35855CE-7144-42B9-92C4-3F40FD592F1F}"/>
    <hyperlink ref="B18" location="'5. Incentive Schemes'!A1" display="5. Incentive schemes" xr:uid="{49945BE6-EB79-460D-AF60-0F7E365B2553}"/>
    <hyperlink ref="D10" location="'6. Outage duration'!A1" display="6. Outage duration" xr:uid="{654A92DE-2932-4948-84F9-845A1791CF2E}"/>
    <hyperlink ref="D12" location="'7. Outage frequency'!A1" display="7. Outage frequency" xr:uid="{907EBA03-9F96-44F0-882E-76167E27AACB}"/>
    <hyperlink ref="F10" location="'8. Energy delivered'!A1" display="8. Energy delivered" xr:uid="{6226EFD2-061C-447B-BF1C-60DC6FB367C1}"/>
    <hyperlink ref="F12" location="'9. Utilisation'!A1" display="9. Utilisation" xr:uid="{812D61CF-9AA4-4801-84AD-28C2D1ABD7B4}"/>
    <hyperlink ref="H10" location="'10. Customer numbers'!A1" display="10. Customer numbers" xr:uid="{5713AE37-E80C-40E8-87DD-727E267E6493}"/>
    <hyperlink ref="H12" location="'11. Circuit length'!A1" display="11. Circuit length" xr:uid="{8B2A0F97-D5EE-44B8-BF5F-3E4ADC69936D}"/>
    <hyperlink ref="H14" location="'12. Reg service life'!A1" display="'12. Reg service life'!A1" xr:uid="{3F197959-774A-4416-981A-B61EF113CCB9}"/>
    <hyperlink ref="J10" location="'13. Smart meter installed'!A1" display="'13. Smart meter installed'!A1" xr:uid="{2D88F2F0-20C3-426F-B4C0-993B25BB6A6C}"/>
    <hyperlink ref="J12" location="'14. Cost reflective tariffs'!A1" display="'14. Cost reflective tariffs'!A1" xr:uid="{2CE5F36F-1A4F-4635-86E8-4B693E0B559B}"/>
  </hyperlinks>
  <pageMargins left="0.74803149606299213" right="0.74803149606299213" top="0.98425196850393704" bottom="0.98425196850393704" header="0.51181102362204722" footer="0.51181102362204722"/>
  <pageSetup paperSize="9" scale="4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AA9C-F61C-490A-9EB1-F9A7DDCC91B9}">
  <sheetPr codeName="Sheet11">
    <pageSetUpPr fitToPage="1"/>
  </sheetPr>
  <dimension ref="B2:AA80"/>
  <sheetViews>
    <sheetView showGridLines="0" zoomScale="80" zoomScaleNormal="80" workbookViewId="0">
      <selection activeCell="B3" sqref="B3"/>
    </sheetView>
  </sheetViews>
  <sheetFormatPr defaultColWidth="9.85546875" defaultRowHeight="12.75" x14ac:dyDescent="0.2"/>
  <cols>
    <col min="1" max="1" width="7.5703125" style="3" customWidth="1"/>
    <col min="2" max="2" width="22.42578125" style="3" customWidth="1"/>
    <col min="3" max="3" width="11.5703125" style="3" customWidth="1"/>
    <col min="4" max="4" width="16.140625" style="3" customWidth="1"/>
    <col min="5" max="19" width="11.5703125" style="3" customWidth="1"/>
    <col min="20" max="21" width="11.7109375" style="3" customWidth="1"/>
    <col min="22" max="22" width="10.7109375" style="3" customWidth="1"/>
    <col min="23" max="23" width="9.42578125" style="3" customWidth="1"/>
    <col min="24" max="24" width="9.85546875" style="3" customWidth="1"/>
    <col min="25" max="28" width="9.85546875" style="3"/>
    <col min="29" max="29" width="9.140625" style="3" customWidth="1"/>
    <col min="30" max="16384" width="9.85546875" style="3"/>
  </cols>
  <sheetData>
    <row r="2" spans="2:23" ht="27.75" x14ac:dyDescent="0.4">
      <c r="B2" s="149" t="s">
        <v>19</v>
      </c>
      <c r="C2" s="149"/>
      <c r="D2" s="149"/>
      <c r="E2" s="149"/>
      <c r="F2" s="149"/>
      <c r="G2" s="149"/>
      <c r="H2" s="149"/>
      <c r="I2" s="149"/>
      <c r="J2" s="149"/>
      <c r="K2" s="149"/>
      <c r="L2" s="149"/>
      <c r="M2" s="149"/>
      <c r="N2" s="149"/>
      <c r="O2" s="149"/>
      <c r="P2" s="149"/>
      <c r="Q2" s="149"/>
      <c r="R2" s="149"/>
      <c r="S2" s="149"/>
      <c r="T2" s="149"/>
      <c r="U2" s="149"/>
      <c r="V2" s="149"/>
      <c r="W2" s="149"/>
    </row>
    <row r="3" spans="2:23" x14ac:dyDescent="0.2">
      <c r="Q3" s="2"/>
      <c r="R3" s="2"/>
      <c r="S3" s="2"/>
      <c r="T3" s="2"/>
      <c r="U3" s="2"/>
      <c r="V3" s="2"/>
    </row>
    <row r="4" spans="2:23" ht="65.25" customHeight="1" x14ac:dyDescent="0.2">
      <c r="B4" s="153" t="s">
        <v>172</v>
      </c>
      <c r="C4" s="153"/>
      <c r="D4" s="153"/>
      <c r="E4" s="153"/>
      <c r="F4" s="153"/>
      <c r="G4" s="153"/>
      <c r="H4" s="153"/>
      <c r="I4" s="153"/>
      <c r="J4" s="153"/>
      <c r="K4" s="153"/>
      <c r="L4" s="153"/>
      <c r="M4" s="153"/>
      <c r="N4" s="153"/>
      <c r="O4" s="153"/>
      <c r="P4" s="153"/>
      <c r="Q4" s="153"/>
      <c r="R4" s="153"/>
      <c r="S4" s="153"/>
      <c r="T4" s="153"/>
      <c r="U4" s="153"/>
      <c r="V4" s="153"/>
      <c r="W4" s="153"/>
    </row>
    <row r="5" spans="2:23" x14ac:dyDescent="0.2">
      <c r="Q5" s="2"/>
      <c r="R5" s="2"/>
      <c r="S5" s="2"/>
      <c r="T5" s="2"/>
      <c r="U5" s="2"/>
      <c r="V5" s="2"/>
    </row>
    <row r="6" spans="2:23" x14ac:dyDescent="0.2">
      <c r="Q6" s="2"/>
      <c r="R6" s="2"/>
      <c r="S6" s="2"/>
      <c r="T6" s="2"/>
      <c r="U6" s="2"/>
      <c r="V6" s="2"/>
    </row>
    <row r="7" spans="2:23" x14ac:dyDescent="0.2">
      <c r="Q7" s="2"/>
      <c r="R7" s="2"/>
      <c r="S7" s="2"/>
      <c r="T7" s="2"/>
      <c r="U7" s="2"/>
      <c r="V7" s="2"/>
    </row>
    <row r="8" spans="2:23" x14ac:dyDescent="0.2">
      <c r="Q8" s="2"/>
      <c r="R8" s="2"/>
      <c r="S8" s="2"/>
      <c r="T8" s="2"/>
      <c r="U8" s="2"/>
      <c r="V8" s="2"/>
    </row>
    <row r="20" spans="2:21" x14ac:dyDescent="0.2">
      <c r="C20" s="3" t="s">
        <v>20</v>
      </c>
    </row>
    <row r="30" spans="2:21" ht="14.25" x14ac:dyDescent="0.2">
      <c r="B30" s="152"/>
      <c r="C30" s="152"/>
      <c r="D30" s="152"/>
      <c r="E30" s="152"/>
      <c r="F30" s="152"/>
      <c r="G30" s="152"/>
      <c r="H30" s="152"/>
      <c r="I30" s="152"/>
      <c r="J30" s="152"/>
      <c r="K30" s="152"/>
      <c r="L30" s="152"/>
      <c r="M30" s="152"/>
      <c r="N30" s="152"/>
      <c r="O30" s="4"/>
      <c r="P30" s="2"/>
      <c r="Q30" s="2"/>
      <c r="R30" s="2"/>
      <c r="S30" s="2"/>
      <c r="T30" s="2"/>
      <c r="U30" s="2"/>
    </row>
    <row r="31" spans="2:21" ht="14.25" x14ac:dyDescent="0.2">
      <c r="B31" s="4"/>
      <c r="C31" s="4"/>
      <c r="D31" s="4"/>
      <c r="E31" s="4"/>
      <c r="F31" s="4"/>
      <c r="G31" s="4"/>
      <c r="H31" s="4"/>
      <c r="I31" s="4"/>
      <c r="J31" s="4"/>
      <c r="K31" s="4"/>
      <c r="L31" s="4"/>
      <c r="M31" s="4"/>
      <c r="N31" s="4"/>
      <c r="O31" s="4"/>
      <c r="P31" s="2"/>
      <c r="Q31" s="2"/>
      <c r="R31" s="2"/>
      <c r="S31" s="2"/>
      <c r="T31" s="2"/>
      <c r="U31" s="2"/>
    </row>
    <row r="32" spans="2:21" ht="14.25" x14ac:dyDescent="0.2">
      <c r="B32" s="4"/>
      <c r="C32" s="4"/>
      <c r="D32" s="4"/>
      <c r="E32" s="4"/>
      <c r="F32" s="4"/>
      <c r="G32" s="4"/>
      <c r="H32" s="4"/>
      <c r="I32" s="4"/>
      <c r="J32" s="4"/>
      <c r="K32" s="4"/>
      <c r="L32" s="4"/>
      <c r="M32" s="4"/>
      <c r="N32" s="4"/>
      <c r="O32" s="4"/>
      <c r="P32" s="2"/>
      <c r="Q32" s="2"/>
      <c r="R32" s="2"/>
      <c r="S32" s="2"/>
      <c r="T32" s="2"/>
      <c r="U32" s="2"/>
    </row>
    <row r="33" spans="2:25" ht="15.75" x14ac:dyDescent="0.25">
      <c r="B33" s="5" t="s">
        <v>21</v>
      </c>
      <c r="X33" s="140"/>
      <c r="Y33" s="140"/>
    </row>
    <row r="34" spans="2:25" ht="15.75" thickBot="1" x14ac:dyDescent="0.25">
      <c r="B34" s="125" t="s">
        <v>30</v>
      </c>
      <c r="C34" s="128" t="s">
        <v>0</v>
      </c>
      <c r="D34" s="126">
        <v>2006</v>
      </c>
      <c r="E34" s="126">
        <v>2007</v>
      </c>
      <c r="F34" s="126">
        <v>2008</v>
      </c>
      <c r="G34" s="126">
        <v>2009</v>
      </c>
      <c r="H34" s="126">
        <v>2010</v>
      </c>
      <c r="I34" s="126">
        <v>2011</v>
      </c>
      <c r="J34" s="126">
        <v>2012</v>
      </c>
      <c r="K34" s="126">
        <v>2013</v>
      </c>
      <c r="L34" s="126">
        <v>2014</v>
      </c>
      <c r="M34" s="126">
        <v>2015</v>
      </c>
      <c r="N34" s="127">
        <v>2016</v>
      </c>
      <c r="O34" s="127">
        <v>2017</v>
      </c>
      <c r="P34" s="127">
        <v>2018</v>
      </c>
      <c r="Q34" s="126">
        <v>2019</v>
      </c>
      <c r="R34" s="126">
        <v>2020</v>
      </c>
      <c r="S34" s="126">
        <v>2021</v>
      </c>
      <c r="T34" s="126">
        <v>2022</v>
      </c>
      <c r="U34" s="126">
        <v>2023</v>
      </c>
      <c r="V34" s="126">
        <v>2024</v>
      </c>
      <c r="W34" s="126">
        <v>2025</v>
      </c>
      <c r="X34" s="140"/>
      <c r="Y34" s="140"/>
    </row>
    <row r="35" spans="2:25" ht="14.25" x14ac:dyDescent="0.2">
      <c r="B35" s="7" t="s">
        <v>22</v>
      </c>
      <c r="C35" s="57" t="s">
        <v>2</v>
      </c>
      <c r="D35" s="9">
        <v>172.35555803184408</v>
      </c>
      <c r="E35" s="9">
        <v>179.44964236819081</v>
      </c>
      <c r="F35" s="9">
        <v>187.52409583779286</v>
      </c>
      <c r="G35" s="9">
        <v>179.49091271588625</v>
      </c>
      <c r="H35" s="9">
        <v>203.83077858922746</v>
      </c>
      <c r="I35" s="9">
        <v>213.10296559220947</v>
      </c>
      <c r="J35" s="9">
        <v>217.71715608022308</v>
      </c>
      <c r="K35" s="9">
        <v>232.81026882631983</v>
      </c>
      <c r="L35" s="9">
        <v>250.47941658248348</v>
      </c>
      <c r="M35" s="9">
        <v>202.27733249506403</v>
      </c>
      <c r="N35" s="9">
        <v>165.29424015450985</v>
      </c>
      <c r="O35" s="9">
        <v>152.19236397522661</v>
      </c>
      <c r="P35" s="9">
        <v>165.066240875738</v>
      </c>
      <c r="Q35" s="9">
        <v>165.820642047327</v>
      </c>
      <c r="R35" s="9">
        <v>166.68822352249907</v>
      </c>
      <c r="S35" s="9">
        <v>167.62954527491482</v>
      </c>
      <c r="T35" s="9">
        <v>158.63080599917785</v>
      </c>
      <c r="U35" s="9">
        <v>150.13016849191993</v>
      </c>
      <c r="V35" s="9">
        <v>151.16062071256627</v>
      </c>
      <c r="W35" s="9">
        <v>160.54900795850375</v>
      </c>
      <c r="X35" s="140"/>
      <c r="Y35" s="140"/>
    </row>
    <row r="36" spans="2:25" ht="14.25" x14ac:dyDescent="0.2">
      <c r="B36" s="7" t="s">
        <v>3</v>
      </c>
      <c r="C36" s="57" t="s">
        <v>4</v>
      </c>
      <c r="D36" s="9">
        <v>1015.6456933948461</v>
      </c>
      <c r="E36" s="9">
        <v>1093.4299321588564</v>
      </c>
      <c r="F36" s="9">
        <v>1157.2492891675499</v>
      </c>
      <c r="G36" s="9">
        <v>1227.28527563742</v>
      </c>
      <c r="H36" s="9">
        <v>1846.6013049396972</v>
      </c>
      <c r="I36" s="9">
        <v>2200.5949279550055</v>
      </c>
      <c r="J36" s="9">
        <v>2595.0316540466583</v>
      </c>
      <c r="K36" s="9">
        <v>3094.4120110273884</v>
      </c>
      <c r="L36" s="9">
        <v>2911.2197885557953</v>
      </c>
      <c r="M36" s="9">
        <v>2552.4829467021395</v>
      </c>
      <c r="N36" s="9">
        <v>1889.8474680366403</v>
      </c>
      <c r="O36" s="9">
        <v>1824.7906939065315</v>
      </c>
      <c r="P36" s="9">
        <v>1859.2519310914149</v>
      </c>
      <c r="Q36" s="9">
        <v>1824.3807011393528</v>
      </c>
      <c r="R36" s="9">
        <v>1752.0791962077249</v>
      </c>
      <c r="S36" s="9">
        <v>1731.7802092356305</v>
      </c>
      <c r="T36" s="9">
        <v>1630.9624585282943</v>
      </c>
      <c r="U36" s="9">
        <v>1468.8606298279342</v>
      </c>
      <c r="V36" s="9">
        <v>1501.7526414092722</v>
      </c>
      <c r="W36" s="9">
        <v>1579.3488092697164</v>
      </c>
      <c r="X36" s="140"/>
      <c r="Y36" s="140"/>
    </row>
    <row r="37" spans="2:25" ht="14.25" x14ac:dyDescent="0.2">
      <c r="B37" s="7" t="s">
        <v>5</v>
      </c>
      <c r="C37" s="57" t="s">
        <v>4</v>
      </c>
      <c r="D37" s="9">
        <v>876.37381694650776</v>
      </c>
      <c r="E37" s="9">
        <v>910.37019962480451</v>
      </c>
      <c r="F37" s="9">
        <v>942.18688141281757</v>
      </c>
      <c r="G37" s="9">
        <v>985.463985037263</v>
      </c>
      <c r="H37" s="9">
        <v>1129.8444495748372</v>
      </c>
      <c r="I37" s="9">
        <v>1300.9808930035874</v>
      </c>
      <c r="J37" s="9">
        <v>1458.2361407167109</v>
      </c>
      <c r="K37" s="9">
        <v>1463.155169452657</v>
      </c>
      <c r="L37" s="9">
        <v>1374.1264478529076</v>
      </c>
      <c r="M37" s="9">
        <v>1248.6939707923364</v>
      </c>
      <c r="N37" s="9">
        <v>1010.18301820512</v>
      </c>
      <c r="O37" s="9">
        <v>983.62868873467482</v>
      </c>
      <c r="P37" s="9">
        <v>1030.2937865912004</v>
      </c>
      <c r="Q37" s="9">
        <v>1030.6705766871173</v>
      </c>
      <c r="R37" s="9">
        <v>1005.911359724616</v>
      </c>
      <c r="S37" s="9">
        <v>1004.2403556953558</v>
      </c>
      <c r="T37" s="9">
        <v>950.6025685985021</v>
      </c>
      <c r="U37" s="9">
        <v>929.87335090333534</v>
      </c>
      <c r="V37" s="9">
        <v>930.71256405083147</v>
      </c>
      <c r="W37" s="9">
        <v>998.46027251453972</v>
      </c>
      <c r="X37" s="140"/>
      <c r="Y37" s="140"/>
    </row>
    <row r="38" spans="2:25" ht="14.25" x14ac:dyDescent="0.2">
      <c r="B38" s="7" t="s">
        <v>6</v>
      </c>
      <c r="C38" s="57" t="s">
        <v>4</v>
      </c>
      <c r="D38" s="9">
        <v>973.19225767583634</v>
      </c>
      <c r="E38" s="9">
        <v>1009.7129226607848</v>
      </c>
      <c r="F38" s="9">
        <v>1042.2843072627459</v>
      </c>
      <c r="G38" s="9">
        <v>1105.4768324797603</v>
      </c>
      <c r="H38" s="9">
        <v>1263.9681506902989</v>
      </c>
      <c r="I38" s="9">
        <v>1505.2669984668935</v>
      </c>
      <c r="J38" s="9">
        <v>1772.3764318387534</v>
      </c>
      <c r="K38" s="9">
        <v>1994.2927641742508</v>
      </c>
      <c r="L38" s="9">
        <v>1890.5729045685039</v>
      </c>
      <c r="M38" s="9">
        <v>1685.9958932204315</v>
      </c>
      <c r="N38" s="9">
        <v>1172.7753223437512</v>
      </c>
      <c r="O38" s="9">
        <v>1167.633127897258</v>
      </c>
      <c r="P38" s="9">
        <v>1199.664295232167</v>
      </c>
      <c r="Q38" s="9">
        <v>1203.8882103418064</v>
      </c>
      <c r="R38" s="9">
        <v>1201.7299812116623</v>
      </c>
      <c r="S38" s="9">
        <v>1177.5729262163889</v>
      </c>
      <c r="T38" s="9">
        <v>1111.761692350062</v>
      </c>
      <c r="U38" s="9">
        <v>1103.7363950213971</v>
      </c>
      <c r="V38" s="9">
        <v>1102.814361213191</v>
      </c>
      <c r="W38" s="9">
        <v>1158.4294316679895</v>
      </c>
      <c r="X38" s="140"/>
      <c r="Y38" s="140"/>
    </row>
    <row r="39" spans="2:25" ht="14.25" x14ac:dyDescent="0.2">
      <c r="B39" s="7" t="s">
        <v>7</v>
      </c>
      <c r="C39" s="57" t="s">
        <v>8</v>
      </c>
      <c r="D39" s="9">
        <v>1040.5547895503116</v>
      </c>
      <c r="E39" s="9">
        <v>1132.637405002781</v>
      </c>
      <c r="F39" s="9">
        <v>1232.9770251363739</v>
      </c>
      <c r="G39" s="9">
        <v>1342.0620766513039</v>
      </c>
      <c r="H39" s="9">
        <v>1377.7311028314568</v>
      </c>
      <c r="I39" s="9">
        <v>1540.0797934001027</v>
      </c>
      <c r="J39" s="9">
        <v>1705.7161469161495</v>
      </c>
      <c r="K39" s="9">
        <v>2033.8211538461514</v>
      </c>
      <c r="L39" s="9">
        <v>2253.1884916994104</v>
      </c>
      <c r="M39" s="9">
        <v>2517.8227483261444</v>
      </c>
      <c r="N39" s="9">
        <v>2013.9699261992655</v>
      </c>
      <c r="O39" s="9">
        <v>1903.8192308007535</v>
      </c>
      <c r="P39" s="9">
        <v>1829.166117972447</v>
      </c>
      <c r="Q39" s="9">
        <v>1671.5150801945674</v>
      </c>
      <c r="R39" s="9">
        <v>1634.4335850807922</v>
      </c>
      <c r="S39" s="9">
        <v>1443.6190108780165</v>
      </c>
      <c r="T39" s="9">
        <v>1379.8559407094911</v>
      </c>
      <c r="U39" s="9">
        <v>1296.3339822176706</v>
      </c>
      <c r="V39" s="9">
        <v>1326.3226291551798</v>
      </c>
      <c r="W39" s="9">
        <v>1428.5422243335929</v>
      </c>
      <c r="X39" s="140"/>
      <c r="Y39" s="140"/>
    </row>
    <row r="40" spans="2:25" ht="14.25" x14ac:dyDescent="0.2">
      <c r="B40" s="7" t="s">
        <v>9</v>
      </c>
      <c r="C40" s="57" t="s">
        <v>8</v>
      </c>
      <c r="D40" s="9">
        <v>1249.4935555666193</v>
      </c>
      <c r="E40" s="9">
        <v>1286.3409731923473</v>
      </c>
      <c r="F40" s="9">
        <v>1338.1814483137016</v>
      </c>
      <c r="G40" s="9">
        <v>1333.8229506691334</v>
      </c>
      <c r="H40" s="9">
        <v>1376.8402324125552</v>
      </c>
      <c r="I40" s="9">
        <v>1537.6283755872914</v>
      </c>
      <c r="J40" s="9">
        <v>1670.276507276511</v>
      </c>
      <c r="K40" s="9">
        <v>1864.2911306386177</v>
      </c>
      <c r="L40" s="9">
        <v>2110.0779928725187</v>
      </c>
      <c r="M40" s="9">
        <v>2403.9438461538502</v>
      </c>
      <c r="N40" s="9">
        <v>1857.1408384977972</v>
      </c>
      <c r="O40" s="9">
        <v>1854.273328268828</v>
      </c>
      <c r="P40" s="9">
        <v>1660.0941516811804</v>
      </c>
      <c r="Q40" s="9">
        <v>1568.8882992830861</v>
      </c>
      <c r="R40" s="9">
        <v>1551.5925551985008</v>
      </c>
      <c r="S40" s="9">
        <v>1433.314516107157</v>
      </c>
      <c r="T40" s="9">
        <v>1337.1171760207594</v>
      </c>
      <c r="U40" s="9">
        <v>1310.9588244942031</v>
      </c>
      <c r="V40" s="9">
        <v>1280.7182141661658</v>
      </c>
      <c r="W40" s="9">
        <v>1365.6578593890877</v>
      </c>
      <c r="X40" s="140"/>
      <c r="Y40" s="140"/>
    </row>
    <row r="41" spans="2:25" ht="14.25" x14ac:dyDescent="0.2">
      <c r="B41" s="7" t="s">
        <v>10</v>
      </c>
      <c r="C41" s="57" t="s">
        <v>11</v>
      </c>
      <c r="D41" s="9">
        <v>757.99355171900663</v>
      </c>
      <c r="E41" s="9">
        <v>776.03241091017583</v>
      </c>
      <c r="F41" s="9">
        <v>793.70980441144559</v>
      </c>
      <c r="G41" s="9">
        <v>809.51101885561854</v>
      </c>
      <c r="H41" s="9">
        <v>824.96798026179238</v>
      </c>
      <c r="I41" s="9">
        <v>816.62409004276731</v>
      </c>
      <c r="J41" s="9">
        <v>1096.8253915453929</v>
      </c>
      <c r="K41" s="9">
        <v>1121.400058589413</v>
      </c>
      <c r="L41" s="9">
        <v>1186.7619190428659</v>
      </c>
      <c r="M41" s="9">
        <v>1197.0983141675722</v>
      </c>
      <c r="N41" s="9">
        <v>877.07909223696538</v>
      </c>
      <c r="O41" s="9">
        <v>962.59974637636572</v>
      </c>
      <c r="P41" s="9">
        <v>980.59300847993302</v>
      </c>
      <c r="Q41" s="9">
        <v>982.46806888518915</v>
      </c>
      <c r="R41" s="9">
        <v>1004.528803240967</v>
      </c>
      <c r="S41" s="9">
        <v>961.8338146317667</v>
      </c>
      <c r="T41" s="9">
        <v>933.00159981505453</v>
      </c>
      <c r="U41" s="9">
        <v>855.50706005081372</v>
      </c>
      <c r="V41" s="9">
        <v>875.14179173574337</v>
      </c>
      <c r="W41" s="9">
        <v>838.76520701294419</v>
      </c>
      <c r="X41" s="140"/>
      <c r="Y41" s="140"/>
    </row>
    <row r="42" spans="2:25" ht="14.25" x14ac:dyDescent="0.2">
      <c r="B42" s="7" t="s">
        <v>37</v>
      </c>
      <c r="C42" s="57" t="s">
        <v>12</v>
      </c>
      <c r="D42" s="9">
        <v>257.68006139558474</v>
      </c>
      <c r="E42" s="9">
        <v>277.80301280912096</v>
      </c>
      <c r="F42" s="9">
        <v>293.74653384111207</v>
      </c>
      <c r="G42" s="9">
        <v>319.7585539453529</v>
      </c>
      <c r="H42" s="9">
        <v>336.11613242106978</v>
      </c>
      <c r="I42" s="9">
        <v>339.53833274190259</v>
      </c>
      <c r="J42" s="9">
        <v>348.05139101552066</v>
      </c>
      <c r="K42" s="9">
        <v>377.98141690341015</v>
      </c>
      <c r="L42" s="9">
        <v>384.17790684301406</v>
      </c>
      <c r="M42" s="9">
        <v>393.95528480622329</v>
      </c>
      <c r="N42" s="9">
        <v>386.66049564043243</v>
      </c>
      <c r="O42" s="9">
        <v>369.33484624523265</v>
      </c>
      <c r="P42" s="9">
        <v>286.91002424026613</v>
      </c>
      <c r="Q42" s="9">
        <v>296.80387896406683</v>
      </c>
      <c r="R42" s="9">
        <v>282.88859355095127</v>
      </c>
      <c r="S42" s="9">
        <v>283.24769811957509</v>
      </c>
      <c r="T42" s="9">
        <v>285.6637407195135</v>
      </c>
      <c r="U42" s="9">
        <v>273.88821212488961</v>
      </c>
      <c r="V42" s="9">
        <v>283.06648159928255</v>
      </c>
      <c r="W42" s="9">
        <v>311.4112063427437</v>
      </c>
      <c r="X42" s="140"/>
      <c r="Y42" s="140"/>
    </row>
    <row r="43" spans="2:25" ht="14.25" x14ac:dyDescent="0.2">
      <c r="B43" s="7" t="s">
        <v>38</v>
      </c>
      <c r="C43" s="57" t="s">
        <v>13</v>
      </c>
      <c r="D43" s="9">
        <v>507.42234965726857</v>
      </c>
      <c r="E43" s="9">
        <v>489.5565989962256</v>
      </c>
      <c r="F43" s="9">
        <v>509.34904825796929</v>
      </c>
      <c r="G43" s="9">
        <v>506.72173198428646</v>
      </c>
      <c r="H43" s="9">
        <v>538.7749905232165</v>
      </c>
      <c r="I43" s="9">
        <v>601.70087290854542</v>
      </c>
      <c r="J43" s="9">
        <v>639.35460778333174</v>
      </c>
      <c r="K43" s="9">
        <v>671.84318857633355</v>
      </c>
      <c r="L43" s="9">
        <v>754.70779921102951</v>
      </c>
      <c r="M43" s="9">
        <v>774.30464784439039</v>
      </c>
      <c r="N43" s="9">
        <v>771.22850466130842</v>
      </c>
      <c r="O43" s="9">
        <v>808.66274141661108</v>
      </c>
      <c r="P43" s="9">
        <v>760.8709501864713</v>
      </c>
      <c r="Q43" s="9">
        <v>786.17791675524097</v>
      </c>
      <c r="R43" s="9">
        <v>799.47854281723528</v>
      </c>
      <c r="S43" s="9">
        <v>698.06467748747139</v>
      </c>
      <c r="T43" s="9">
        <v>791.31405183737286</v>
      </c>
      <c r="U43" s="9">
        <v>768.74812314244423</v>
      </c>
      <c r="V43" s="9">
        <v>812.28052242322394</v>
      </c>
      <c r="W43" s="9">
        <v>813.61026663457517</v>
      </c>
      <c r="X43" s="140"/>
      <c r="Y43" s="140"/>
    </row>
    <row r="44" spans="2:25" ht="14.25" x14ac:dyDescent="0.2">
      <c r="B44" s="7" t="s">
        <v>14</v>
      </c>
      <c r="C44" s="57" t="s">
        <v>13</v>
      </c>
      <c r="D44" s="9">
        <v>320.00712213456319</v>
      </c>
      <c r="E44" s="9">
        <v>300.03951845457402</v>
      </c>
      <c r="F44" s="9">
        <v>280.42222361107594</v>
      </c>
      <c r="G44" s="9">
        <v>282.17376779353111</v>
      </c>
      <c r="H44" s="9">
        <v>296.71158450790915</v>
      </c>
      <c r="I44" s="9">
        <v>284.22102594085095</v>
      </c>
      <c r="J44" s="9">
        <v>307.11958494211035</v>
      </c>
      <c r="K44" s="9">
        <v>320.66442777016186</v>
      </c>
      <c r="L44" s="9">
        <v>341.17512662183805</v>
      </c>
      <c r="M44" s="9">
        <v>370.61999039492366</v>
      </c>
      <c r="N44" s="9">
        <v>358.54151721264913</v>
      </c>
      <c r="O44" s="9">
        <v>352.19951045586515</v>
      </c>
      <c r="P44" s="9">
        <v>361.89521365254325</v>
      </c>
      <c r="Q44" s="9">
        <v>365.84442849999868</v>
      </c>
      <c r="R44" s="9">
        <v>375.64638061796023</v>
      </c>
      <c r="S44" s="9">
        <v>309.66750435972983</v>
      </c>
      <c r="T44" s="9">
        <v>337.40415399969254</v>
      </c>
      <c r="U44" s="9">
        <v>332.66633007889072</v>
      </c>
      <c r="V44" s="9">
        <v>346.97892446502334</v>
      </c>
      <c r="W44" s="9">
        <v>348.00508039175446</v>
      </c>
      <c r="X44" s="140"/>
      <c r="Y44" s="140"/>
    </row>
    <row r="45" spans="2:25" ht="14.25" x14ac:dyDescent="0.2">
      <c r="B45" s="7" t="s">
        <v>39</v>
      </c>
      <c r="C45" s="57" t="s">
        <v>13</v>
      </c>
      <c r="D45" s="9">
        <v>227.17528046443815</v>
      </c>
      <c r="E45" s="9">
        <v>215.79024327847944</v>
      </c>
      <c r="F45" s="9">
        <v>222.97157442654569</v>
      </c>
      <c r="G45" s="9">
        <v>236.45846463145065</v>
      </c>
      <c r="H45" s="9">
        <v>232.07960417531268</v>
      </c>
      <c r="I45" s="9">
        <v>258.10018955182812</v>
      </c>
      <c r="J45" s="9">
        <v>281.39674399451809</v>
      </c>
      <c r="K45" s="9">
        <v>309.86951728215115</v>
      </c>
      <c r="L45" s="9">
        <v>333.66894703108659</v>
      </c>
      <c r="M45" s="9">
        <v>334.62979930570725</v>
      </c>
      <c r="N45" s="9">
        <v>317.56324225744521</v>
      </c>
      <c r="O45" s="9">
        <v>320.43775545824701</v>
      </c>
      <c r="P45" s="9">
        <v>307.85476821755964</v>
      </c>
      <c r="Q45" s="9">
        <v>310.17601721428457</v>
      </c>
      <c r="R45" s="9">
        <v>329.18172049675115</v>
      </c>
      <c r="S45" s="9">
        <v>277.39099187946834</v>
      </c>
      <c r="T45" s="9">
        <v>300.62129385364869</v>
      </c>
      <c r="U45" s="9">
        <v>291.10332225104963</v>
      </c>
      <c r="V45" s="9">
        <v>296.76061100034963</v>
      </c>
      <c r="W45" s="9">
        <v>313.62336273376013</v>
      </c>
      <c r="X45" s="140"/>
      <c r="Y45" s="140"/>
    </row>
    <row r="46" spans="2:25" ht="14.25" x14ac:dyDescent="0.2">
      <c r="B46" s="7" t="s">
        <v>40</v>
      </c>
      <c r="C46" s="57" t="s">
        <v>13</v>
      </c>
      <c r="D46" s="9">
        <v>560.49413838566079</v>
      </c>
      <c r="E46" s="9">
        <v>571.00340348039197</v>
      </c>
      <c r="F46" s="9">
        <v>580.98720532038658</v>
      </c>
      <c r="G46" s="9">
        <v>595.87533087125564</v>
      </c>
      <c r="H46" s="9">
        <v>609.53737549440609</v>
      </c>
      <c r="I46" s="9">
        <v>611.72464177761674</v>
      </c>
      <c r="J46" s="9">
        <v>641.00417203366897</v>
      </c>
      <c r="K46" s="9">
        <v>686.11763077435091</v>
      </c>
      <c r="L46" s="9">
        <v>753.69621058662494</v>
      </c>
      <c r="M46" s="9">
        <v>817.22201149496186</v>
      </c>
      <c r="N46" s="9">
        <v>785.53310828038946</v>
      </c>
      <c r="O46" s="9">
        <v>777.96257149742291</v>
      </c>
      <c r="P46" s="9">
        <v>773.80362840875875</v>
      </c>
      <c r="Q46" s="9">
        <v>795.95669035714002</v>
      </c>
      <c r="R46" s="9">
        <v>821.27183513140494</v>
      </c>
      <c r="S46" s="9">
        <v>715.38424717241503</v>
      </c>
      <c r="T46" s="9">
        <v>789.91783410720143</v>
      </c>
      <c r="U46" s="9">
        <v>760.80030006152174</v>
      </c>
      <c r="V46" s="9">
        <v>792.28610394958093</v>
      </c>
      <c r="W46" s="9">
        <v>833.642804780642</v>
      </c>
      <c r="X46" s="140"/>
      <c r="Y46" s="140"/>
    </row>
    <row r="47" spans="2:25" ht="14.25" x14ac:dyDescent="0.2">
      <c r="B47" s="7" t="s">
        <v>15</v>
      </c>
      <c r="C47" s="57" t="s">
        <v>13</v>
      </c>
      <c r="D47" s="9">
        <v>475.89455437307515</v>
      </c>
      <c r="E47" s="9">
        <v>441.21397956046235</v>
      </c>
      <c r="F47" s="9">
        <v>450.14685489098383</v>
      </c>
      <c r="G47" s="9">
        <v>426.50100842783883</v>
      </c>
      <c r="H47" s="9">
        <v>403.20547080118479</v>
      </c>
      <c r="I47" s="9">
        <v>428.83771301874322</v>
      </c>
      <c r="J47" s="9">
        <v>449.90831315037246</v>
      </c>
      <c r="K47" s="9">
        <v>468.53021238806974</v>
      </c>
      <c r="L47" s="9">
        <v>482.29146375883136</v>
      </c>
      <c r="M47" s="9">
        <v>524.81307765232611</v>
      </c>
      <c r="N47" s="9">
        <v>466.01765734702769</v>
      </c>
      <c r="O47" s="9">
        <v>489.89038534441903</v>
      </c>
      <c r="P47" s="9">
        <v>507.21662053972352</v>
      </c>
      <c r="Q47" s="9">
        <v>528.72031014285528</v>
      </c>
      <c r="R47" s="9">
        <v>552.40499429506372</v>
      </c>
      <c r="S47" s="9">
        <v>435.2882281513651</v>
      </c>
      <c r="T47" s="9">
        <v>474.62794772532453</v>
      </c>
      <c r="U47" s="9">
        <v>473.85180396288473</v>
      </c>
      <c r="V47" s="9">
        <v>495.65635487616538</v>
      </c>
      <c r="W47" s="9">
        <v>478.05054284089408</v>
      </c>
      <c r="X47" s="140"/>
      <c r="Y47" s="140"/>
    </row>
    <row r="48" spans="2:25" ht="14.25" x14ac:dyDescent="0.2">
      <c r="B48" s="7" t="s">
        <v>31</v>
      </c>
      <c r="C48" s="57" t="s">
        <v>16</v>
      </c>
      <c r="D48" s="9">
        <v>129.54392965649981</v>
      </c>
      <c r="E48" s="9">
        <v>115.56472700752492</v>
      </c>
      <c r="F48" s="9">
        <v>118.0906871020949</v>
      </c>
      <c r="G48" s="9">
        <v>126.33059289880475</v>
      </c>
      <c r="H48" s="9">
        <v>148.88999389767727</v>
      </c>
      <c r="I48" s="9">
        <v>141.9017306987225</v>
      </c>
      <c r="J48" s="9">
        <v>143.86618622208056</v>
      </c>
      <c r="K48" s="9">
        <v>150.39735924689276</v>
      </c>
      <c r="L48" s="9">
        <v>180.69318672909961</v>
      </c>
      <c r="M48" s="9">
        <v>200.47576923076957</v>
      </c>
      <c r="N48" s="9">
        <v>216.58053321033248</v>
      </c>
      <c r="O48" s="9">
        <v>217.03692909090958</v>
      </c>
      <c r="P48" s="9">
        <v>216.11476717216868</v>
      </c>
      <c r="Q48" s="9">
        <v>257.94602633829993</v>
      </c>
      <c r="R48" s="9">
        <v>191.5461094109925</v>
      </c>
      <c r="S48" s="9">
        <v>173.57161786827743</v>
      </c>
      <c r="T48" s="9">
        <v>153.93240067800875</v>
      </c>
      <c r="U48" s="9">
        <v>147.32942553711081</v>
      </c>
      <c r="V48" s="9">
        <v>158.34036307956916</v>
      </c>
      <c r="W48" s="9">
        <v>174.50317299970749</v>
      </c>
      <c r="X48" s="140"/>
      <c r="Y48" s="140"/>
    </row>
    <row r="49" spans="2:25" ht="15" thickBot="1" x14ac:dyDescent="0.25">
      <c r="B49" s="10" t="s">
        <v>17</v>
      </c>
      <c r="C49" s="6"/>
      <c r="D49" s="11">
        <f>SUM(D35:D48)</f>
        <v>8563.8266589520626</v>
      </c>
      <c r="E49" s="11">
        <f t="shared" ref="E49:U49" si="0">SUM(E35:E48)</f>
        <v>8798.9449695047188</v>
      </c>
      <c r="F49" s="11">
        <f t="shared" si="0"/>
        <v>9149.8269789925944</v>
      </c>
      <c r="G49" s="11">
        <f t="shared" si="0"/>
        <v>9476.9325025989037</v>
      </c>
      <c r="H49" s="11">
        <f t="shared" si="0"/>
        <v>10589.099151120643</v>
      </c>
      <c r="I49" s="11">
        <f t="shared" si="0"/>
        <v>11780.302550686067</v>
      </c>
      <c r="J49" s="11">
        <f t="shared" si="0"/>
        <v>13326.880427562</v>
      </c>
      <c r="K49" s="11">
        <f t="shared" si="0"/>
        <v>14789.58630949617</v>
      </c>
      <c r="L49" s="11">
        <f t="shared" si="0"/>
        <v>15206.837601956009</v>
      </c>
      <c r="M49" s="11">
        <f t="shared" si="0"/>
        <v>15224.335632586839</v>
      </c>
      <c r="N49" s="11">
        <f t="shared" si="0"/>
        <v>12288.414964283633</v>
      </c>
      <c r="O49" s="11">
        <f t="shared" si="0"/>
        <v>12184.461919468346</v>
      </c>
      <c r="P49" s="11">
        <f t="shared" si="0"/>
        <v>11938.795504341571</v>
      </c>
      <c r="Q49" s="11">
        <f t="shared" si="0"/>
        <v>11789.256846850332</v>
      </c>
      <c r="R49" s="11">
        <f t="shared" si="0"/>
        <v>11669.381880507122</v>
      </c>
      <c r="S49" s="11">
        <f t="shared" si="0"/>
        <v>10812.605343077532</v>
      </c>
      <c r="T49" s="11">
        <f t="shared" si="0"/>
        <v>10635.413664942103</v>
      </c>
      <c r="U49" s="11">
        <f t="shared" si="0"/>
        <v>10163.787928166066</v>
      </c>
      <c r="V49" s="11">
        <f t="shared" ref="V49:W49" si="1">SUM(V35:V48)</f>
        <v>10353.992183836144</v>
      </c>
      <c r="W49" s="11">
        <f t="shared" si="1"/>
        <v>10802.599248870454</v>
      </c>
      <c r="X49" s="140"/>
      <c r="Y49" s="140"/>
    </row>
    <row r="50" spans="2:25" ht="14.25" x14ac:dyDescent="0.2">
      <c r="Q50" s="12"/>
      <c r="R50" s="12"/>
      <c r="S50" s="12"/>
      <c r="X50" s="140"/>
      <c r="Y50" s="140"/>
    </row>
    <row r="51" spans="2:25" ht="15.75" x14ac:dyDescent="0.25">
      <c r="B51" s="151" t="s">
        <v>18</v>
      </c>
      <c r="C51" s="151"/>
      <c r="D51" s="151"/>
      <c r="E51" s="151"/>
      <c r="F51" s="151"/>
      <c r="G51" s="151"/>
      <c r="H51" s="151"/>
      <c r="I51" s="151"/>
      <c r="J51" s="151"/>
      <c r="K51" s="151"/>
      <c r="L51" s="151"/>
      <c r="M51" s="151"/>
      <c r="N51" s="151"/>
      <c r="O51" s="151"/>
      <c r="P51" s="151"/>
      <c r="Q51" s="151"/>
      <c r="R51" s="151"/>
      <c r="S51" s="151"/>
      <c r="T51" s="151"/>
      <c r="U51" s="151"/>
      <c r="V51" s="151"/>
      <c r="W51" s="151"/>
      <c r="X51" s="140"/>
      <c r="Y51" s="140"/>
    </row>
    <row r="52" spans="2:25" s="13" customFormat="1" ht="87" customHeight="1" x14ac:dyDescent="0.2">
      <c r="B52" s="153" t="s">
        <v>41</v>
      </c>
      <c r="C52" s="153"/>
      <c r="D52" s="153"/>
      <c r="E52" s="153"/>
      <c r="F52" s="153"/>
      <c r="G52" s="153"/>
      <c r="H52" s="153"/>
      <c r="I52" s="153"/>
      <c r="J52" s="153"/>
      <c r="K52" s="153"/>
      <c r="L52" s="153"/>
      <c r="M52" s="153"/>
      <c r="N52" s="153"/>
      <c r="O52" s="153"/>
      <c r="P52" s="153"/>
      <c r="Q52" s="153"/>
      <c r="R52" s="153"/>
      <c r="S52" s="153"/>
      <c r="T52" s="153"/>
      <c r="U52" s="153"/>
      <c r="V52" s="153"/>
      <c r="W52" s="153"/>
      <c r="X52" s="141"/>
      <c r="Y52" s="141"/>
    </row>
    <row r="53" spans="2:25" ht="14.25" x14ac:dyDescent="0.2">
      <c r="X53" s="140"/>
      <c r="Y53" s="140"/>
    </row>
    <row r="54" spans="2:25" ht="19.5" customHeight="1" x14ac:dyDescent="0.25">
      <c r="B54" s="5" t="s">
        <v>23</v>
      </c>
      <c r="X54" s="140"/>
      <c r="Y54" s="140"/>
    </row>
    <row r="55" spans="2:25" ht="15.75" thickBot="1" x14ac:dyDescent="0.25">
      <c r="B55" s="125" t="s">
        <v>30</v>
      </c>
      <c r="C55" s="128" t="s">
        <v>0</v>
      </c>
      <c r="D55" s="126">
        <v>2006</v>
      </c>
      <c r="E55" s="126">
        <v>2007</v>
      </c>
      <c r="F55" s="126">
        <v>2008</v>
      </c>
      <c r="G55" s="126">
        <v>2009</v>
      </c>
      <c r="H55" s="126">
        <v>2010</v>
      </c>
      <c r="I55" s="126">
        <v>2011</v>
      </c>
      <c r="J55" s="126">
        <v>2012</v>
      </c>
      <c r="K55" s="126">
        <v>2013</v>
      </c>
      <c r="L55" s="126">
        <v>2014</v>
      </c>
      <c r="M55" s="126">
        <v>2015</v>
      </c>
      <c r="N55" s="127">
        <v>2016</v>
      </c>
      <c r="O55" s="127">
        <v>2017</v>
      </c>
      <c r="P55" s="127">
        <v>2018</v>
      </c>
      <c r="Q55" s="126">
        <v>2019</v>
      </c>
      <c r="R55" s="126">
        <v>2020</v>
      </c>
      <c r="S55" s="126">
        <v>2021</v>
      </c>
      <c r="T55" s="126">
        <v>2022</v>
      </c>
      <c r="U55" s="126">
        <v>2023</v>
      </c>
      <c r="V55" s="126">
        <v>2024</v>
      </c>
      <c r="W55" s="126">
        <v>2025</v>
      </c>
      <c r="X55" s="140"/>
      <c r="Y55" s="140"/>
    </row>
    <row r="56" spans="2:25" ht="14.25" x14ac:dyDescent="0.2">
      <c r="B56" s="7" t="s">
        <v>22</v>
      </c>
      <c r="C56" s="57" t="s">
        <v>2</v>
      </c>
      <c r="D56" s="9">
        <v>185.35849528088266</v>
      </c>
      <c r="E56" s="9">
        <v>187.59001221563614</v>
      </c>
      <c r="F56" s="9">
        <v>198.0804857588179</v>
      </c>
      <c r="G56" s="9">
        <v>183.12429120340462</v>
      </c>
      <c r="H56" s="9">
        <v>211.1379227101902</v>
      </c>
      <c r="I56" s="9">
        <v>276.70835407770591</v>
      </c>
      <c r="J56" s="9">
        <v>281.32494576067285</v>
      </c>
      <c r="K56" s="9">
        <v>292.66851610453045</v>
      </c>
      <c r="L56" s="9">
        <v>306.5557952115966</v>
      </c>
      <c r="M56" s="9">
        <v>208.49986573909229</v>
      </c>
      <c r="N56" s="9">
        <v>176.18741253712676</v>
      </c>
      <c r="O56" s="9">
        <v>183.90958409390572</v>
      </c>
      <c r="P56" s="9">
        <v>166.18820398458163</v>
      </c>
      <c r="Q56" s="9">
        <v>166.77023700597547</v>
      </c>
      <c r="R56" s="9">
        <v>192.636554452816</v>
      </c>
      <c r="S56" s="9">
        <v>167.08203907753898</v>
      </c>
      <c r="T56" s="9">
        <v>172.78310720326846</v>
      </c>
      <c r="U56" s="9">
        <v>158.07551521873918</v>
      </c>
      <c r="V56" s="9">
        <v>149.04213725101084</v>
      </c>
      <c r="W56" s="9">
        <v>164.78779433889102</v>
      </c>
      <c r="X56" s="140"/>
      <c r="Y56" s="140"/>
    </row>
    <row r="57" spans="2:25" ht="14.25" x14ac:dyDescent="0.2">
      <c r="B57" s="7" t="s">
        <v>24</v>
      </c>
      <c r="C57" s="57" t="s">
        <v>4</v>
      </c>
      <c r="D57" s="9">
        <v>1407.2572688499417</v>
      </c>
      <c r="E57" s="9">
        <v>1441.183126673702</v>
      </c>
      <c r="F57" s="9">
        <v>1518.1921060533052</v>
      </c>
      <c r="G57" s="9">
        <v>1591.1132515446247</v>
      </c>
      <c r="H57" s="9">
        <v>1881.4225903616866</v>
      </c>
      <c r="I57" s="9">
        <v>2238.1947342450294</v>
      </c>
      <c r="J57" s="9">
        <v>2543.8287812669919</v>
      </c>
      <c r="K57" s="9">
        <v>3018.5226058737235</v>
      </c>
      <c r="L57" s="9">
        <v>2870.0115486807481</v>
      </c>
      <c r="M57" s="9">
        <v>2648.5001995698294</v>
      </c>
      <c r="N57" s="9">
        <v>1949.7301934215598</v>
      </c>
      <c r="O57" s="9">
        <v>1978.7281645465557</v>
      </c>
      <c r="P57" s="9">
        <v>1889.51553052597</v>
      </c>
      <c r="Q57" s="9">
        <v>1844.9244077637454</v>
      </c>
      <c r="R57" s="9">
        <v>1737.7678640031834</v>
      </c>
      <c r="S57" s="9">
        <v>1729.0600709732325</v>
      </c>
      <c r="T57" s="9">
        <v>1691.0193828124052</v>
      </c>
      <c r="U57" s="9">
        <v>1520.8486701428963</v>
      </c>
      <c r="V57" s="9">
        <v>1537.4421529023737</v>
      </c>
      <c r="W57" s="9">
        <v>1613.7684524611207</v>
      </c>
      <c r="X57" s="140"/>
      <c r="Y57" s="140"/>
    </row>
    <row r="58" spans="2:25" ht="14.25" x14ac:dyDescent="0.2">
      <c r="B58" s="7" t="s">
        <v>25</v>
      </c>
      <c r="C58" s="57" t="s">
        <v>4</v>
      </c>
      <c r="D58" s="9">
        <v>902.49145525779124</v>
      </c>
      <c r="E58" s="9">
        <v>923.39406571904362</v>
      </c>
      <c r="F58" s="9">
        <v>1015.9281988736136</v>
      </c>
      <c r="G58" s="9">
        <v>1037.2761272485629</v>
      </c>
      <c r="H58" s="9">
        <v>1163.4659850778651</v>
      </c>
      <c r="I58" s="9">
        <v>1312.4931773158735</v>
      </c>
      <c r="J58" s="9">
        <v>1405.9706941049581</v>
      </c>
      <c r="K58" s="9">
        <v>1422.0084673121671</v>
      </c>
      <c r="L58" s="9">
        <v>1367.0996725786536</v>
      </c>
      <c r="M58" s="9">
        <v>1300.6439467724178</v>
      </c>
      <c r="N58" s="9">
        <v>1093.2516879511816</v>
      </c>
      <c r="O58" s="9">
        <v>1118.6884321413054</v>
      </c>
      <c r="P58" s="9">
        <v>1057.6161019958449</v>
      </c>
      <c r="Q58" s="9">
        <v>1075.0373062762776</v>
      </c>
      <c r="R58" s="9">
        <v>1007.1692735725117</v>
      </c>
      <c r="S58" s="9">
        <v>1012.3983549649734</v>
      </c>
      <c r="T58" s="9">
        <v>958.67625278766707</v>
      </c>
      <c r="U58" s="9">
        <v>972.10526735421558</v>
      </c>
      <c r="V58" s="9">
        <v>987.94302407337784</v>
      </c>
      <c r="W58" s="9">
        <v>1055.8632463007457</v>
      </c>
      <c r="X58" s="140"/>
      <c r="Y58" s="140"/>
    </row>
    <row r="59" spans="2:25" ht="14.25" x14ac:dyDescent="0.2">
      <c r="B59" s="7" t="s">
        <v>26</v>
      </c>
      <c r="C59" s="57" t="s">
        <v>4</v>
      </c>
      <c r="D59" s="9">
        <v>961.99868437730061</v>
      </c>
      <c r="E59" s="9">
        <v>1030.3327536507538</v>
      </c>
      <c r="F59" s="9">
        <v>1078.2824983922735</v>
      </c>
      <c r="G59" s="9">
        <v>1126.5216618958329</v>
      </c>
      <c r="H59" s="9">
        <v>1301.5046081106102</v>
      </c>
      <c r="I59" s="9">
        <v>1452.3765200742989</v>
      </c>
      <c r="J59" s="9">
        <v>1767.8941003580389</v>
      </c>
      <c r="K59" s="9">
        <v>2053.4173121574295</v>
      </c>
      <c r="L59" s="9">
        <v>1870.9755957130544</v>
      </c>
      <c r="M59" s="9">
        <v>1803.1178079347985</v>
      </c>
      <c r="N59" s="9">
        <v>1110.8810701489233</v>
      </c>
      <c r="O59" s="9">
        <v>1214.3117789611676</v>
      </c>
      <c r="P59" s="9">
        <v>1228.4638320318531</v>
      </c>
      <c r="Q59" s="9">
        <v>1220.4577437333235</v>
      </c>
      <c r="R59" s="9">
        <v>1184.1844691363333</v>
      </c>
      <c r="S59" s="9">
        <v>1161.7108307863082</v>
      </c>
      <c r="T59" s="9">
        <v>1171.46543273056</v>
      </c>
      <c r="U59" s="9">
        <v>1133.7380144899655</v>
      </c>
      <c r="V59" s="9">
        <v>1173.2446955908736</v>
      </c>
      <c r="W59" s="9">
        <v>1158.6630478532866</v>
      </c>
      <c r="X59" s="140"/>
      <c r="Y59" s="140"/>
    </row>
    <row r="60" spans="2:25" ht="14.25" x14ac:dyDescent="0.2">
      <c r="B60" s="7" t="s">
        <v>7</v>
      </c>
      <c r="C60" s="57" t="s">
        <v>8</v>
      </c>
      <c r="D60" s="9">
        <v>1060.7400745570817</v>
      </c>
      <c r="E60" s="9">
        <v>1122.1710463318586</v>
      </c>
      <c r="F60" s="9">
        <v>1191.5543418175357</v>
      </c>
      <c r="G60" s="9">
        <v>1391.6849014782044</v>
      </c>
      <c r="H60" s="9">
        <v>1477.6544324835179</v>
      </c>
      <c r="I60" s="9">
        <v>1486.1462110864586</v>
      </c>
      <c r="J60" s="9">
        <v>1666.2616700911547</v>
      </c>
      <c r="K60" s="9">
        <v>1884.0750043695193</v>
      </c>
      <c r="L60" s="9">
        <v>2162.1317781876924</v>
      </c>
      <c r="M60" s="9">
        <v>2509.1898519287492</v>
      </c>
      <c r="N60" s="9">
        <v>2022.5763621683946</v>
      </c>
      <c r="O60" s="9">
        <v>1969.5962446499404</v>
      </c>
      <c r="P60" s="9">
        <v>1863.1025027780231</v>
      </c>
      <c r="Q60" s="9">
        <v>1707.5517168200545</v>
      </c>
      <c r="R60" s="9">
        <v>1649.9684549936899</v>
      </c>
      <c r="S60" s="9">
        <v>1443.2195383440344</v>
      </c>
      <c r="T60" s="9">
        <v>1435.8445704639373</v>
      </c>
      <c r="U60" s="9">
        <v>1305.0141983396911</v>
      </c>
      <c r="V60" s="9">
        <v>1373.9929852112143</v>
      </c>
      <c r="W60" s="9">
        <v>1485.0853687983606</v>
      </c>
      <c r="X60" s="140"/>
      <c r="Y60" s="140"/>
    </row>
    <row r="61" spans="2:25" ht="14.25" x14ac:dyDescent="0.2">
      <c r="B61" s="7" t="s">
        <v>9</v>
      </c>
      <c r="C61" s="57" t="s">
        <v>8</v>
      </c>
      <c r="D61" s="9">
        <v>1146.9234860277293</v>
      </c>
      <c r="E61" s="9">
        <v>1130.9022189935288</v>
      </c>
      <c r="F61" s="9">
        <v>1158.4792178264699</v>
      </c>
      <c r="G61" s="9">
        <v>1204.9906326687801</v>
      </c>
      <c r="H61" s="9">
        <v>1269.8055412678104</v>
      </c>
      <c r="I61" s="9">
        <v>1468.4128339424958</v>
      </c>
      <c r="J61" s="9">
        <v>1613.712634316938</v>
      </c>
      <c r="K61" s="9">
        <v>1835.5413128414134</v>
      </c>
      <c r="L61" s="9">
        <v>2061.1482466724547</v>
      </c>
      <c r="M61" s="9">
        <v>2333.4730396040704</v>
      </c>
      <c r="N61" s="9">
        <v>1877.301947498353</v>
      </c>
      <c r="O61" s="9">
        <v>1916.0428264869802</v>
      </c>
      <c r="P61" s="9">
        <v>1707.554001412246</v>
      </c>
      <c r="Q61" s="9">
        <v>1613.600743981192</v>
      </c>
      <c r="R61" s="9">
        <v>1591.7843268322194</v>
      </c>
      <c r="S61" s="9">
        <v>1336.5994167585575</v>
      </c>
      <c r="T61" s="9">
        <v>1311.6691313542724</v>
      </c>
      <c r="U61" s="9">
        <v>1414.8110460193502</v>
      </c>
      <c r="V61" s="9">
        <v>1315.1660527153047</v>
      </c>
      <c r="W61" s="9">
        <v>1429.0960867049869</v>
      </c>
      <c r="X61" s="140"/>
      <c r="Y61" s="140"/>
    </row>
    <row r="62" spans="2:25" ht="14.25" x14ac:dyDescent="0.2">
      <c r="B62" s="7" t="s">
        <v>10</v>
      </c>
      <c r="C62" s="57" t="s">
        <v>11</v>
      </c>
      <c r="D62" s="9">
        <v>766.62185669191751</v>
      </c>
      <c r="E62" s="9">
        <v>779.69312764204562</v>
      </c>
      <c r="F62" s="9">
        <v>787.88111532405958</v>
      </c>
      <c r="G62" s="9">
        <v>804.78568420020031</v>
      </c>
      <c r="H62" s="9">
        <v>823.63475696833882</v>
      </c>
      <c r="I62" s="9">
        <v>890.75154918889029</v>
      </c>
      <c r="J62" s="9">
        <v>1090.4018052801712</v>
      </c>
      <c r="K62" s="9">
        <v>1128.2241490867245</v>
      </c>
      <c r="L62" s="9">
        <v>1142.5357687109126</v>
      </c>
      <c r="M62" s="9">
        <v>1221.726491960954</v>
      </c>
      <c r="N62" s="9">
        <v>880.53530958334409</v>
      </c>
      <c r="O62" s="9">
        <v>964.85499909957468</v>
      </c>
      <c r="P62" s="9">
        <v>988.210052393875</v>
      </c>
      <c r="Q62" s="9">
        <v>992.09387653490637</v>
      </c>
      <c r="R62" s="9">
        <v>1013.7307859662278</v>
      </c>
      <c r="S62" s="9">
        <v>985.6039473937451</v>
      </c>
      <c r="T62" s="9">
        <v>946.29850239206201</v>
      </c>
      <c r="U62" s="9">
        <v>888.38498822845099</v>
      </c>
      <c r="V62" s="9">
        <v>834.412763574417</v>
      </c>
      <c r="W62" s="9">
        <v>907.18523075713074</v>
      </c>
      <c r="X62" s="140"/>
      <c r="Y62" s="140"/>
    </row>
    <row r="63" spans="2:25" ht="14.25" x14ac:dyDescent="0.2">
      <c r="B63" s="7" t="s">
        <v>37</v>
      </c>
      <c r="C63" s="57" t="s">
        <v>12</v>
      </c>
      <c r="D63" s="9">
        <v>223.90245199667942</v>
      </c>
      <c r="E63" s="9">
        <v>235.00449849650045</v>
      </c>
      <c r="F63" s="9">
        <v>269.08063218993686</v>
      </c>
      <c r="G63" s="9">
        <v>291.08974859556935</v>
      </c>
      <c r="H63" s="9">
        <v>328.23723846072414</v>
      </c>
      <c r="I63" s="9">
        <v>322.48388616215266</v>
      </c>
      <c r="J63" s="9">
        <v>342.44335027363826</v>
      </c>
      <c r="K63" s="9">
        <v>367.3069585890911</v>
      </c>
      <c r="L63" s="9">
        <v>367.71046396241184</v>
      </c>
      <c r="M63" s="9">
        <v>376.46767214430315</v>
      </c>
      <c r="N63" s="9">
        <v>398.8395527564677</v>
      </c>
      <c r="O63" s="9">
        <v>383.41697429526641</v>
      </c>
      <c r="P63" s="9">
        <v>304.84885013864908</v>
      </c>
      <c r="Q63" s="9">
        <v>292.59759506701181</v>
      </c>
      <c r="R63" s="9">
        <v>295.25647958842518</v>
      </c>
      <c r="S63" s="9">
        <v>285.78967541330013</v>
      </c>
      <c r="T63" s="9">
        <v>299.33178595236319</v>
      </c>
      <c r="U63" s="9">
        <v>284.35784928379769</v>
      </c>
      <c r="V63" s="9">
        <v>281.33879057379937</v>
      </c>
      <c r="W63" s="9">
        <v>310.44425145178366</v>
      </c>
      <c r="X63" s="140"/>
      <c r="Y63" s="140"/>
    </row>
    <row r="64" spans="2:25" ht="14.25" x14ac:dyDescent="0.2">
      <c r="B64" s="7" t="s">
        <v>38</v>
      </c>
      <c r="C64" s="57" t="s">
        <v>13</v>
      </c>
      <c r="D64" s="9">
        <v>500.64483446849891</v>
      </c>
      <c r="E64" s="9">
        <v>521.61922030173184</v>
      </c>
      <c r="F64" s="9">
        <v>520.60665854956085</v>
      </c>
      <c r="G64" s="9">
        <v>503.03193122110002</v>
      </c>
      <c r="H64" s="9">
        <v>566.97473071832678</v>
      </c>
      <c r="I64" s="9">
        <v>595.79329954297805</v>
      </c>
      <c r="J64" s="9">
        <v>624.39474359208646</v>
      </c>
      <c r="K64" s="9">
        <v>685.99327808668556</v>
      </c>
      <c r="L64" s="9">
        <v>774.41580288462126</v>
      </c>
      <c r="M64" s="9">
        <v>862.62396955880092</v>
      </c>
      <c r="N64" s="9">
        <v>758.77560977981284</v>
      </c>
      <c r="O64" s="9">
        <v>823.90543095631642</v>
      </c>
      <c r="P64" s="9">
        <v>768.2014485308199</v>
      </c>
      <c r="Q64" s="9">
        <v>811.06307071836829</v>
      </c>
      <c r="R64" s="9">
        <v>814.99292030376864</v>
      </c>
      <c r="S64" s="9">
        <v>724.85751280592649</v>
      </c>
      <c r="T64" s="9">
        <v>773.07583206513698</v>
      </c>
      <c r="U64" s="9">
        <v>823.30710370319298</v>
      </c>
      <c r="V64" s="9">
        <v>804.56394709393771</v>
      </c>
      <c r="W64" s="9">
        <v>833.94444814294422</v>
      </c>
      <c r="X64" s="140"/>
      <c r="Y64" s="140"/>
    </row>
    <row r="65" spans="2:27" ht="14.25" x14ac:dyDescent="0.2">
      <c r="B65" s="7" t="s">
        <v>14</v>
      </c>
      <c r="C65" s="57" t="s">
        <v>13</v>
      </c>
      <c r="D65" s="9">
        <v>329.82887874184945</v>
      </c>
      <c r="E65" s="9">
        <v>330.9346223084998</v>
      </c>
      <c r="F65" s="9">
        <v>315.83876894165218</v>
      </c>
      <c r="G65" s="9">
        <v>315.09314838846404</v>
      </c>
      <c r="H65" s="9">
        <v>318.62166054674128</v>
      </c>
      <c r="I65" s="9">
        <v>285.80094475491558</v>
      </c>
      <c r="J65" s="9">
        <v>299.53931230164096</v>
      </c>
      <c r="K65" s="9">
        <v>319.43028664953164</v>
      </c>
      <c r="L65" s="9">
        <v>338.82603182209283</v>
      </c>
      <c r="M65" s="9">
        <v>375.83280990938562</v>
      </c>
      <c r="N65" s="9">
        <v>360.3755022701111</v>
      </c>
      <c r="O65" s="9">
        <v>354.12549821524914</v>
      </c>
      <c r="P65" s="9">
        <v>362.19052606950157</v>
      </c>
      <c r="Q65" s="9">
        <v>366.17063466773601</v>
      </c>
      <c r="R65" s="9">
        <v>348.38819844079285</v>
      </c>
      <c r="S65" s="9">
        <v>297.84286213117502</v>
      </c>
      <c r="T65" s="9">
        <v>356.48858405347789</v>
      </c>
      <c r="U65" s="9">
        <v>357.43560810573808</v>
      </c>
      <c r="V65" s="9">
        <v>341.74705680237651</v>
      </c>
      <c r="W65" s="9">
        <v>355.76569300265027</v>
      </c>
      <c r="X65" s="140"/>
      <c r="Y65" s="140"/>
    </row>
    <row r="66" spans="2:27" ht="14.25" x14ac:dyDescent="0.2">
      <c r="B66" s="7" t="s">
        <v>39</v>
      </c>
      <c r="C66" s="57" t="s">
        <v>13</v>
      </c>
      <c r="D66" s="9">
        <v>251.00992536391041</v>
      </c>
      <c r="E66" s="9">
        <v>259.99893590707171</v>
      </c>
      <c r="F66" s="9">
        <v>258.8838452997615</v>
      </c>
      <c r="G66" s="9">
        <v>268.8002202017812</v>
      </c>
      <c r="H66" s="9">
        <v>255.43090247957528</v>
      </c>
      <c r="I66" s="9">
        <v>268.76430159244728</v>
      </c>
      <c r="J66" s="9">
        <v>277.48570016828683</v>
      </c>
      <c r="K66" s="9">
        <v>308.00866206838452</v>
      </c>
      <c r="L66" s="9">
        <v>326.73459702928477</v>
      </c>
      <c r="M66" s="9">
        <v>338.73656522783273</v>
      </c>
      <c r="N66" s="9">
        <v>330.39169651605295</v>
      </c>
      <c r="O66" s="9">
        <v>345.12901256441836</v>
      </c>
      <c r="P66" s="9">
        <v>312.17547566612672</v>
      </c>
      <c r="Q66" s="9">
        <v>316.65644286216684</v>
      </c>
      <c r="R66" s="9">
        <v>326.63727702453946</v>
      </c>
      <c r="S66" s="9">
        <v>278.08916867519667</v>
      </c>
      <c r="T66" s="9">
        <v>305.36156877604049</v>
      </c>
      <c r="U66" s="9">
        <v>291.19188725492853</v>
      </c>
      <c r="V66" s="9">
        <v>304.11761843855135</v>
      </c>
      <c r="W66" s="9">
        <v>350.28673631584593</v>
      </c>
      <c r="X66" s="140"/>
      <c r="Y66" s="140"/>
      <c r="AA66" s="14"/>
    </row>
    <row r="67" spans="2:27" ht="14.25" x14ac:dyDescent="0.2">
      <c r="B67" s="7" t="s">
        <v>40</v>
      </c>
      <c r="C67" s="57" t="s">
        <v>13</v>
      </c>
      <c r="D67" s="9">
        <v>645.12441369406895</v>
      </c>
      <c r="E67" s="9">
        <v>643.05304644837281</v>
      </c>
      <c r="F67" s="9">
        <v>634.88845835946722</v>
      </c>
      <c r="G67" s="9">
        <v>649.46344636707079</v>
      </c>
      <c r="H67" s="9">
        <v>625.50913042466914</v>
      </c>
      <c r="I67" s="9">
        <v>610.16962735446759</v>
      </c>
      <c r="J67" s="9">
        <v>647.77678335345718</v>
      </c>
      <c r="K67" s="9">
        <v>725.131860708148</v>
      </c>
      <c r="L67" s="9">
        <v>784.17676568583965</v>
      </c>
      <c r="M67" s="9">
        <v>858.45607364107525</v>
      </c>
      <c r="N67" s="9">
        <v>801.09118025973692</v>
      </c>
      <c r="O67" s="9">
        <v>799.14746780433086</v>
      </c>
      <c r="P67" s="9">
        <v>787.24324920432616</v>
      </c>
      <c r="Q67" s="9">
        <v>803.00092717280961</v>
      </c>
      <c r="R67" s="9">
        <v>827.31265666306626</v>
      </c>
      <c r="S67" s="9">
        <v>720.21013070076026</v>
      </c>
      <c r="T67" s="9">
        <v>823.49777813485935</v>
      </c>
      <c r="U67" s="9">
        <v>781.25765047418304</v>
      </c>
      <c r="V67" s="9">
        <v>805.22985069224524</v>
      </c>
      <c r="W67" s="9">
        <v>864.37901277861192</v>
      </c>
      <c r="X67" s="140"/>
      <c r="Y67" s="140"/>
    </row>
    <row r="68" spans="2:27" ht="14.25" x14ac:dyDescent="0.2">
      <c r="B68" s="7" t="s">
        <v>15</v>
      </c>
      <c r="C68" s="57" t="s">
        <v>13</v>
      </c>
      <c r="D68" s="9">
        <v>466.75346311872926</v>
      </c>
      <c r="E68" s="9">
        <v>472.85062284126724</v>
      </c>
      <c r="F68" s="9">
        <v>461.26886559406802</v>
      </c>
      <c r="G68" s="9">
        <v>443.409497387427</v>
      </c>
      <c r="H68" s="9">
        <v>441.65416776507294</v>
      </c>
      <c r="I68" s="9">
        <v>438.7294396115858</v>
      </c>
      <c r="J68" s="9">
        <v>450.14862410517236</v>
      </c>
      <c r="K68" s="9">
        <v>466.91364505030219</v>
      </c>
      <c r="L68" s="9">
        <v>470.16764802359677</v>
      </c>
      <c r="M68" s="9">
        <v>524.20335777026219</v>
      </c>
      <c r="N68" s="9">
        <v>481.60711432503206</v>
      </c>
      <c r="O68" s="9">
        <v>511.26948509779533</v>
      </c>
      <c r="P68" s="9">
        <v>515.42362255519527</v>
      </c>
      <c r="Q68" s="9">
        <v>528.28933680663977</v>
      </c>
      <c r="R68" s="9">
        <v>563.65851234595709</v>
      </c>
      <c r="S68" s="9">
        <v>434.60298362010195</v>
      </c>
      <c r="T68" s="9">
        <v>477.57128631220883</v>
      </c>
      <c r="U68" s="9">
        <v>503.43475867706348</v>
      </c>
      <c r="V68" s="9">
        <v>494.7515918329056</v>
      </c>
      <c r="W68" s="9">
        <v>506.85202157971725</v>
      </c>
      <c r="X68" s="140"/>
      <c r="Y68" s="140"/>
    </row>
    <row r="69" spans="2:27" ht="14.25" x14ac:dyDescent="0.2">
      <c r="B69" s="7" t="s">
        <v>32</v>
      </c>
      <c r="C69" s="57" t="s">
        <v>16</v>
      </c>
      <c r="D69" s="9">
        <v>129.54392965649981</v>
      </c>
      <c r="E69" s="9">
        <v>115.56472700752492</v>
      </c>
      <c r="F69" s="9">
        <v>118.0906871020949</v>
      </c>
      <c r="G69" s="9">
        <v>126.33059289880475</v>
      </c>
      <c r="H69" s="9">
        <v>148.88999389767727</v>
      </c>
      <c r="I69" s="9">
        <v>141.9017306987225</v>
      </c>
      <c r="J69" s="9">
        <v>143.86618622208056</v>
      </c>
      <c r="K69" s="9">
        <v>150.39735924689276</v>
      </c>
      <c r="L69" s="9">
        <v>180.69318672909961</v>
      </c>
      <c r="M69" s="9">
        <v>189.25982953324564</v>
      </c>
      <c r="N69" s="9">
        <v>214.51895458246426</v>
      </c>
      <c r="O69" s="9">
        <v>214.21372889652622</v>
      </c>
      <c r="P69" s="9">
        <v>200.58235727608388</v>
      </c>
      <c r="Q69" s="9">
        <v>204.22185521236128</v>
      </c>
      <c r="R69" s="9">
        <v>208.34595336106247</v>
      </c>
      <c r="S69" s="9">
        <v>181.15990152308254</v>
      </c>
      <c r="T69" s="9">
        <v>173.90916846545184</v>
      </c>
      <c r="U69" s="9">
        <v>154.08570312101116</v>
      </c>
      <c r="V69" s="9">
        <v>175.95833463073524</v>
      </c>
      <c r="W69" s="9">
        <v>180.37059495354546</v>
      </c>
      <c r="X69" s="140"/>
      <c r="Y69" s="140"/>
    </row>
    <row r="70" spans="2:27" ht="15" thickBot="1" x14ac:dyDescent="0.25">
      <c r="B70" s="10" t="s">
        <v>17</v>
      </c>
      <c r="C70" s="6"/>
      <c r="D70" s="11">
        <f>SUM(D56:D69)</f>
        <v>8978.199218082882</v>
      </c>
      <c r="E70" s="11">
        <f>SUM(E56:E69)</f>
        <v>9194.2920245375371</v>
      </c>
      <c r="F70" s="11">
        <f t="shared" ref="F70:P70" si="2">SUM(F56:F69)</f>
        <v>9527.0558800826147</v>
      </c>
      <c r="G70" s="11">
        <f t="shared" si="2"/>
        <v>9936.7151352998262</v>
      </c>
      <c r="H70" s="11">
        <f t="shared" si="2"/>
        <v>10813.943661272804</v>
      </c>
      <c r="I70" s="11">
        <f t="shared" si="2"/>
        <v>11788.72660964802</v>
      </c>
      <c r="J70" s="11">
        <f t="shared" si="2"/>
        <v>13155.049331195285</v>
      </c>
      <c r="K70" s="11">
        <f t="shared" si="2"/>
        <v>14657.639418144545</v>
      </c>
      <c r="L70" s="11">
        <f t="shared" si="2"/>
        <v>15023.182901892062</v>
      </c>
      <c r="M70" s="11">
        <f t="shared" si="2"/>
        <v>15550.731481294817</v>
      </c>
      <c r="N70" s="11">
        <f t="shared" si="2"/>
        <v>12456.063593798563</v>
      </c>
      <c r="O70" s="11">
        <f t="shared" si="2"/>
        <v>12777.339627809333</v>
      </c>
      <c r="P70" s="11">
        <f t="shared" si="2"/>
        <v>12151.315754563097</v>
      </c>
      <c r="Q70" s="11">
        <f t="shared" ref="Q70:V70" si="3">SUM(Q56:Q69)</f>
        <v>11942.435894622569</v>
      </c>
      <c r="R70" s="11">
        <f t="shared" si="3"/>
        <v>11761.833726684594</v>
      </c>
      <c r="S70" s="11">
        <f t="shared" si="3"/>
        <v>10758.226433167931</v>
      </c>
      <c r="T70" s="11">
        <f t="shared" si="3"/>
        <v>10896.99238350371</v>
      </c>
      <c r="U70" s="11">
        <f t="shared" si="3"/>
        <v>10588.048260413223</v>
      </c>
      <c r="V70" s="11">
        <f t="shared" si="3"/>
        <v>10578.951001383122</v>
      </c>
      <c r="W70" s="11">
        <f t="shared" ref="W70" si="4">SUM(W56:W69)</f>
        <v>11216.491985439621</v>
      </c>
      <c r="X70" s="140"/>
      <c r="Y70" s="140"/>
    </row>
    <row r="71" spans="2:27" ht="14.25" x14ac:dyDescent="0.2">
      <c r="X71" s="140"/>
      <c r="Y71" s="140"/>
    </row>
    <row r="72" spans="2:27" ht="18" customHeight="1" x14ac:dyDescent="0.25">
      <c r="B72" s="151" t="s">
        <v>18</v>
      </c>
      <c r="C72" s="151"/>
      <c r="D72" s="151"/>
      <c r="E72" s="151"/>
      <c r="F72" s="151"/>
      <c r="G72" s="151"/>
      <c r="H72" s="151"/>
      <c r="I72" s="151"/>
      <c r="J72" s="151"/>
      <c r="K72" s="151"/>
      <c r="L72" s="151"/>
      <c r="M72" s="151"/>
      <c r="N72" s="151"/>
      <c r="O72" s="151"/>
      <c r="P72" s="151"/>
      <c r="Q72" s="151"/>
      <c r="R72" s="151"/>
      <c r="S72" s="151"/>
      <c r="T72" s="151"/>
      <c r="U72" s="151"/>
      <c r="V72" s="151"/>
      <c r="W72" s="151"/>
      <c r="X72" s="140"/>
      <c r="Y72" s="140"/>
    </row>
    <row r="73" spans="2:27" ht="23.25" customHeight="1" x14ac:dyDescent="0.2">
      <c r="B73" s="150" t="s">
        <v>36</v>
      </c>
      <c r="C73" s="150"/>
      <c r="D73" s="150"/>
      <c r="E73" s="150"/>
      <c r="F73" s="150"/>
      <c r="G73" s="150"/>
      <c r="H73" s="150"/>
      <c r="I73" s="150"/>
      <c r="J73" s="150"/>
      <c r="K73" s="150"/>
      <c r="L73" s="150"/>
      <c r="M73" s="150"/>
      <c r="N73" s="150"/>
      <c r="O73" s="150"/>
      <c r="P73" s="150"/>
      <c r="Q73" s="150"/>
      <c r="R73" s="150"/>
      <c r="S73" s="150"/>
      <c r="T73" s="150"/>
      <c r="U73" s="150"/>
      <c r="V73" s="150"/>
      <c r="W73" s="150"/>
    </row>
    <row r="74" spans="2:27" ht="15" x14ac:dyDescent="0.2">
      <c r="B74" s="15"/>
      <c r="C74" s="15"/>
      <c r="D74" s="15"/>
      <c r="E74" s="15"/>
      <c r="F74" s="15"/>
      <c r="G74" s="15"/>
      <c r="H74" s="15"/>
      <c r="I74" s="15"/>
      <c r="J74" s="15"/>
      <c r="K74" s="15"/>
      <c r="L74" s="15"/>
      <c r="M74" s="15"/>
      <c r="N74" s="15"/>
      <c r="O74" s="15"/>
      <c r="P74" s="15"/>
      <c r="Q74" s="2"/>
      <c r="R74" s="2"/>
      <c r="S74" s="2"/>
      <c r="T74" s="2"/>
      <c r="U74" s="2"/>
      <c r="V74" s="2"/>
    </row>
    <row r="75" spans="2:27" ht="15.75" customHeight="1" x14ac:dyDescent="0.25">
      <c r="B75" s="151" t="s">
        <v>27</v>
      </c>
      <c r="C75" s="151"/>
      <c r="D75" s="151"/>
      <c r="E75" s="151"/>
      <c r="F75" s="151"/>
      <c r="G75" s="151"/>
      <c r="H75" s="151"/>
      <c r="I75" s="151"/>
      <c r="J75" s="151"/>
      <c r="K75" s="151"/>
      <c r="L75" s="151"/>
      <c r="M75" s="151"/>
      <c r="N75" s="151"/>
      <c r="O75" s="151"/>
      <c r="P75" s="151"/>
      <c r="Q75" s="151"/>
      <c r="R75" s="151"/>
      <c r="S75" s="151"/>
      <c r="T75" s="151"/>
      <c r="U75" s="151"/>
      <c r="V75" s="151"/>
      <c r="W75" s="151"/>
    </row>
    <row r="76" spans="2:27" ht="21" customHeight="1" x14ac:dyDescent="0.2">
      <c r="B76" s="150" t="s">
        <v>28</v>
      </c>
      <c r="C76" s="150"/>
      <c r="D76" s="150"/>
      <c r="E76" s="150"/>
      <c r="F76" s="150"/>
      <c r="G76" s="150"/>
      <c r="H76" s="150"/>
      <c r="I76" s="150"/>
      <c r="J76" s="150"/>
      <c r="K76" s="150"/>
      <c r="L76" s="150"/>
      <c r="M76" s="150"/>
      <c r="N76" s="150"/>
      <c r="O76" s="150"/>
      <c r="P76" s="150"/>
      <c r="Q76" s="150"/>
      <c r="R76" s="150"/>
      <c r="S76" s="150"/>
      <c r="T76" s="150"/>
      <c r="U76" s="150"/>
      <c r="V76" s="150"/>
      <c r="W76" s="150"/>
    </row>
    <row r="77" spans="2:27" ht="48" customHeight="1" x14ac:dyDescent="0.2">
      <c r="B77" s="150" t="s">
        <v>33</v>
      </c>
      <c r="C77" s="150"/>
      <c r="D77" s="150"/>
      <c r="E77" s="150"/>
      <c r="F77" s="150"/>
      <c r="G77" s="150"/>
      <c r="H77" s="150"/>
      <c r="I77" s="150"/>
      <c r="J77" s="150"/>
      <c r="K77" s="150"/>
      <c r="L77" s="150"/>
      <c r="M77" s="150"/>
      <c r="N77" s="150"/>
      <c r="O77" s="150"/>
      <c r="P77" s="150"/>
      <c r="Q77" s="150"/>
      <c r="R77" s="150"/>
      <c r="S77" s="150"/>
      <c r="T77" s="150"/>
      <c r="U77" s="150"/>
      <c r="V77" s="150"/>
      <c r="W77" s="150"/>
    </row>
    <row r="78" spans="2:27" ht="24" customHeight="1" x14ac:dyDescent="0.2">
      <c r="B78" s="150" t="s">
        <v>34</v>
      </c>
      <c r="C78" s="150"/>
      <c r="D78" s="150"/>
      <c r="E78" s="150"/>
      <c r="F78" s="150"/>
      <c r="G78" s="150"/>
      <c r="H78" s="150"/>
      <c r="I78" s="150"/>
      <c r="J78" s="150"/>
      <c r="K78" s="150"/>
      <c r="L78" s="150"/>
      <c r="M78" s="150"/>
      <c r="N78" s="150"/>
      <c r="O78" s="150"/>
      <c r="P78" s="150"/>
      <c r="Q78" s="150"/>
      <c r="R78" s="150"/>
      <c r="S78" s="150"/>
      <c r="T78" s="150"/>
      <c r="U78" s="150"/>
      <c r="V78" s="150"/>
      <c r="W78" s="150"/>
    </row>
    <row r="79" spans="2:27" ht="52.5" customHeight="1" x14ac:dyDescent="0.2">
      <c r="B79" s="150" t="s">
        <v>35</v>
      </c>
      <c r="C79" s="150"/>
      <c r="D79" s="150"/>
      <c r="E79" s="150"/>
      <c r="F79" s="150"/>
      <c r="G79" s="150"/>
      <c r="H79" s="150"/>
      <c r="I79" s="150"/>
      <c r="J79" s="150"/>
      <c r="K79" s="150"/>
      <c r="L79" s="150"/>
      <c r="M79" s="150"/>
      <c r="N79" s="150"/>
      <c r="O79" s="150"/>
      <c r="P79" s="150"/>
      <c r="Q79" s="150"/>
      <c r="R79" s="150"/>
      <c r="S79" s="150"/>
      <c r="T79" s="150"/>
      <c r="U79" s="150"/>
      <c r="V79" s="150"/>
      <c r="W79" s="150"/>
    </row>
    <row r="80" spans="2:27" ht="43.5" customHeight="1" x14ac:dyDescent="0.2">
      <c r="B80" s="150" t="s">
        <v>29</v>
      </c>
      <c r="C80" s="150"/>
      <c r="D80" s="150"/>
      <c r="E80" s="150"/>
      <c r="F80" s="150"/>
      <c r="G80" s="150"/>
      <c r="H80" s="150"/>
      <c r="I80" s="150"/>
      <c r="J80" s="150"/>
      <c r="K80" s="150"/>
      <c r="L80" s="150"/>
      <c r="M80" s="150"/>
      <c r="N80" s="150"/>
      <c r="O80" s="150"/>
      <c r="P80" s="150"/>
      <c r="Q80" s="150"/>
      <c r="R80" s="150"/>
      <c r="S80" s="150"/>
      <c r="T80" s="150"/>
      <c r="U80" s="150"/>
      <c r="V80" s="150"/>
      <c r="W80" s="150"/>
    </row>
  </sheetData>
  <mergeCells count="13">
    <mergeCell ref="B2:W2"/>
    <mergeCell ref="B79:W79"/>
    <mergeCell ref="B80:W80"/>
    <mergeCell ref="B73:W73"/>
    <mergeCell ref="B75:W75"/>
    <mergeCell ref="B76:W76"/>
    <mergeCell ref="B77:W77"/>
    <mergeCell ref="B78:W78"/>
    <mergeCell ref="B30:N30"/>
    <mergeCell ref="B4:W4"/>
    <mergeCell ref="B51:W51"/>
    <mergeCell ref="B52:W52"/>
    <mergeCell ref="B72:W72"/>
  </mergeCells>
  <pageMargins left="0.74803149606299213" right="0.74803149606299213" top="0.98425196850393704" bottom="0.98425196850393704" header="0.51181102362204722" footer="0.51181102362204722"/>
  <pageSetup paperSize="9" scale="31" fitToHeight="0" orientation="portrait" r:id="rId1"/>
  <headerFooter alignWithMargins="0"/>
  <rowBreaks count="1" manualBreakCount="1">
    <brk id="74" max="17" man="1"/>
  </rowBreaks>
  <ignoredErrors>
    <ignoredError sqref="D49:W4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4CB2B-FB66-4938-B41F-ACDCB19DAE12}">
  <sheetPr codeName="Sheet2">
    <pageSetUpPr fitToPage="1"/>
  </sheetPr>
  <dimension ref="B2:W76"/>
  <sheetViews>
    <sheetView showGridLines="0" zoomScale="80" zoomScaleNormal="80" workbookViewId="0"/>
  </sheetViews>
  <sheetFormatPr defaultColWidth="9.85546875" defaultRowHeight="12.75" x14ac:dyDescent="0.2"/>
  <cols>
    <col min="1" max="1" width="7.5703125" style="3" customWidth="1"/>
    <col min="2" max="2" width="19.85546875" style="3" customWidth="1"/>
    <col min="3" max="21" width="11.5703125" style="3" customWidth="1"/>
    <col min="22" max="22" width="9.7109375" style="3" customWidth="1"/>
    <col min="23" max="23" width="9.5703125" style="3" customWidth="1"/>
    <col min="24" max="16384" width="9.85546875" style="3"/>
  </cols>
  <sheetData>
    <row r="2" spans="2:23" ht="27.75" customHeight="1" x14ac:dyDescent="0.4">
      <c r="B2" s="149" t="s">
        <v>99</v>
      </c>
      <c r="C2" s="149"/>
      <c r="D2" s="149"/>
      <c r="E2" s="149"/>
      <c r="F2" s="149"/>
      <c r="G2" s="149"/>
      <c r="H2" s="149"/>
      <c r="I2" s="149"/>
      <c r="J2" s="149"/>
      <c r="K2" s="149"/>
      <c r="L2" s="149"/>
      <c r="M2" s="149"/>
      <c r="N2" s="149"/>
      <c r="O2" s="149"/>
      <c r="P2" s="149"/>
      <c r="Q2" s="149"/>
      <c r="R2" s="149"/>
      <c r="S2" s="149"/>
      <c r="T2" s="149"/>
      <c r="U2" s="149"/>
      <c r="V2" s="149"/>
      <c r="W2" s="149"/>
    </row>
    <row r="4" spans="2:23" ht="37.5" customHeight="1" x14ac:dyDescent="0.2">
      <c r="B4" s="150" t="s">
        <v>173</v>
      </c>
      <c r="C4" s="150"/>
      <c r="D4" s="150"/>
      <c r="E4" s="150"/>
      <c r="F4" s="150"/>
      <c r="G4" s="150"/>
      <c r="H4" s="150"/>
      <c r="I4" s="150"/>
      <c r="J4" s="150"/>
      <c r="K4" s="150"/>
      <c r="L4" s="150"/>
      <c r="M4" s="150"/>
      <c r="N4" s="150"/>
      <c r="O4" s="150"/>
      <c r="P4" s="150"/>
      <c r="Q4" s="150"/>
      <c r="R4" s="150"/>
      <c r="S4" s="150"/>
      <c r="T4" s="150"/>
      <c r="U4" s="150"/>
      <c r="V4" s="150"/>
      <c r="W4" s="150"/>
    </row>
    <row r="5" spans="2:23" ht="12.75" customHeight="1" x14ac:dyDescent="0.2">
      <c r="B5" s="53"/>
      <c r="C5" s="53"/>
      <c r="D5" s="53"/>
      <c r="E5" s="53"/>
      <c r="F5" s="53"/>
      <c r="G5" s="53"/>
      <c r="H5" s="53"/>
      <c r="I5" s="53"/>
      <c r="J5" s="53"/>
      <c r="K5" s="53"/>
      <c r="L5" s="53"/>
      <c r="M5" s="53"/>
      <c r="N5" s="53"/>
      <c r="O5" s="53"/>
      <c r="P5" s="53"/>
      <c r="Q5" s="53"/>
      <c r="R5" s="53"/>
      <c r="S5" s="53"/>
      <c r="T5" s="53"/>
      <c r="U5" s="53"/>
    </row>
    <row r="6" spans="2:23" ht="12.75" customHeight="1" x14ac:dyDescent="0.2">
      <c r="B6" s="53"/>
      <c r="C6" s="53"/>
      <c r="D6" s="53"/>
      <c r="E6" s="53"/>
      <c r="F6" s="53"/>
      <c r="G6" s="53"/>
      <c r="H6" s="53"/>
      <c r="I6" s="53"/>
      <c r="J6" s="53"/>
      <c r="K6" s="53"/>
      <c r="L6" s="53"/>
      <c r="M6" s="53"/>
      <c r="N6" s="53"/>
      <c r="O6" s="53"/>
      <c r="P6" s="53"/>
      <c r="Q6" s="53"/>
      <c r="R6" s="53"/>
      <c r="S6" s="53"/>
      <c r="T6" s="53"/>
      <c r="U6" s="53"/>
    </row>
    <row r="7" spans="2:23" s="2" customFormat="1" ht="15" x14ac:dyDescent="0.2">
      <c r="B7" s="54"/>
      <c r="C7" s="54"/>
      <c r="D7" s="54"/>
      <c r="E7" s="54"/>
      <c r="F7" s="54"/>
      <c r="G7" s="54"/>
      <c r="H7" s="54"/>
      <c r="I7" s="54"/>
      <c r="J7" s="54"/>
      <c r="K7" s="54"/>
      <c r="L7" s="54"/>
      <c r="M7" s="54"/>
      <c r="N7" s="54"/>
      <c r="O7" s="54"/>
      <c r="P7" s="54"/>
      <c r="Q7" s="54"/>
      <c r="R7" s="54"/>
      <c r="S7" s="54"/>
      <c r="T7" s="54"/>
      <c r="U7" s="54"/>
    </row>
    <row r="19" spans="2:23" x14ac:dyDescent="0.2">
      <c r="C19" s="3" t="s">
        <v>20</v>
      </c>
    </row>
    <row r="29" spans="2:23" ht="14.25" x14ac:dyDescent="0.2">
      <c r="B29" s="152"/>
      <c r="C29" s="152"/>
      <c r="D29" s="152"/>
      <c r="E29" s="152"/>
      <c r="F29" s="152"/>
      <c r="G29" s="152"/>
      <c r="H29" s="152"/>
      <c r="I29" s="152"/>
      <c r="J29" s="152"/>
      <c r="K29" s="152"/>
      <c r="L29" s="152"/>
      <c r="M29" s="152"/>
      <c r="N29" s="152"/>
      <c r="O29" s="4"/>
    </row>
    <row r="30" spans="2:23" ht="14.25" x14ac:dyDescent="0.2">
      <c r="B30" s="4"/>
      <c r="C30" s="4"/>
      <c r="D30" s="4"/>
      <c r="E30" s="4"/>
      <c r="F30" s="4"/>
      <c r="G30" s="4"/>
      <c r="H30" s="4"/>
      <c r="I30" s="4"/>
      <c r="J30" s="4"/>
      <c r="K30" s="4"/>
      <c r="L30" s="4"/>
      <c r="M30" s="4"/>
      <c r="N30" s="4"/>
      <c r="O30" s="4"/>
    </row>
    <row r="31" spans="2:23" ht="15.75" x14ac:dyDescent="0.25">
      <c r="B31" s="5" t="s">
        <v>100</v>
      </c>
      <c r="W31"/>
    </row>
    <row r="32" spans="2:23" ht="15.75" thickBot="1" x14ac:dyDescent="0.25">
      <c r="B32" s="126" t="s">
        <v>30</v>
      </c>
      <c r="C32" s="126" t="s">
        <v>0</v>
      </c>
      <c r="D32" s="126">
        <v>2006</v>
      </c>
      <c r="E32" s="126">
        <v>2007</v>
      </c>
      <c r="F32" s="126">
        <v>2008</v>
      </c>
      <c r="G32" s="126">
        <v>2009</v>
      </c>
      <c r="H32" s="126">
        <v>2010</v>
      </c>
      <c r="I32" s="126">
        <v>2011</v>
      </c>
      <c r="J32" s="126">
        <v>2012</v>
      </c>
      <c r="K32" s="126">
        <v>2013</v>
      </c>
      <c r="L32" s="126">
        <v>2014</v>
      </c>
      <c r="M32" s="126">
        <v>2015</v>
      </c>
      <c r="N32" s="127">
        <v>2016</v>
      </c>
      <c r="O32" s="127">
        <v>2017</v>
      </c>
      <c r="P32" s="127">
        <v>2018</v>
      </c>
      <c r="Q32" s="126">
        <v>2019</v>
      </c>
      <c r="R32" s="126">
        <v>2020</v>
      </c>
      <c r="S32" s="126">
        <v>2021</v>
      </c>
      <c r="T32" s="126">
        <v>2022</v>
      </c>
      <c r="U32" s="126">
        <v>2023</v>
      </c>
      <c r="V32" s="126">
        <v>2024</v>
      </c>
      <c r="W32" s="126">
        <v>2025</v>
      </c>
    </row>
    <row r="33" spans="2:23" ht="14.25" x14ac:dyDescent="0.2">
      <c r="B33" s="8" t="s">
        <v>1</v>
      </c>
      <c r="C33" s="8" t="s">
        <v>2</v>
      </c>
      <c r="D33" s="9">
        <v>904.16093070192733</v>
      </c>
      <c r="E33" s="9">
        <v>906.13210850274015</v>
      </c>
      <c r="F33" s="9">
        <v>897.06898514478416</v>
      </c>
      <c r="G33" s="9">
        <v>894.54361389150893</v>
      </c>
      <c r="H33" s="9">
        <v>958.0700881217814</v>
      </c>
      <c r="I33" s="9">
        <v>1000.1156198313516</v>
      </c>
      <c r="J33" s="9">
        <v>1037.3690974225503</v>
      </c>
      <c r="K33" s="9">
        <v>1062.1904089532363</v>
      </c>
      <c r="L33" s="9">
        <v>1081.2599670660968</v>
      </c>
      <c r="M33" s="9">
        <v>1164.3157397381995</v>
      </c>
      <c r="N33" s="9">
        <v>1172.6062185633623</v>
      </c>
      <c r="O33" s="9">
        <v>1186.3665974039025</v>
      </c>
      <c r="P33" s="9">
        <v>1187.1457300757477</v>
      </c>
      <c r="Q33" s="9">
        <v>1187.1359970884873</v>
      </c>
      <c r="R33" s="9">
        <v>1181.5364832515152</v>
      </c>
      <c r="S33" s="9">
        <v>1174.1747636817445</v>
      </c>
      <c r="T33" s="9">
        <v>1181.07409928626</v>
      </c>
      <c r="U33" s="9">
        <v>1171.993622905339</v>
      </c>
      <c r="V33" s="9">
        <v>1154.5155010840458</v>
      </c>
      <c r="W33" s="9">
        <v>1170.7058487604827</v>
      </c>
    </row>
    <row r="34" spans="2:23" ht="14.25" x14ac:dyDescent="0.2">
      <c r="B34" s="8" t="s">
        <v>3</v>
      </c>
      <c r="C34" s="8" t="s">
        <v>4</v>
      </c>
      <c r="D34" s="9">
        <v>8351.2858612766158</v>
      </c>
      <c r="E34" s="9">
        <v>8912.9374085485651</v>
      </c>
      <c r="F34" s="9">
        <v>9456.9317886763019</v>
      </c>
      <c r="G34" s="9">
        <v>10013.523649097731</v>
      </c>
      <c r="H34" s="9">
        <v>14353.263209431349</v>
      </c>
      <c r="I34" s="9">
        <v>16109.738855473777</v>
      </c>
      <c r="J34" s="9">
        <v>18093.122454453696</v>
      </c>
      <c r="K34" s="9">
        <v>20031.840911826766</v>
      </c>
      <c r="L34" s="9">
        <v>21860.412313164357</v>
      </c>
      <c r="M34" s="9">
        <v>19278.291912059569</v>
      </c>
      <c r="N34" s="9">
        <v>19472.174399803636</v>
      </c>
      <c r="O34" s="9">
        <v>19646.012065242336</v>
      </c>
      <c r="P34" s="9">
        <v>19780.527151927537</v>
      </c>
      <c r="Q34" s="9">
        <v>19812.120267615377</v>
      </c>
      <c r="R34" s="9">
        <v>19378.782931730915</v>
      </c>
      <c r="S34" s="9">
        <v>19454.34051766606</v>
      </c>
      <c r="T34" s="9">
        <v>19407.050323198146</v>
      </c>
      <c r="U34" s="9">
        <v>19341.576412285121</v>
      </c>
      <c r="V34" s="9">
        <v>19262.665618111525</v>
      </c>
      <c r="W34" s="9">
        <v>19051.528689332779</v>
      </c>
    </row>
    <row r="35" spans="2:23" ht="14.25" x14ac:dyDescent="0.2">
      <c r="B35" s="8" t="s">
        <v>5</v>
      </c>
      <c r="C35" s="8" t="s">
        <v>4</v>
      </c>
      <c r="D35" s="9">
        <v>4755.5426725999205</v>
      </c>
      <c r="E35" s="9">
        <v>5084.1434651249974</v>
      </c>
      <c r="F35" s="9">
        <v>5412.0620329759495</v>
      </c>
      <c r="G35" s="9">
        <v>5663.7924149827541</v>
      </c>
      <c r="H35" s="9">
        <v>6113.4454661720301</v>
      </c>
      <c r="I35" s="9">
        <v>6742.1076696810815</v>
      </c>
      <c r="J35" s="9">
        <v>7258.5816081247194</v>
      </c>
      <c r="K35" s="9">
        <v>7697.1495584714794</v>
      </c>
      <c r="L35" s="9">
        <v>8106.2542804565846</v>
      </c>
      <c r="M35" s="9">
        <v>7765.0651853446543</v>
      </c>
      <c r="N35" s="9">
        <v>7940.9770249362709</v>
      </c>
      <c r="O35" s="9">
        <v>8030.7172684581492</v>
      </c>
      <c r="P35" s="9">
        <v>8104.6651263191516</v>
      </c>
      <c r="Q35" s="9">
        <v>8155.2541296127383</v>
      </c>
      <c r="R35" s="9">
        <v>8109.8007742071741</v>
      </c>
      <c r="S35" s="9">
        <v>8187.9714452551916</v>
      </c>
      <c r="T35" s="9">
        <v>8259.3223418189245</v>
      </c>
      <c r="U35" s="9">
        <v>8345.7319142658798</v>
      </c>
      <c r="V35" s="9">
        <v>8428.5396238051071</v>
      </c>
      <c r="W35" s="9">
        <v>8366.5551423699198</v>
      </c>
    </row>
    <row r="36" spans="2:23" ht="14.25" x14ac:dyDescent="0.2">
      <c r="B36" s="8" t="s">
        <v>6</v>
      </c>
      <c r="C36" s="8" t="s">
        <v>4</v>
      </c>
      <c r="D36" s="9">
        <v>4716.7996770315067</v>
      </c>
      <c r="E36" s="9">
        <v>4998.3497663240723</v>
      </c>
      <c r="F36" s="9">
        <v>5295.7172960689268</v>
      </c>
      <c r="G36" s="9">
        <v>5606.2014282245455</v>
      </c>
      <c r="H36" s="9">
        <v>7264.5941062553802</v>
      </c>
      <c r="I36" s="9">
        <v>8006.4902595286576</v>
      </c>
      <c r="J36" s="9">
        <v>8814.8440602047322</v>
      </c>
      <c r="K36" s="9">
        <v>9585.7048771281497</v>
      </c>
      <c r="L36" s="9">
        <v>10344.37792256055</v>
      </c>
      <c r="M36" s="9">
        <v>9389.0021176381833</v>
      </c>
      <c r="N36" s="9">
        <v>9688.0100340027275</v>
      </c>
      <c r="O36" s="9">
        <v>9947.4025921666453</v>
      </c>
      <c r="P36" s="9">
        <v>10179.114147730061</v>
      </c>
      <c r="Q36" s="9">
        <v>10367.233356809038</v>
      </c>
      <c r="R36" s="9">
        <v>10225.523316625642</v>
      </c>
      <c r="S36" s="9">
        <v>10358.010819665809</v>
      </c>
      <c r="T36" s="9">
        <v>10479.204129473144</v>
      </c>
      <c r="U36" s="9">
        <v>10530.497239563083</v>
      </c>
      <c r="V36" s="9">
        <v>10565.792375542389</v>
      </c>
      <c r="W36" s="9">
        <v>10762.342181897249</v>
      </c>
    </row>
    <row r="37" spans="2:23" ht="14.25" x14ac:dyDescent="0.2">
      <c r="B37" s="8" t="s">
        <v>7</v>
      </c>
      <c r="C37" s="8" t="s">
        <v>8</v>
      </c>
      <c r="D37" s="9">
        <v>8337.7295918670097</v>
      </c>
      <c r="E37" s="9">
        <v>9221.6912320423926</v>
      </c>
      <c r="F37" s="9">
        <v>10111.225522431647</v>
      </c>
      <c r="G37" s="9">
        <v>10952.173268768705</v>
      </c>
      <c r="H37" s="9">
        <v>10184.799300272243</v>
      </c>
      <c r="I37" s="9">
        <v>12868.423519227554</v>
      </c>
      <c r="J37" s="9">
        <v>14185.482728009127</v>
      </c>
      <c r="K37" s="9">
        <v>15433.117482576472</v>
      </c>
      <c r="L37" s="9">
        <v>16593.601470653106</v>
      </c>
      <c r="M37" s="9">
        <v>17813.580671883999</v>
      </c>
      <c r="N37" s="9">
        <v>14899.619535129679</v>
      </c>
      <c r="O37" s="9">
        <v>15172.032231875959</v>
      </c>
      <c r="P37" s="9">
        <v>15362.215370735637</v>
      </c>
      <c r="Q37" s="9">
        <v>15542.427376580172</v>
      </c>
      <c r="R37" s="9">
        <v>15709.389043355193</v>
      </c>
      <c r="S37" s="9">
        <v>15418.611678965763</v>
      </c>
      <c r="T37" s="9">
        <v>15397.002288464597</v>
      </c>
      <c r="U37" s="9">
        <v>15360.843816944305</v>
      </c>
      <c r="V37" s="9">
        <v>15284.500128188127</v>
      </c>
      <c r="W37" s="9">
        <v>15180.868260316307</v>
      </c>
    </row>
    <row r="38" spans="2:23" ht="14.25" x14ac:dyDescent="0.2">
      <c r="B38" s="8" t="s">
        <v>9</v>
      </c>
      <c r="C38" s="8" t="s">
        <v>8</v>
      </c>
      <c r="D38" s="9">
        <v>7849.6798377517171</v>
      </c>
      <c r="E38" s="9">
        <v>8653.0389958146061</v>
      </c>
      <c r="F38" s="9">
        <v>9537.5506990693611</v>
      </c>
      <c r="G38" s="9">
        <v>10453.706791015285</v>
      </c>
      <c r="H38" s="9">
        <v>11393.340977796594</v>
      </c>
      <c r="I38" s="9">
        <v>11542.08478021496</v>
      </c>
      <c r="J38" s="9">
        <v>12512.86521059595</v>
      </c>
      <c r="K38" s="9">
        <v>13504.371158001499</v>
      </c>
      <c r="L38" s="9">
        <v>14521.690401965127</v>
      </c>
      <c r="M38" s="9">
        <v>15665.430008901398</v>
      </c>
      <c r="N38" s="9">
        <v>13228.322715107934</v>
      </c>
      <c r="O38" s="9">
        <v>13526.876945539165</v>
      </c>
      <c r="P38" s="9">
        <v>13761.554725041929</v>
      </c>
      <c r="Q38" s="9">
        <v>13932.724215210921</v>
      </c>
      <c r="R38" s="9">
        <v>14082.597390616556</v>
      </c>
      <c r="S38" s="9">
        <v>13863.397920209309</v>
      </c>
      <c r="T38" s="9">
        <v>13877.589067885374</v>
      </c>
      <c r="U38" s="9">
        <v>13880.844297844715</v>
      </c>
      <c r="V38" s="9">
        <v>13853.820214107278</v>
      </c>
      <c r="W38" s="9">
        <v>13823.348731536393</v>
      </c>
    </row>
    <row r="39" spans="2:23" ht="14.25" x14ac:dyDescent="0.2">
      <c r="B39" s="8" t="s">
        <v>10</v>
      </c>
      <c r="C39" s="8" t="s">
        <v>11</v>
      </c>
      <c r="D39" s="9">
        <v>4248.0824889127516</v>
      </c>
      <c r="E39" s="9">
        <v>4244.6399585327572</v>
      </c>
      <c r="F39" s="9">
        <v>4227.4273066327869</v>
      </c>
      <c r="G39" s="9">
        <v>4223.9847762527916</v>
      </c>
      <c r="H39" s="9">
        <v>4239.4761629627665</v>
      </c>
      <c r="I39" s="9">
        <v>4471.7049141276711</v>
      </c>
      <c r="J39" s="9">
        <v>4735.4142402648031</v>
      </c>
      <c r="K39" s="9">
        <v>4921.2976252817562</v>
      </c>
      <c r="L39" s="9">
        <v>5088.865402656751</v>
      </c>
      <c r="M39" s="9">
        <v>5232.1700463028428</v>
      </c>
      <c r="N39" s="9">
        <v>5184.9269224139707</v>
      </c>
      <c r="O39" s="9">
        <v>5326.4401130437473</v>
      </c>
      <c r="P39" s="9">
        <v>5443.6525640213704</v>
      </c>
      <c r="Q39" s="9">
        <v>5545.4766582721304</v>
      </c>
      <c r="R39" s="9">
        <v>5642.9247459164453</v>
      </c>
      <c r="S39" s="9">
        <v>5281.0496356407757</v>
      </c>
      <c r="T39" s="9">
        <v>5314.9196750499514</v>
      </c>
      <c r="U39" s="9">
        <v>5326.1734163069295</v>
      </c>
      <c r="V39" s="9">
        <v>5329.7010416883104</v>
      </c>
      <c r="W39" s="9">
        <v>5320.3839905565792</v>
      </c>
    </row>
    <row r="40" spans="2:23" ht="14.25" x14ac:dyDescent="0.2">
      <c r="B40" s="8" t="s">
        <v>37</v>
      </c>
      <c r="C40" s="8" t="s">
        <v>12</v>
      </c>
      <c r="D40" s="9">
        <v>1480.1046881630048</v>
      </c>
      <c r="E40" s="9">
        <v>1571.5088361612679</v>
      </c>
      <c r="F40" s="9">
        <v>1645.8997784417988</v>
      </c>
      <c r="G40" s="9">
        <v>1722.5507768769205</v>
      </c>
      <c r="H40" s="9">
        <v>1790.787543311091</v>
      </c>
      <c r="I40" s="9">
        <v>1848.0581473266129</v>
      </c>
      <c r="J40" s="9">
        <v>1894.9872529572656</v>
      </c>
      <c r="K40" s="9">
        <v>2056.5294068331709</v>
      </c>
      <c r="L40" s="9">
        <v>2085.3397461181053</v>
      </c>
      <c r="M40" s="9">
        <v>2108.5195396948657</v>
      </c>
      <c r="N40" s="9">
        <v>2132.8051105105783</v>
      </c>
      <c r="O40" s="9">
        <v>2158.0649542759047</v>
      </c>
      <c r="P40" s="9">
        <v>2094.3191217936123</v>
      </c>
      <c r="Q40" s="9">
        <v>2104.4064328335844</v>
      </c>
      <c r="R40" s="9">
        <v>2219.7142566804291</v>
      </c>
      <c r="S40" s="9">
        <v>2257.0529336075729</v>
      </c>
      <c r="T40" s="9">
        <v>2272.6530703723661</v>
      </c>
      <c r="U40" s="9">
        <v>2295.0051767645468</v>
      </c>
      <c r="V40" s="9">
        <v>2318.49471391</v>
      </c>
      <c r="W40" s="9">
        <v>2297.7603503647874</v>
      </c>
    </row>
    <row r="41" spans="2:23" ht="14.25" x14ac:dyDescent="0.2">
      <c r="B41" s="8" t="s">
        <v>38</v>
      </c>
      <c r="C41" s="8" t="s">
        <v>13</v>
      </c>
      <c r="D41" s="9">
        <v>2387.1795662681784</v>
      </c>
      <c r="E41" s="9">
        <v>2459.5183410035779</v>
      </c>
      <c r="F41" s="9">
        <v>2524.3254757544196</v>
      </c>
      <c r="G41" s="9">
        <v>2595.4381695621005</v>
      </c>
      <c r="H41" s="9">
        <v>2669.0030252252186</v>
      </c>
      <c r="I41" s="9">
        <v>3253.1109349886929</v>
      </c>
      <c r="J41" s="9">
        <v>3526.452189300684</v>
      </c>
      <c r="K41" s="9">
        <v>3793.6529186820212</v>
      </c>
      <c r="L41" s="9">
        <v>4049.5972694826855</v>
      </c>
      <c r="M41" s="9">
        <v>4296.8685151113632</v>
      </c>
      <c r="N41" s="9">
        <v>4669.9223395531599</v>
      </c>
      <c r="O41" s="9">
        <v>4983.6258808462781</v>
      </c>
      <c r="P41" s="9">
        <v>5247.3809380913526</v>
      </c>
      <c r="Q41" s="9">
        <v>5537.599720822187</v>
      </c>
      <c r="R41" s="9">
        <v>5787.0262817217044</v>
      </c>
      <c r="S41" s="9">
        <v>5542.1843589489381</v>
      </c>
      <c r="T41" s="9">
        <v>5625.3335258751476</v>
      </c>
      <c r="U41" s="9">
        <v>5714.1653201030194</v>
      </c>
      <c r="V41" s="9">
        <v>5761.2661741831816</v>
      </c>
      <c r="W41" s="9">
        <v>5744.7763556639584</v>
      </c>
    </row>
    <row r="42" spans="2:23" ht="14.25" x14ac:dyDescent="0.2">
      <c r="B42" s="8" t="s">
        <v>14</v>
      </c>
      <c r="C42" s="8" t="s">
        <v>13</v>
      </c>
      <c r="D42" s="9">
        <v>1790.2533088874497</v>
      </c>
      <c r="E42" s="9">
        <v>1838.245619486722</v>
      </c>
      <c r="F42" s="9">
        <v>1883.7857682305569</v>
      </c>
      <c r="G42" s="9">
        <v>1952.4463001828003</v>
      </c>
      <c r="H42" s="9">
        <v>1991.3305810333056</v>
      </c>
      <c r="I42" s="9">
        <v>1995.8649575601844</v>
      </c>
      <c r="J42" s="9">
        <v>2112.2073782267826</v>
      </c>
      <c r="K42" s="9">
        <v>2244.4234039349349</v>
      </c>
      <c r="L42" s="9">
        <v>2367.467495720754</v>
      </c>
      <c r="M42" s="9">
        <v>2485.1314350092107</v>
      </c>
      <c r="N42" s="9">
        <v>2373.4812857646675</v>
      </c>
      <c r="O42" s="9">
        <v>2494.7296723221334</v>
      </c>
      <c r="P42" s="9">
        <v>2581.1188653593235</v>
      </c>
      <c r="Q42" s="9">
        <v>2628.1207800743005</v>
      </c>
      <c r="R42" s="9">
        <v>2628.5551040719729</v>
      </c>
      <c r="S42" s="9">
        <v>2329.032694527345</v>
      </c>
      <c r="T42" s="9">
        <v>2369.5793651123463</v>
      </c>
      <c r="U42" s="9">
        <v>2390.5251796836542</v>
      </c>
      <c r="V42" s="9">
        <v>2395.806600365931</v>
      </c>
      <c r="W42" s="9">
        <v>2382.2777724990378</v>
      </c>
    </row>
    <row r="43" spans="2:23" ht="14.25" x14ac:dyDescent="0.2">
      <c r="B43" s="8" t="s">
        <v>39</v>
      </c>
      <c r="C43" s="8" t="s">
        <v>13</v>
      </c>
      <c r="D43" s="9">
        <v>1030.9589057931248</v>
      </c>
      <c r="E43" s="9">
        <v>1035.3377662492628</v>
      </c>
      <c r="F43" s="9">
        <v>1043.0445606520657</v>
      </c>
      <c r="G43" s="9">
        <v>1040.2420899601373</v>
      </c>
      <c r="H43" s="9">
        <v>1048.6495020359223</v>
      </c>
      <c r="I43" s="9">
        <v>1182.7742766216534</v>
      </c>
      <c r="J43" s="9">
        <v>1240.6649113121189</v>
      </c>
      <c r="K43" s="9">
        <v>1291.8954779901417</v>
      </c>
      <c r="L43" s="9">
        <v>1343.7005377248752</v>
      </c>
      <c r="M43" s="9">
        <v>1381.4066124604642</v>
      </c>
      <c r="N43" s="9">
        <v>1618.4087653871716</v>
      </c>
      <c r="O43" s="9">
        <v>1753.1320804783873</v>
      </c>
      <c r="P43" s="9">
        <v>1838.5358272400038</v>
      </c>
      <c r="Q43" s="9">
        <v>1915.3394112765498</v>
      </c>
      <c r="R43" s="9">
        <v>1962.713797046054</v>
      </c>
      <c r="S43" s="9">
        <v>1798.9698745727849</v>
      </c>
      <c r="T43" s="55">
        <v>1900.0366347137558</v>
      </c>
      <c r="U43" s="55">
        <v>1975.2058713968897</v>
      </c>
      <c r="V43" s="55">
        <v>2026.1928197654099</v>
      </c>
      <c r="W43" s="55">
        <v>2058.6404817675302</v>
      </c>
    </row>
    <row r="44" spans="2:23" ht="14.25" x14ac:dyDescent="0.2">
      <c r="B44" s="8" t="s">
        <v>40</v>
      </c>
      <c r="C44" s="8" t="s">
        <v>13</v>
      </c>
      <c r="D44" s="9">
        <v>2927.355792137359</v>
      </c>
      <c r="E44" s="9">
        <v>3029.2956635562509</v>
      </c>
      <c r="F44" s="9">
        <v>3136.4901675225087</v>
      </c>
      <c r="G44" s="9">
        <v>3235.2772594129815</v>
      </c>
      <c r="H44" s="9">
        <v>3335.9910499041548</v>
      </c>
      <c r="I44" s="9">
        <v>3434.5761441655563</v>
      </c>
      <c r="J44" s="9">
        <v>3638.7621382592465</v>
      </c>
      <c r="K44" s="9">
        <v>3840.353870100912</v>
      </c>
      <c r="L44" s="9">
        <v>4050.3902772223305</v>
      </c>
      <c r="M44" s="9">
        <v>4250.5394971382566</v>
      </c>
      <c r="N44" s="9">
        <v>4512.962475462381</v>
      </c>
      <c r="O44" s="9">
        <v>4790.1865751867144</v>
      </c>
      <c r="P44" s="9">
        <v>5086.1361944695409</v>
      </c>
      <c r="Q44" s="9">
        <v>5320.1604896082417</v>
      </c>
      <c r="R44" s="9">
        <v>5519.8733070002154</v>
      </c>
      <c r="S44" s="9">
        <v>5267.960860862323</v>
      </c>
      <c r="T44" s="9">
        <v>5590.9758785285658</v>
      </c>
      <c r="U44" s="9">
        <v>5853.7795947544037</v>
      </c>
      <c r="V44" s="9">
        <v>6008.5065999351691</v>
      </c>
      <c r="W44" s="9">
        <v>6089.6227469977357</v>
      </c>
    </row>
    <row r="45" spans="2:23" ht="14.25" x14ac:dyDescent="0.2">
      <c r="B45" s="8" t="s">
        <v>15</v>
      </c>
      <c r="C45" s="8" t="s">
        <v>13</v>
      </c>
      <c r="D45" s="9">
        <v>2152.2974914009374</v>
      </c>
      <c r="E45" s="9">
        <v>2154.2241900016384</v>
      </c>
      <c r="F45" s="9">
        <v>2152.1223369826921</v>
      </c>
      <c r="G45" s="9">
        <v>2186.2774485405685</v>
      </c>
      <c r="H45" s="9">
        <v>2248.6324214359734</v>
      </c>
      <c r="I45" s="9">
        <v>2148.7669026870421</v>
      </c>
      <c r="J45" s="9">
        <v>2284.1959547690108</v>
      </c>
      <c r="K45" s="9">
        <v>2364.5302427969</v>
      </c>
      <c r="L45" s="9">
        <v>2415.1913785967572</v>
      </c>
      <c r="M45" s="9">
        <v>2458.9070044005553</v>
      </c>
      <c r="N45" s="9">
        <v>2809.4306337218118</v>
      </c>
      <c r="O45" s="9">
        <v>2926.9820962746562</v>
      </c>
      <c r="P45" s="9">
        <v>2997.3850347843345</v>
      </c>
      <c r="Q45" s="9">
        <v>3046.3768671762296</v>
      </c>
      <c r="R45" s="9">
        <v>3080.0218060911261</v>
      </c>
      <c r="S45" s="9">
        <v>2845.703714854606</v>
      </c>
      <c r="T45" s="9">
        <v>2953.9500808528746</v>
      </c>
      <c r="U45" s="9">
        <v>2992.2595049595898</v>
      </c>
      <c r="V45" s="9">
        <v>3006.5718498957694</v>
      </c>
      <c r="W45" s="9">
        <v>3010.9452541062046</v>
      </c>
    </row>
    <row r="46" spans="2:23" ht="14.25" x14ac:dyDescent="0.2">
      <c r="B46" s="8" t="s">
        <v>32</v>
      </c>
      <c r="C46" s="8" t="s">
        <v>16</v>
      </c>
      <c r="D46" s="9">
        <v>599.76422784616432</v>
      </c>
      <c r="E46" s="9">
        <v>611.28154158724828</v>
      </c>
      <c r="F46" s="9">
        <v>667.79757100196969</v>
      </c>
      <c r="G46" s="9">
        <v>715.48531527947989</v>
      </c>
      <c r="H46" s="9">
        <v>803.90110064163719</v>
      </c>
      <c r="I46" s="9">
        <v>899.02822242988464</v>
      </c>
      <c r="J46" s="9">
        <v>950.55340221118968</v>
      </c>
      <c r="K46" s="9">
        <v>1063.4104402049829</v>
      </c>
      <c r="L46" s="9">
        <v>1144.7923919222271</v>
      </c>
      <c r="M46" s="9">
        <v>1183.4393259323369</v>
      </c>
      <c r="N46" s="9">
        <v>1203.7162060146793</v>
      </c>
      <c r="O46" s="9">
        <v>1203.5642565358742</v>
      </c>
      <c r="P46" s="9">
        <v>1192.4995494257541</v>
      </c>
      <c r="Q46" s="9">
        <v>1175.2516281897701</v>
      </c>
      <c r="R46" s="9">
        <v>1232.7392468587507</v>
      </c>
      <c r="S46" s="9">
        <v>1260.9851606955556</v>
      </c>
      <c r="T46" s="9">
        <v>1297.9423293948284</v>
      </c>
      <c r="U46" s="9">
        <v>1298.9478437780131</v>
      </c>
      <c r="V46" s="9">
        <v>1293.8243563324158</v>
      </c>
      <c r="W46" s="9">
        <v>1347.8142133752817</v>
      </c>
    </row>
    <row r="47" spans="2:23" ht="15" thickBot="1" x14ac:dyDescent="0.25">
      <c r="B47" s="6" t="s">
        <v>17</v>
      </c>
      <c r="C47" s="6"/>
      <c r="D47" s="11">
        <f>SUM(D33:D46)</f>
        <v>51531.195040637664</v>
      </c>
      <c r="E47" s="11">
        <f t="shared" ref="E47:W47" si="0">SUM(E33:E46)</f>
        <v>54720.344892936089</v>
      </c>
      <c r="F47" s="11">
        <f t="shared" si="0"/>
        <v>57991.449289585777</v>
      </c>
      <c r="G47" s="11">
        <f t="shared" si="0"/>
        <v>61255.643302048302</v>
      </c>
      <c r="H47" s="11">
        <f t="shared" si="0"/>
        <v>68395.284534599457</v>
      </c>
      <c r="I47" s="11">
        <f t="shared" si="0"/>
        <v>75502.845203864694</v>
      </c>
      <c r="J47" s="11">
        <f t="shared" si="0"/>
        <v>82285.502626111876</v>
      </c>
      <c r="K47" s="11">
        <f t="shared" si="0"/>
        <v>88890.467782782434</v>
      </c>
      <c r="L47" s="11">
        <f t="shared" si="0"/>
        <v>95052.940855310328</v>
      </c>
      <c r="M47" s="11">
        <f t="shared" si="0"/>
        <v>94472.667611615892</v>
      </c>
      <c r="N47" s="11">
        <f t="shared" si="0"/>
        <v>90907.363666372024</v>
      </c>
      <c r="O47" s="11">
        <f t="shared" si="0"/>
        <v>93146.133329649849</v>
      </c>
      <c r="P47" s="11">
        <f t="shared" si="0"/>
        <v>94856.250347015375</v>
      </c>
      <c r="Q47" s="11">
        <f t="shared" si="0"/>
        <v>96269.627331169715</v>
      </c>
      <c r="R47" s="11">
        <f t="shared" si="0"/>
        <v>96761.198485173707</v>
      </c>
      <c r="S47" s="11">
        <f t="shared" si="0"/>
        <v>95039.446379153771</v>
      </c>
      <c r="T47" s="11">
        <f t="shared" si="0"/>
        <v>95926.632810026291</v>
      </c>
      <c r="U47" s="11">
        <f t="shared" si="0"/>
        <v>96477.549211555495</v>
      </c>
      <c r="V47" s="11">
        <f t="shared" si="0"/>
        <v>96690.197616914666</v>
      </c>
      <c r="W47" s="11">
        <f t="shared" si="0"/>
        <v>96607.570019544248</v>
      </c>
    </row>
    <row r="48" spans="2:23" ht="15" x14ac:dyDescent="0.25">
      <c r="W48"/>
    </row>
    <row r="49" spans="2:23" ht="35.450000000000003" customHeight="1" x14ac:dyDescent="0.2">
      <c r="B49" s="150" t="s">
        <v>174</v>
      </c>
      <c r="C49" s="150"/>
      <c r="D49" s="150"/>
      <c r="E49" s="150"/>
      <c r="F49" s="150"/>
      <c r="G49" s="150"/>
      <c r="H49" s="150"/>
      <c r="I49" s="150"/>
      <c r="J49" s="150"/>
      <c r="K49" s="150"/>
      <c r="L49" s="150"/>
      <c r="M49" s="150"/>
      <c r="N49" s="150"/>
      <c r="O49" s="150"/>
      <c r="P49" s="150"/>
      <c r="Q49" s="150"/>
      <c r="R49" s="150"/>
      <c r="S49" s="150"/>
      <c r="T49" s="150"/>
      <c r="U49" s="150"/>
      <c r="V49" s="150"/>
      <c r="W49" s="150"/>
    </row>
    <row r="50" spans="2:23" ht="15" x14ac:dyDescent="0.25">
      <c r="W50"/>
    </row>
    <row r="51" spans="2:23" ht="21.75" customHeight="1" x14ac:dyDescent="0.25">
      <c r="B51" s="5" t="s">
        <v>101</v>
      </c>
      <c r="W51"/>
    </row>
    <row r="52" spans="2:23" ht="15.75" thickBot="1" x14ac:dyDescent="0.25">
      <c r="B52" s="126" t="s">
        <v>30</v>
      </c>
      <c r="C52" s="126" t="s">
        <v>0</v>
      </c>
      <c r="D52" s="126">
        <v>2006</v>
      </c>
      <c r="E52" s="126">
        <v>2007</v>
      </c>
      <c r="F52" s="126">
        <v>2008</v>
      </c>
      <c r="G52" s="126">
        <v>2009</v>
      </c>
      <c r="H52" s="126">
        <v>2010</v>
      </c>
      <c r="I52" s="126">
        <v>2011</v>
      </c>
      <c r="J52" s="126">
        <v>2012</v>
      </c>
      <c r="K52" s="126">
        <v>2013</v>
      </c>
      <c r="L52" s="126">
        <v>2014</v>
      </c>
      <c r="M52" s="126">
        <v>2015</v>
      </c>
      <c r="N52" s="127">
        <v>2016</v>
      </c>
      <c r="O52" s="127">
        <v>2017</v>
      </c>
      <c r="P52" s="127">
        <v>2018</v>
      </c>
      <c r="Q52" s="126">
        <v>2019</v>
      </c>
      <c r="R52" s="126">
        <v>2020</v>
      </c>
      <c r="S52" s="126">
        <v>2021</v>
      </c>
      <c r="T52" s="126">
        <v>2022</v>
      </c>
      <c r="U52" s="126">
        <v>2023</v>
      </c>
      <c r="V52" s="126">
        <v>2024</v>
      </c>
      <c r="W52" s="126">
        <v>2025</v>
      </c>
    </row>
    <row r="53" spans="2:23" ht="14.25" x14ac:dyDescent="0.2">
      <c r="B53" s="8" t="s">
        <v>1</v>
      </c>
      <c r="C53" s="8" t="s">
        <v>2</v>
      </c>
      <c r="D53" s="9">
        <v>888.39123393460841</v>
      </c>
      <c r="E53" s="9">
        <v>893.16901633777718</v>
      </c>
      <c r="F53" s="9">
        <v>904.92533431066101</v>
      </c>
      <c r="G53" s="9">
        <v>903.82480305529782</v>
      </c>
      <c r="H53" s="9">
        <v>829.61139070261436</v>
      </c>
      <c r="I53" s="9">
        <v>870.12125367572082</v>
      </c>
      <c r="J53" s="9">
        <v>893.5724595569053</v>
      </c>
      <c r="K53" s="9">
        <v>907.04856361115435</v>
      </c>
      <c r="L53" s="9">
        <v>927.50580927294709</v>
      </c>
      <c r="M53" s="9">
        <v>1160.6280993149269</v>
      </c>
      <c r="N53" s="9">
        <v>1165.4855484221819</v>
      </c>
      <c r="O53" s="9">
        <v>1161.0157099652245</v>
      </c>
      <c r="P53" s="9">
        <v>1174.6900136990751</v>
      </c>
      <c r="Q53" s="9">
        <v>1189.1307544192687</v>
      </c>
      <c r="R53" s="9">
        <v>1188.6491512705677</v>
      </c>
      <c r="S53" s="9">
        <v>1167.1989161137401</v>
      </c>
      <c r="T53" s="9">
        <v>1164.8810364005437</v>
      </c>
      <c r="U53" s="9">
        <v>1183.0654850473438</v>
      </c>
      <c r="V53" s="9">
        <v>1155.3710131801183</v>
      </c>
      <c r="W53" s="9">
        <v>1163.4517500516524</v>
      </c>
    </row>
    <row r="54" spans="2:23" ht="14.25" x14ac:dyDescent="0.2">
      <c r="B54" s="8" t="s">
        <v>3</v>
      </c>
      <c r="C54" s="8" t="s">
        <v>4</v>
      </c>
      <c r="D54" s="9">
        <v>8205.1581092813522</v>
      </c>
      <c r="E54" s="9">
        <v>9070.9845745313287</v>
      </c>
      <c r="F54" s="9">
        <v>10015.107211907572</v>
      </c>
      <c r="G54" s="9">
        <v>11015.775049349062</v>
      </c>
      <c r="H54" s="9">
        <v>14176.724296875431</v>
      </c>
      <c r="I54" s="9">
        <v>15967.114358718172</v>
      </c>
      <c r="J54" s="9">
        <v>17759.754837349217</v>
      </c>
      <c r="K54" s="9">
        <v>18837.553768705027</v>
      </c>
      <c r="L54" s="9">
        <v>19108.212148461014</v>
      </c>
      <c r="M54" s="9">
        <v>19161.061696065462</v>
      </c>
      <c r="N54" s="9">
        <v>18877.085001381634</v>
      </c>
      <c r="O54" s="9">
        <v>18747.097910203</v>
      </c>
      <c r="P54" s="9">
        <v>18832.191476249704</v>
      </c>
      <c r="Q54" s="9">
        <v>19158.057826974924</v>
      </c>
      <c r="R54" s="9">
        <v>19253.492656563849</v>
      </c>
      <c r="S54" s="9">
        <v>19081.032501489535</v>
      </c>
      <c r="T54" s="9">
        <v>18643.173816166971</v>
      </c>
      <c r="U54" s="9">
        <v>18718.764877150934</v>
      </c>
      <c r="V54" s="9">
        <v>18981.478280020481</v>
      </c>
      <c r="W54" s="9">
        <v>18840.412570299359</v>
      </c>
    </row>
    <row r="55" spans="2:23" ht="14.25" x14ac:dyDescent="0.2">
      <c r="B55" s="8" t="s">
        <v>5</v>
      </c>
      <c r="C55" s="8" t="s">
        <v>4</v>
      </c>
      <c r="D55" s="9">
        <v>4519.1393738026845</v>
      </c>
      <c r="E55" s="9">
        <v>4870.5199923622586</v>
      </c>
      <c r="F55" s="9">
        <v>5167.9132335810764</v>
      </c>
      <c r="G55" s="9">
        <v>5570.3711540485674</v>
      </c>
      <c r="H55" s="9">
        <v>5841.8624480585422</v>
      </c>
      <c r="I55" s="9">
        <v>6259.5295139314485</v>
      </c>
      <c r="J55" s="9">
        <v>6846.6177734424964</v>
      </c>
      <c r="K55" s="9">
        <v>7324.9635324756491</v>
      </c>
      <c r="L55" s="9">
        <v>7464.5749281536255</v>
      </c>
      <c r="M55" s="9">
        <v>7693.099347142429</v>
      </c>
      <c r="N55" s="9">
        <v>7687.4666168021758</v>
      </c>
      <c r="O55" s="9">
        <v>7635.5208392352088</v>
      </c>
      <c r="P55" s="9">
        <v>7788.6388869539496</v>
      </c>
      <c r="Q55" s="9">
        <v>7973.1490007458506</v>
      </c>
      <c r="R55" s="9">
        <v>8060.8816625334148</v>
      </c>
      <c r="S55" s="9">
        <v>8144.393332844732</v>
      </c>
      <c r="T55" s="9">
        <v>8164.4008436598642</v>
      </c>
      <c r="U55" s="9">
        <v>8330.3210060842393</v>
      </c>
      <c r="V55" s="9">
        <v>8437.934658314738</v>
      </c>
      <c r="W55" s="9">
        <v>8312.9572627444031</v>
      </c>
    </row>
    <row r="56" spans="2:23" ht="14.25" x14ac:dyDescent="0.2">
      <c r="B56" s="8" t="s">
        <v>6</v>
      </c>
      <c r="C56" s="8" t="s">
        <v>4</v>
      </c>
      <c r="D56" s="9">
        <v>4875.5683355048313</v>
      </c>
      <c r="E56" s="9">
        <v>5360.8672020840668</v>
      </c>
      <c r="F56" s="9">
        <v>5895.3837927550212</v>
      </c>
      <c r="G56" s="9">
        <v>6520.5795270621438</v>
      </c>
      <c r="H56" s="9">
        <v>7145.4697893761086</v>
      </c>
      <c r="I56" s="9">
        <v>7754.4852624934729</v>
      </c>
      <c r="J56" s="9">
        <v>8435.8033486173263</v>
      </c>
      <c r="K56" s="9">
        <v>8913.4107466760161</v>
      </c>
      <c r="L56" s="9">
        <v>9059.9795368353134</v>
      </c>
      <c r="M56" s="9">
        <v>9339.8084915448908</v>
      </c>
      <c r="N56" s="9">
        <v>9498.3482979825476</v>
      </c>
      <c r="O56" s="9">
        <v>9617.9965817046104</v>
      </c>
      <c r="P56" s="9">
        <v>9709.7206339255863</v>
      </c>
      <c r="Q56" s="9">
        <v>9902.1040837453202</v>
      </c>
      <c r="R56" s="9">
        <v>10136.775773128005</v>
      </c>
      <c r="S56" s="9">
        <v>10240.900401119534</v>
      </c>
      <c r="T56" s="9">
        <v>10347.949710967505</v>
      </c>
      <c r="U56" s="9">
        <v>10490.470679561151</v>
      </c>
      <c r="V56" s="9">
        <v>10582.852012362315</v>
      </c>
      <c r="W56" s="9">
        <v>10812.19151015828</v>
      </c>
    </row>
    <row r="57" spans="2:23" ht="14.25" x14ac:dyDescent="0.2">
      <c r="B57" s="8" t="s">
        <v>7</v>
      </c>
      <c r="C57" s="8" t="s">
        <v>8</v>
      </c>
      <c r="D57" s="9">
        <v>8254.6444987137565</v>
      </c>
      <c r="E57" s="9">
        <v>9026.0321735998859</v>
      </c>
      <c r="F57" s="9">
        <v>9667.2923746968427</v>
      </c>
      <c r="G57" s="9">
        <v>10502.703389786258</v>
      </c>
      <c r="H57" s="9">
        <v>11545.359788940556</v>
      </c>
      <c r="I57" s="9">
        <v>12577.666726839365</v>
      </c>
      <c r="J57" s="9">
        <v>13484.671851961153</v>
      </c>
      <c r="K57" s="9">
        <v>14269.099196102454</v>
      </c>
      <c r="L57" s="9">
        <v>14811.98798671837</v>
      </c>
      <c r="M57" s="9">
        <v>14610.218504427132</v>
      </c>
      <c r="N57" s="9">
        <v>14845.98067630245</v>
      </c>
      <c r="O57" s="9">
        <v>15036.635245868707</v>
      </c>
      <c r="P57" s="9">
        <v>15164.821085249701</v>
      </c>
      <c r="Q57" s="9">
        <v>15250.285424084965</v>
      </c>
      <c r="R57" s="9">
        <v>15445.010150404154</v>
      </c>
      <c r="S57" s="9">
        <v>15362.9566353018</v>
      </c>
      <c r="T57" s="9">
        <v>15310.92346933037</v>
      </c>
      <c r="U57" s="9">
        <v>15285.281647565194</v>
      </c>
      <c r="V57" s="9">
        <v>15347.672669724239</v>
      </c>
      <c r="W57" s="9">
        <v>15606.9166340382</v>
      </c>
    </row>
    <row r="58" spans="2:23" ht="14.25" x14ac:dyDescent="0.2">
      <c r="B58" s="8" t="s">
        <v>9</v>
      </c>
      <c r="C58" s="8" t="s">
        <v>8</v>
      </c>
      <c r="D58" s="9">
        <v>7702.4405780544412</v>
      </c>
      <c r="E58" s="9">
        <v>8456.2228296399571</v>
      </c>
      <c r="F58" s="9">
        <v>9063.2044796022838</v>
      </c>
      <c r="G58" s="9">
        <v>9742.7613612779824</v>
      </c>
      <c r="H58" s="9">
        <v>10491.11979766631</v>
      </c>
      <c r="I58" s="9">
        <v>11146.205108112697</v>
      </c>
      <c r="J58" s="9">
        <v>11702.285912793437</v>
      </c>
      <c r="K58" s="9">
        <v>12326.815573808444</v>
      </c>
      <c r="L58" s="9">
        <v>12775.36513218485</v>
      </c>
      <c r="M58" s="9">
        <v>12910.819955164732</v>
      </c>
      <c r="N58" s="9">
        <v>13150.439333751699</v>
      </c>
      <c r="O58" s="9">
        <v>13307.64770580231</v>
      </c>
      <c r="P58" s="9">
        <v>13438.532552789451</v>
      </c>
      <c r="Q58" s="9">
        <v>13612.358217077122</v>
      </c>
      <c r="R58" s="9">
        <v>13836.632052324729</v>
      </c>
      <c r="S58" s="9">
        <v>13981.796085700827</v>
      </c>
      <c r="T58" s="9">
        <v>14144.657106141703</v>
      </c>
      <c r="U58" s="9">
        <v>14440.168051470302</v>
      </c>
      <c r="V58" s="9">
        <v>14979.365949238854</v>
      </c>
      <c r="W58" s="9">
        <v>15766.2870386091</v>
      </c>
    </row>
    <row r="59" spans="2:23" ht="14.25" x14ac:dyDescent="0.2">
      <c r="B59" s="8" t="s">
        <v>10</v>
      </c>
      <c r="C59" s="8" t="s">
        <v>11</v>
      </c>
      <c r="D59" s="9">
        <v>4471.6525041463337</v>
      </c>
      <c r="E59" s="9">
        <v>4427.0581732029441</v>
      </c>
      <c r="F59" s="9">
        <v>4366.9285176651974</v>
      </c>
      <c r="G59" s="9">
        <v>4365.0956167439654</v>
      </c>
      <c r="H59" s="9">
        <v>4255.7248075879988</v>
      </c>
      <c r="I59" s="9">
        <v>4397.9974074471529</v>
      </c>
      <c r="J59" s="9">
        <v>4596.4680044289171</v>
      </c>
      <c r="K59" s="9">
        <v>4776.3513954861946</v>
      </c>
      <c r="L59" s="9">
        <v>4868.8572728157023</v>
      </c>
      <c r="M59" s="9">
        <v>4940.928324752299</v>
      </c>
      <c r="N59" s="9">
        <v>4995.9545711433666</v>
      </c>
      <c r="O59" s="9">
        <v>4982.67665958014</v>
      </c>
      <c r="P59" s="9">
        <v>5084.6205542822681</v>
      </c>
      <c r="Q59" s="9">
        <v>5173.6334615435353</v>
      </c>
      <c r="R59" s="9">
        <v>5231.6784271263714</v>
      </c>
      <c r="S59" s="9">
        <v>5225.3880823354157</v>
      </c>
      <c r="T59" s="9">
        <v>5225.3871153926284</v>
      </c>
      <c r="U59" s="9">
        <v>5272.2176188551684</v>
      </c>
      <c r="V59" s="9">
        <v>5279.1937019115712</v>
      </c>
      <c r="W59" s="9">
        <v>5209.6185721389102</v>
      </c>
    </row>
    <row r="60" spans="2:23" ht="14.25" x14ac:dyDescent="0.2">
      <c r="B60" s="8" t="s">
        <v>37</v>
      </c>
      <c r="C60" s="8" t="s">
        <v>12</v>
      </c>
      <c r="D60" s="9">
        <v>1427.4027508870411</v>
      </c>
      <c r="E60" s="9">
        <v>1591.226043796423</v>
      </c>
      <c r="F60" s="9">
        <v>1653.6602441821876</v>
      </c>
      <c r="G60" s="9">
        <v>1780.6851942166022</v>
      </c>
      <c r="H60" s="9">
        <v>1878.1054130981154</v>
      </c>
      <c r="I60" s="9">
        <v>1964.3117019015842</v>
      </c>
      <c r="J60" s="9">
        <v>2025.8105087586512</v>
      </c>
      <c r="K60" s="9">
        <v>2033.34210052346</v>
      </c>
      <c r="L60" s="9">
        <v>2045.1323971422803</v>
      </c>
      <c r="M60" s="9">
        <v>2041.5479567891389</v>
      </c>
      <c r="N60" s="9">
        <v>2066.8254365608773</v>
      </c>
      <c r="O60" s="9">
        <v>2046.8407994218448</v>
      </c>
      <c r="P60" s="9">
        <v>2145.3028190978389</v>
      </c>
      <c r="Q60" s="9">
        <v>2163.7614802841772</v>
      </c>
      <c r="R60" s="9">
        <v>2186.3541207485073</v>
      </c>
      <c r="S60" s="9">
        <v>2221.219553720257</v>
      </c>
      <c r="T60" s="9">
        <v>2230.3909031057292</v>
      </c>
      <c r="U60" s="9">
        <v>2245.3511390351841</v>
      </c>
      <c r="V60" s="9">
        <v>2275.6213621723755</v>
      </c>
      <c r="W60" s="9">
        <v>2275.7507127888871</v>
      </c>
    </row>
    <row r="61" spans="2:23" ht="14.25" x14ac:dyDescent="0.2">
      <c r="B61" s="8" t="s">
        <v>38</v>
      </c>
      <c r="C61" s="8" t="s">
        <v>13</v>
      </c>
      <c r="D61" s="9">
        <v>2326.5155699213778</v>
      </c>
      <c r="E61" s="9">
        <v>2443.3472555996582</v>
      </c>
      <c r="F61" s="9">
        <v>2516.252148908352</v>
      </c>
      <c r="G61" s="9">
        <v>2807.3485176218473</v>
      </c>
      <c r="H61" s="9">
        <v>3041.3191267069687</v>
      </c>
      <c r="I61" s="9">
        <v>3197.0079075941285</v>
      </c>
      <c r="J61" s="9">
        <v>3524.5875452119494</v>
      </c>
      <c r="K61" s="9">
        <v>3849.2981026431021</v>
      </c>
      <c r="L61" s="9">
        <v>4186.0311682277888</v>
      </c>
      <c r="M61" s="9">
        <v>4463.4976665000113</v>
      </c>
      <c r="N61" s="9">
        <v>4634.4449078251318</v>
      </c>
      <c r="O61" s="9">
        <v>4797.0492428055541</v>
      </c>
      <c r="P61" s="9">
        <v>5017.9086503440994</v>
      </c>
      <c r="Q61" s="9">
        <v>5231.232491842422</v>
      </c>
      <c r="R61" s="9">
        <v>5395.7240788725048</v>
      </c>
      <c r="S61" s="9">
        <v>5539.6625104567911</v>
      </c>
      <c r="T61" s="9">
        <v>5477.3664865702103</v>
      </c>
      <c r="U61" s="9">
        <v>5334.586508452694</v>
      </c>
      <c r="V61" s="9">
        <v>5639.1146520987695</v>
      </c>
      <c r="W61" s="9">
        <v>5920.0190633083757</v>
      </c>
    </row>
    <row r="62" spans="2:23" ht="14.25" x14ac:dyDescent="0.2">
      <c r="B62" s="8" t="s">
        <v>14</v>
      </c>
      <c r="C62" s="8" t="s">
        <v>13</v>
      </c>
      <c r="D62" s="9">
        <v>1713.8602980824446</v>
      </c>
      <c r="E62" s="9">
        <v>1753.9094318058469</v>
      </c>
      <c r="F62" s="9">
        <v>1714.5380650219299</v>
      </c>
      <c r="G62" s="9">
        <v>1816.7676377293874</v>
      </c>
      <c r="H62" s="9">
        <v>1870.0996164447597</v>
      </c>
      <c r="I62" s="9">
        <v>1958.7613737659033</v>
      </c>
      <c r="J62" s="9">
        <v>2048.3371730592867</v>
      </c>
      <c r="K62" s="9">
        <v>2129.0841430161636</v>
      </c>
      <c r="L62" s="9">
        <v>2219.8332905595385</v>
      </c>
      <c r="M62" s="9">
        <v>2286.0524208383476</v>
      </c>
      <c r="N62" s="9">
        <v>2327.9820947457633</v>
      </c>
      <c r="O62" s="9">
        <v>2291.8701081687914</v>
      </c>
      <c r="P62" s="9">
        <v>2281.301590544816</v>
      </c>
      <c r="Q62" s="9">
        <v>2282.7724290834376</v>
      </c>
      <c r="R62" s="9">
        <v>2305.9577248488054</v>
      </c>
      <c r="S62" s="9">
        <v>2341.8399590131839</v>
      </c>
      <c r="T62" s="9">
        <v>2246.7455639433724</v>
      </c>
      <c r="U62" s="9">
        <v>2149.7625099698644</v>
      </c>
      <c r="V62" s="9">
        <v>2189.1927618501109</v>
      </c>
      <c r="W62" s="9">
        <v>2227.9719996199974</v>
      </c>
    </row>
    <row r="63" spans="2:23" ht="14.25" x14ac:dyDescent="0.2">
      <c r="B63" s="8" t="s">
        <v>39</v>
      </c>
      <c r="C63" s="8" t="s">
        <v>13</v>
      </c>
      <c r="D63" s="9">
        <v>1017.0664511771672</v>
      </c>
      <c r="E63" s="9">
        <v>1069.9512863471521</v>
      </c>
      <c r="F63" s="9">
        <v>1033.9315849738891</v>
      </c>
      <c r="G63" s="9">
        <v>1111.7298696888092</v>
      </c>
      <c r="H63" s="9">
        <v>1110.2141413619131</v>
      </c>
      <c r="I63" s="9">
        <v>1208.678268149999</v>
      </c>
      <c r="J63" s="9">
        <v>1313.5939761124393</v>
      </c>
      <c r="K63" s="9">
        <v>1391.4753470756498</v>
      </c>
      <c r="L63" s="9">
        <v>1468.4634143802</v>
      </c>
      <c r="M63" s="9">
        <v>1538.9727454037413</v>
      </c>
      <c r="N63" s="9">
        <v>1589.3570036952656</v>
      </c>
      <c r="O63" s="9">
        <v>1652.8128290135426</v>
      </c>
      <c r="P63" s="9">
        <v>1709.9910274719357</v>
      </c>
      <c r="Q63" s="9">
        <v>1734.5288866491703</v>
      </c>
      <c r="R63" s="9">
        <v>1752.4644389421742</v>
      </c>
      <c r="S63" s="9">
        <v>1805.4649241644779</v>
      </c>
      <c r="T63" s="9">
        <v>1792.0841825114717</v>
      </c>
      <c r="U63" s="9">
        <v>1797.5055606930091</v>
      </c>
      <c r="V63" s="9">
        <v>1909.711620846185</v>
      </c>
      <c r="W63" s="9">
        <v>2078.1913683773187</v>
      </c>
    </row>
    <row r="64" spans="2:23" ht="14.25" x14ac:dyDescent="0.2">
      <c r="B64" s="8" t="s">
        <v>40</v>
      </c>
      <c r="C64" s="8" t="s">
        <v>13</v>
      </c>
      <c r="D64" s="9">
        <v>2861.5210913123906</v>
      </c>
      <c r="E64" s="9">
        <v>3001.4493187931548</v>
      </c>
      <c r="F64" s="9">
        <v>2995.6693659282332</v>
      </c>
      <c r="G64" s="9">
        <v>3169.2808404216812</v>
      </c>
      <c r="H64" s="9">
        <v>3214.7682108457357</v>
      </c>
      <c r="I64" s="9">
        <v>3365.1811603227297</v>
      </c>
      <c r="J64" s="9">
        <v>3606.0732810750519</v>
      </c>
      <c r="K64" s="9">
        <v>3814.6998720312727</v>
      </c>
      <c r="L64" s="9">
        <v>4062.3830018730396</v>
      </c>
      <c r="M64" s="9">
        <v>4288.3376591390706</v>
      </c>
      <c r="N64" s="9">
        <v>4432.5962989718373</v>
      </c>
      <c r="O64" s="9">
        <v>4591.5980486575972</v>
      </c>
      <c r="P64" s="9">
        <v>4776.2150694961501</v>
      </c>
      <c r="Q64" s="9">
        <v>4965.485765796524</v>
      </c>
      <c r="R64" s="9">
        <v>5179.6404795632961</v>
      </c>
      <c r="S64" s="9">
        <v>5369.6527672724214</v>
      </c>
      <c r="T64" s="9">
        <v>5434.7169610352885</v>
      </c>
      <c r="U64" s="9">
        <v>5396.0615099148645</v>
      </c>
      <c r="V64" s="9">
        <v>5781.8478871970701</v>
      </c>
      <c r="W64" s="9">
        <v>6088.4031734398004</v>
      </c>
    </row>
    <row r="65" spans="2:23" ht="14.25" x14ac:dyDescent="0.2">
      <c r="B65" s="8" t="s">
        <v>15</v>
      </c>
      <c r="C65" s="8" t="s">
        <v>13</v>
      </c>
      <c r="D65" s="9">
        <v>2069.8876419734711</v>
      </c>
      <c r="E65" s="9">
        <v>2079.1381495198393</v>
      </c>
      <c r="F65" s="9">
        <v>1982.1943547456044</v>
      </c>
      <c r="G65" s="9">
        <v>2089.4398715967191</v>
      </c>
      <c r="H65" s="9">
        <v>2005.1758169470882</v>
      </c>
      <c r="I65" s="9">
        <v>2139.9961701303428</v>
      </c>
      <c r="J65" s="9">
        <v>2310.9121882551103</v>
      </c>
      <c r="K65" s="9">
        <v>2413.1732558819554</v>
      </c>
      <c r="L65" s="9">
        <v>2533.7572646978651</v>
      </c>
      <c r="M65" s="9">
        <v>2701.1357876748857</v>
      </c>
      <c r="N65" s="9">
        <v>2763.6975169404627</v>
      </c>
      <c r="O65" s="9">
        <v>2779.5339332215867</v>
      </c>
      <c r="P65" s="9">
        <v>2774.5553109989773</v>
      </c>
      <c r="Q65" s="9">
        <v>2791.0907971518823</v>
      </c>
      <c r="R65" s="9">
        <v>2815.0442408129866</v>
      </c>
      <c r="S65" s="9">
        <v>2846.1187160089471</v>
      </c>
      <c r="T65" s="9">
        <v>2793.6221502871749</v>
      </c>
      <c r="U65" s="9">
        <v>2726.8050156481213</v>
      </c>
      <c r="V65" s="9">
        <v>2838.4249695820408</v>
      </c>
      <c r="W65" s="9">
        <v>2886.449059312687</v>
      </c>
    </row>
    <row r="66" spans="2:23" ht="14.25" x14ac:dyDescent="0.2">
      <c r="B66" s="8" t="s">
        <v>32</v>
      </c>
      <c r="C66" s="8" t="s">
        <v>16</v>
      </c>
      <c r="D66" s="9">
        <v>599.76422784616432</v>
      </c>
      <c r="E66" s="9">
        <v>611.28154158724828</v>
      </c>
      <c r="F66" s="9">
        <v>667.79757100196969</v>
      </c>
      <c r="G66" s="9">
        <v>715.48531527947989</v>
      </c>
      <c r="H66" s="9">
        <v>803.90110064163719</v>
      </c>
      <c r="I66" s="9">
        <v>899.02822242988464</v>
      </c>
      <c r="J66" s="9">
        <v>950.55340221118968</v>
      </c>
      <c r="K66" s="9">
        <v>1063.4104402049829</v>
      </c>
      <c r="L66" s="9">
        <v>1144.7923919222271</v>
      </c>
      <c r="M66" s="9">
        <v>1183.4393259323369</v>
      </c>
      <c r="N66" s="9">
        <v>1203.7162060146793</v>
      </c>
      <c r="O66" s="9">
        <v>1203.5642565358742</v>
      </c>
      <c r="P66" s="9">
        <v>1192.4995494257541</v>
      </c>
      <c r="Q66" s="9">
        <v>1175.2516281897701</v>
      </c>
      <c r="R66" s="9">
        <v>1201.6143404423135</v>
      </c>
      <c r="S66" s="9">
        <v>1195.8784495912166</v>
      </c>
      <c r="T66" s="9">
        <v>1216.4414732229136</v>
      </c>
      <c r="U66" s="9">
        <v>1259.4471032664469</v>
      </c>
      <c r="V66" s="9">
        <v>1314.6509768947412</v>
      </c>
      <c r="W66" s="9">
        <v>1373.9847609531589</v>
      </c>
    </row>
    <row r="67" spans="2:23" ht="15" thickBot="1" x14ac:dyDescent="0.25">
      <c r="B67" s="6" t="s">
        <v>17</v>
      </c>
      <c r="C67" s="6"/>
      <c r="D67" s="11">
        <f>SUM(D53:D66)</f>
        <v>50933.012664638067</v>
      </c>
      <c r="E67" s="11">
        <f t="shared" ref="E67:W67" si="1">SUM(E53:E66)</f>
        <v>54655.156989207542</v>
      </c>
      <c r="F67" s="11">
        <f t="shared" si="1"/>
        <v>57644.798279280818</v>
      </c>
      <c r="G67" s="11">
        <f t="shared" si="1"/>
        <v>62111.848147877805</v>
      </c>
      <c r="H67" s="11">
        <f t="shared" si="1"/>
        <v>68209.45574525377</v>
      </c>
      <c r="I67" s="11">
        <f t="shared" si="1"/>
        <v>73706.084435512588</v>
      </c>
      <c r="J67" s="11">
        <f t="shared" si="1"/>
        <v>79499.042262833129</v>
      </c>
      <c r="K67" s="11">
        <f t="shared" si="1"/>
        <v>84049.726038241541</v>
      </c>
      <c r="L67" s="11">
        <f t="shared" si="1"/>
        <v>86676.87574324476</v>
      </c>
      <c r="M67" s="11">
        <f t="shared" si="1"/>
        <v>88319.5479806894</v>
      </c>
      <c r="N67" s="11">
        <f t="shared" si="1"/>
        <v>89239.37951054005</v>
      </c>
      <c r="O67" s="11">
        <f t="shared" si="1"/>
        <v>89851.85987018398</v>
      </c>
      <c r="P67" s="11">
        <f t="shared" si="1"/>
        <v>91090.9892205293</v>
      </c>
      <c r="Q67" s="11">
        <f t="shared" si="1"/>
        <v>92602.842247588356</v>
      </c>
      <c r="R67" s="11">
        <f t="shared" si="1"/>
        <v>93989.919297581699</v>
      </c>
      <c r="S67" s="11">
        <f t="shared" si="1"/>
        <v>94523.502835132866</v>
      </c>
      <c r="T67" s="11">
        <f t="shared" si="1"/>
        <v>94192.740818735765</v>
      </c>
      <c r="U67" s="11">
        <f t="shared" si="1"/>
        <v>94629.808712714497</v>
      </c>
      <c r="V67" s="11">
        <f t="shared" si="1"/>
        <v>96712.432515393622</v>
      </c>
      <c r="W67" s="11">
        <f t="shared" si="1"/>
        <v>98562.605475840101</v>
      </c>
    </row>
    <row r="68" spans="2:23" ht="15" x14ac:dyDescent="0.25">
      <c r="D68" s="14"/>
      <c r="E68" s="14"/>
      <c r="F68" s="14"/>
      <c r="G68" s="14"/>
      <c r="H68" s="14"/>
      <c r="I68" s="14"/>
      <c r="J68" s="14"/>
      <c r="K68" s="14"/>
      <c r="L68" s="14"/>
      <c r="M68" s="14"/>
      <c r="N68" s="14"/>
      <c r="O68" s="14"/>
      <c r="P68" s="14"/>
      <c r="Q68" s="14"/>
      <c r="R68" s="14"/>
      <c r="S68" s="14"/>
      <c r="T68" s="14"/>
      <c r="U68" s="14"/>
      <c r="W68"/>
    </row>
    <row r="69" spans="2:23" ht="42.6" customHeight="1" x14ac:dyDescent="0.2">
      <c r="B69" s="150" t="s">
        <v>175</v>
      </c>
      <c r="C69" s="150"/>
      <c r="D69" s="150"/>
      <c r="E69" s="150"/>
      <c r="F69" s="150"/>
      <c r="G69" s="150"/>
      <c r="H69" s="150"/>
      <c r="I69" s="150"/>
      <c r="J69" s="150"/>
      <c r="K69" s="150"/>
      <c r="L69" s="150"/>
      <c r="M69" s="150"/>
      <c r="N69" s="150"/>
      <c r="O69" s="150"/>
      <c r="P69" s="150"/>
      <c r="Q69" s="150"/>
      <c r="R69" s="150"/>
      <c r="S69" s="150"/>
      <c r="T69" s="150"/>
      <c r="U69" s="150"/>
      <c r="V69" s="150"/>
      <c r="W69" s="150"/>
    </row>
    <row r="70" spans="2:23" ht="14.45" customHeight="1" x14ac:dyDescent="0.25">
      <c r="B70" s="56"/>
      <c r="C70" s="56"/>
      <c r="D70" s="56"/>
      <c r="E70" s="56"/>
      <c r="F70" s="56"/>
      <c r="G70" s="56"/>
      <c r="H70" s="56"/>
      <c r="I70" s="56"/>
      <c r="J70" s="56"/>
      <c r="K70" s="56"/>
      <c r="L70" s="56"/>
      <c r="M70" s="56"/>
      <c r="N70" s="56"/>
      <c r="O70" s="56"/>
      <c r="P70" s="56"/>
      <c r="Q70" s="56"/>
      <c r="R70" s="56"/>
      <c r="S70" s="56"/>
      <c r="T70" s="56"/>
      <c r="U70" s="56"/>
      <c r="V70" s="56"/>
      <c r="W70"/>
    </row>
    <row r="71" spans="2:23" ht="12.6" customHeight="1" x14ac:dyDescent="0.2">
      <c r="B71" s="56"/>
      <c r="C71" s="56"/>
      <c r="D71" s="56"/>
      <c r="E71" s="56"/>
      <c r="F71" s="56"/>
      <c r="G71" s="56"/>
      <c r="H71" s="56"/>
      <c r="I71" s="56"/>
      <c r="J71" s="56"/>
      <c r="K71" s="56"/>
      <c r="L71" s="56"/>
      <c r="M71" s="56"/>
      <c r="N71" s="56"/>
      <c r="O71" s="56"/>
      <c r="P71" s="56"/>
      <c r="Q71" s="56"/>
      <c r="R71" s="56"/>
      <c r="S71" s="56"/>
      <c r="T71" s="56"/>
      <c r="U71" s="56"/>
      <c r="V71" s="56"/>
    </row>
    <row r="72" spans="2:23" ht="12.6" customHeight="1" x14ac:dyDescent="0.2">
      <c r="B72" s="56"/>
      <c r="C72" s="56"/>
      <c r="D72" s="56"/>
      <c r="E72" s="56"/>
      <c r="F72" s="56"/>
      <c r="G72" s="56"/>
      <c r="H72" s="56"/>
      <c r="I72" s="56"/>
      <c r="J72" s="56"/>
      <c r="K72" s="56"/>
      <c r="L72" s="56"/>
      <c r="M72" s="56"/>
      <c r="N72" s="56"/>
      <c r="O72" s="56"/>
      <c r="P72" s="56"/>
      <c r="Q72" s="56"/>
      <c r="R72" s="56"/>
      <c r="S72" s="56"/>
      <c r="T72" s="56"/>
      <c r="U72" s="56"/>
      <c r="V72" s="56"/>
    </row>
    <row r="73" spans="2:23" ht="12.6" customHeight="1" x14ac:dyDescent="0.2">
      <c r="B73" s="56"/>
      <c r="C73" s="56"/>
      <c r="D73" s="56"/>
      <c r="E73" s="56"/>
      <c r="F73" s="56"/>
      <c r="G73" s="56"/>
      <c r="H73" s="56"/>
      <c r="I73" s="56"/>
      <c r="J73" s="56"/>
      <c r="K73" s="56"/>
      <c r="L73" s="56"/>
      <c r="M73" s="56"/>
      <c r="N73" s="56"/>
      <c r="O73" s="56"/>
      <c r="P73" s="56"/>
      <c r="Q73" s="56"/>
      <c r="R73" s="56"/>
      <c r="S73" s="56"/>
      <c r="T73" s="56"/>
      <c r="U73" s="56"/>
      <c r="V73" s="56"/>
    </row>
    <row r="74" spans="2:23" ht="12.6" customHeight="1" x14ac:dyDescent="0.2">
      <c r="B74" s="56"/>
      <c r="C74" s="56"/>
      <c r="D74" s="56"/>
      <c r="E74" s="56"/>
      <c r="F74" s="56"/>
      <c r="G74" s="56"/>
      <c r="H74" s="56"/>
      <c r="I74" s="56"/>
      <c r="J74" s="56"/>
      <c r="K74" s="56"/>
      <c r="L74" s="56"/>
      <c r="M74" s="56"/>
      <c r="N74" s="56"/>
      <c r="O74" s="56"/>
      <c r="P74" s="56"/>
      <c r="Q74" s="56"/>
      <c r="R74" s="56"/>
      <c r="S74" s="56"/>
      <c r="T74" s="56"/>
      <c r="U74" s="56"/>
      <c r="V74" s="56"/>
    </row>
    <row r="75" spans="2:23" x14ac:dyDescent="0.2">
      <c r="Q75" s="2"/>
      <c r="R75" s="2"/>
      <c r="S75" s="2"/>
      <c r="T75" s="2"/>
      <c r="U75" s="2"/>
    </row>
    <row r="76" spans="2:23" x14ac:dyDescent="0.2">
      <c r="Q76" s="2"/>
      <c r="R76" s="2"/>
      <c r="S76" s="2"/>
      <c r="T76" s="2"/>
      <c r="U76" s="2"/>
    </row>
  </sheetData>
  <mergeCells count="5">
    <mergeCell ref="B4:W4"/>
    <mergeCell ref="B29:N29"/>
    <mergeCell ref="B49:W49"/>
    <mergeCell ref="B69:W69"/>
    <mergeCell ref="B2:W2"/>
  </mergeCells>
  <pageMargins left="0.74803149606299213" right="0.74803149606299213" top="0.98425196850393704" bottom="0.98425196850393704" header="0.51181102362204722" footer="0.51181102362204722"/>
  <pageSetup paperSize="9" scale="31"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649C0-0043-45F0-B72A-62035F771CC4}">
  <sheetPr codeName="Sheet3">
    <pageSetUpPr fitToPage="1"/>
  </sheetPr>
  <dimension ref="B2:Y81"/>
  <sheetViews>
    <sheetView showGridLines="0" zoomScale="80" zoomScaleNormal="80" workbookViewId="0">
      <selection activeCell="R23" sqref="R23"/>
    </sheetView>
  </sheetViews>
  <sheetFormatPr defaultColWidth="9.85546875" defaultRowHeight="12.75" x14ac:dyDescent="0.2"/>
  <cols>
    <col min="1" max="1" width="7.5703125" style="3" customWidth="1"/>
    <col min="2" max="2" width="22.42578125" style="3" customWidth="1"/>
    <col min="3" max="21" width="11.5703125" style="3" customWidth="1"/>
    <col min="22" max="22" width="7.7109375" style="3" customWidth="1"/>
    <col min="23" max="23" width="8.42578125" style="3" customWidth="1"/>
    <col min="24" max="24" width="2.140625" style="3" customWidth="1"/>
    <col min="25" max="25" width="6.5703125" style="3" customWidth="1"/>
    <col min="26" max="16384" width="9.85546875" style="3"/>
  </cols>
  <sheetData>
    <row r="2" spans="2:23" ht="27.75" customHeight="1" x14ac:dyDescent="0.4">
      <c r="B2" s="149" t="s">
        <v>102</v>
      </c>
      <c r="C2" s="149"/>
      <c r="D2" s="149"/>
      <c r="E2" s="149"/>
      <c r="F2" s="149"/>
      <c r="G2" s="149"/>
      <c r="H2" s="149"/>
      <c r="I2" s="149"/>
      <c r="J2" s="149"/>
      <c r="K2" s="149"/>
      <c r="L2" s="149"/>
      <c r="M2" s="149"/>
      <c r="N2" s="149"/>
      <c r="O2" s="149"/>
      <c r="P2" s="149"/>
      <c r="Q2" s="149"/>
      <c r="R2" s="149"/>
      <c r="S2" s="149"/>
      <c r="T2" s="149"/>
      <c r="U2" s="149"/>
      <c r="V2" s="149"/>
      <c r="W2" s="149"/>
    </row>
    <row r="4" spans="2:23" ht="32.25" customHeight="1" x14ac:dyDescent="0.2">
      <c r="B4" s="156" t="s">
        <v>176</v>
      </c>
      <c r="C4" s="156"/>
      <c r="D4" s="156"/>
      <c r="E4" s="156"/>
      <c r="F4" s="156"/>
      <c r="G4" s="156"/>
      <c r="H4" s="156"/>
      <c r="I4" s="156"/>
      <c r="J4" s="156"/>
      <c r="K4" s="156"/>
      <c r="L4" s="156"/>
      <c r="M4" s="156"/>
      <c r="N4" s="156"/>
      <c r="O4" s="156"/>
      <c r="P4" s="156"/>
      <c r="Q4" s="156"/>
      <c r="R4" s="156"/>
      <c r="S4" s="156"/>
      <c r="T4" s="156"/>
      <c r="U4" s="156"/>
      <c r="V4" s="156"/>
      <c r="W4" s="156"/>
    </row>
    <row r="17" spans="2:23" x14ac:dyDescent="0.2">
      <c r="C17" s="3" t="s">
        <v>20</v>
      </c>
    </row>
    <row r="27" spans="2:23" ht="14.25" x14ac:dyDescent="0.2">
      <c r="B27" s="152"/>
      <c r="C27" s="152"/>
      <c r="D27" s="152"/>
      <c r="E27" s="152"/>
      <c r="F27" s="152"/>
      <c r="G27" s="152"/>
      <c r="H27" s="152"/>
      <c r="I27" s="152"/>
      <c r="J27" s="152"/>
      <c r="K27" s="152"/>
      <c r="L27" s="152"/>
      <c r="M27" s="152"/>
      <c r="N27" s="152"/>
      <c r="O27" s="4"/>
    </row>
    <row r="32" spans="2:23" ht="15.75" x14ac:dyDescent="0.25">
      <c r="B32" s="5" t="s">
        <v>103</v>
      </c>
      <c r="V32"/>
      <c r="W32"/>
    </row>
    <row r="33" spans="2:23" ht="15.75" thickBot="1" x14ac:dyDescent="0.25">
      <c r="B33" s="125" t="s">
        <v>30</v>
      </c>
      <c r="C33" s="128" t="s">
        <v>0</v>
      </c>
      <c r="D33" s="126">
        <v>2006</v>
      </c>
      <c r="E33" s="126">
        <v>2007</v>
      </c>
      <c r="F33" s="126">
        <v>2008</v>
      </c>
      <c r="G33" s="126">
        <v>2009</v>
      </c>
      <c r="H33" s="126">
        <v>2010</v>
      </c>
      <c r="I33" s="126">
        <v>2011</v>
      </c>
      <c r="J33" s="126">
        <v>2012</v>
      </c>
      <c r="K33" s="126">
        <v>2013</v>
      </c>
      <c r="L33" s="126">
        <v>2014</v>
      </c>
      <c r="M33" s="126">
        <v>2015</v>
      </c>
      <c r="N33" s="127">
        <v>2016</v>
      </c>
      <c r="O33" s="127">
        <v>2017</v>
      </c>
      <c r="P33" s="127">
        <v>2018</v>
      </c>
      <c r="Q33" s="126">
        <v>2019</v>
      </c>
      <c r="R33" s="126">
        <v>2020</v>
      </c>
      <c r="S33" s="126">
        <v>2021</v>
      </c>
      <c r="T33" s="126">
        <v>2022</v>
      </c>
      <c r="U33" s="126">
        <v>2023</v>
      </c>
      <c r="V33" s="126">
        <v>2024</v>
      </c>
      <c r="W33" s="126">
        <v>2025</v>
      </c>
    </row>
    <row r="34" spans="2:23" ht="14.25" x14ac:dyDescent="0.2">
      <c r="B34" s="7" t="s">
        <v>1</v>
      </c>
      <c r="C34" s="57" t="s">
        <v>2</v>
      </c>
      <c r="D34" s="9">
        <v>36.269370003712766</v>
      </c>
      <c r="E34" s="9">
        <v>40.349967016504387</v>
      </c>
      <c r="F34" s="9">
        <v>34.969851255381158</v>
      </c>
      <c r="G34" s="9">
        <v>36.651475377702084</v>
      </c>
      <c r="H34" s="9">
        <v>95.617110591168228</v>
      </c>
      <c r="I34" s="9">
        <v>87.052110481727723</v>
      </c>
      <c r="J34" s="9">
        <v>85.15717271235367</v>
      </c>
      <c r="K34" s="9">
        <v>75.631762834900911</v>
      </c>
      <c r="L34" s="9">
        <v>72.352103788752927</v>
      </c>
      <c r="M34" s="9">
        <v>96.977869808995891</v>
      </c>
      <c r="N34" s="9">
        <v>80.507401611815837</v>
      </c>
      <c r="O34" s="9">
        <v>86.014569902184462</v>
      </c>
      <c r="P34" s="9">
        <v>74.893814255303468</v>
      </c>
      <c r="Q34" s="9">
        <v>73.489529336877098</v>
      </c>
      <c r="R34" s="9">
        <v>70.104413226637504</v>
      </c>
      <c r="S34" s="9">
        <v>73.050338613911777</v>
      </c>
      <c r="T34" s="9">
        <v>90.203010211043718</v>
      </c>
      <c r="U34" s="9">
        <v>78.42447286044775</v>
      </c>
      <c r="V34" s="9">
        <v>72.284312816594749</v>
      </c>
      <c r="W34" s="9">
        <v>102.86346832771804</v>
      </c>
    </row>
    <row r="35" spans="2:23" ht="14.25" x14ac:dyDescent="0.2">
      <c r="B35" s="7" t="s">
        <v>3</v>
      </c>
      <c r="C35" s="57" t="s">
        <v>4</v>
      </c>
      <c r="D35" s="9">
        <v>774.51580944887178</v>
      </c>
      <c r="E35" s="9">
        <v>1003.8940448016448</v>
      </c>
      <c r="F35" s="9">
        <v>997.15784553275125</v>
      </c>
      <c r="G35" s="9">
        <v>1004.7673425264577</v>
      </c>
      <c r="H35" s="9">
        <v>2129.2398255617609</v>
      </c>
      <c r="I35" s="9">
        <v>2178.1904778497019</v>
      </c>
      <c r="J35" s="9">
        <v>2467.2619747070667</v>
      </c>
      <c r="K35" s="9">
        <v>2499.9976487541517</v>
      </c>
      <c r="L35" s="9">
        <v>2427.8550060780485</v>
      </c>
      <c r="M35" s="9">
        <v>808.05345424237566</v>
      </c>
      <c r="N35" s="9">
        <v>860.22214915553809</v>
      </c>
      <c r="O35" s="9">
        <v>871.93288566433682</v>
      </c>
      <c r="P35" s="9">
        <v>793.79989582404937</v>
      </c>
      <c r="Q35" s="9">
        <v>693.18091267127477</v>
      </c>
      <c r="R35" s="9">
        <v>784.78601204270694</v>
      </c>
      <c r="S35" s="9">
        <v>680.35702195112526</v>
      </c>
      <c r="T35" s="9">
        <v>591.3925196721168</v>
      </c>
      <c r="U35" s="9">
        <v>600.79962775246247</v>
      </c>
      <c r="V35" s="9">
        <v>580.58181733175115</v>
      </c>
      <c r="W35" s="9">
        <v>657.75360128825548</v>
      </c>
    </row>
    <row r="36" spans="2:23" ht="14.25" x14ac:dyDescent="0.2">
      <c r="B36" s="7" t="s">
        <v>5</v>
      </c>
      <c r="C36" s="57" t="s">
        <v>4</v>
      </c>
      <c r="D36" s="9">
        <v>513.30466421152596</v>
      </c>
      <c r="E36" s="9">
        <v>612.4967445937225</v>
      </c>
      <c r="F36" s="9">
        <v>620.60284863353354</v>
      </c>
      <c r="G36" s="9">
        <v>733.44751037988237</v>
      </c>
      <c r="H36" s="9">
        <v>859.09857789945806</v>
      </c>
      <c r="I36" s="9">
        <v>920.17080775016211</v>
      </c>
      <c r="J36" s="9">
        <v>817.80696722640027</v>
      </c>
      <c r="K36" s="9">
        <v>742.38173894373881</v>
      </c>
      <c r="L36" s="9">
        <v>711.26925465683689</v>
      </c>
      <c r="M36" s="9">
        <v>552.99159385053554</v>
      </c>
      <c r="N36" s="9">
        <v>447.90073278016581</v>
      </c>
      <c r="O36" s="9">
        <v>378.48167731682827</v>
      </c>
      <c r="P36" s="9">
        <v>367.54133048682661</v>
      </c>
      <c r="Q36" s="9">
        <v>351.16366053054657</v>
      </c>
      <c r="R36" s="9">
        <v>446.69892243290712</v>
      </c>
      <c r="S36" s="9">
        <v>405.55450094515692</v>
      </c>
      <c r="T36" s="9">
        <v>409.68905908603949</v>
      </c>
      <c r="U36" s="9">
        <v>432.05894592431406</v>
      </c>
      <c r="V36" s="9">
        <v>421.9379142861938</v>
      </c>
      <c r="W36" s="9">
        <v>441.03210720397146</v>
      </c>
    </row>
    <row r="37" spans="2:23" ht="14.25" x14ac:dyDescent="0.2">
      <c r="B37" s="7" t="s">
        <v>6</v>
      </c>
      <c r="C37" s="57" t="s">
        <v>4</v>
      </c>
      <c r="D37" s="9">
        <v>415.65158175177231</v>
      </c>
      <c r="E37" s="9">
        <v>614.76768667094041</v>
      </c>
      <c r="F37" s="9">
        <v>621.18437177882504</v>
      </c>
      <c r="G37" s="9">
        <v>621.61909869702549</v>
      </c>
      <c r="H37" s="9">
        <v>1089.0995523345282</v>
      </c>
      <c r="I37" s="9">
        <v>1130.6298254296426</v>
      </c>
      <c r="J37" s="9">
        <v>1158.5677846887343</v>
      </c>
      <c r="K37" s="9">
        <v>1162.6027818618375</v>
      </c>
      <c r="L37" s="9">
        <v>1189.1383910553498</v>
      </c>
      <c r="M37" s="9">
        <v>660.73351376298888</v>
      </c>
      <c r="N37" s="9">
        <v>659.16169235684981</v>
      </c>
      <c r="O37" s="9">
        <v>643.52418335457594</v>
      </c>
      <c r="P37" s="9">
        <v>609.32008596422418</v>
      </c>
      <c r="Q37" s="9">
        <v>578.61676102011188</v>
      </c>
      <c r="R37" s="9">
        <v>654.11343953360847</v>
      </c>
      <c r="S37" s="9">
        <v>507.22402238368596</v>
      </c>
      <c r="T37" s="9">
        <v>523.58122384946262</v>
      </c>
      <c r="U37" s="9">
        <v>483.81414002469984</v>
      </c>
      <c r="V37" s="9">
        <v>465.87641917969876</v>
      </c>
      <c r="W37" s="9">
        <v>550.18585392017872</v>
      </c>
    </row>
    <row r="38" spans="2:23" ht="14.25" x14ac:dyDescent="0.2">
      <c r="B38" s="7" t="s">
        <v>7</v>
      </c>
      <c r="C38" s="57" t="s">
        <v>8</v>
      </c>
      <c r="D38" s="9">
        <v>1026.5654189419672</v>
      </c>
      <c r="E38" s="9">
        <v>1094.102056276435</v>
      </c>
      <c r="F38" s="9">
        <v>1275.1373361900057</v>
      </c>
      <c r="G38" s="9">
        <v>1272.3047219986274</v>
      </c>
      <c r="H38" s="9">
        <v>1300.3984825310097</v>
      </c>
      <c r="I38" s="9">
        <v>1661.8459849936742</v>
      </c>
      <c r="J38" s="9">
        <v>1696.6180186042225</v>
      </c>
      <c r="K38" s="9">
        <v>1672.2391372142924</v>
      </c>
      <c r="L38" s="9">
        <v>1630.0601252292893</v>
      </c>
      <c r="M38" s="9">
        <v>1713.2836503224153</v>
      </c>
      <c r="N38" s="9">
        <v>725.2091625370648</v>
      </c>
      <c r="O38" s="9">
        <v>728.64273185083846</v>
      </c>
      <c r="P38" s="9">
        <v>666.95131212635476</v>
      </c>
      <c r="Q38" s="9">
        <v>666.90482502010184</v>
      </c>
      <c r="R38" s="9">
        <v>671.35252249257644</v>
      </c>
      <c r="S38" s="9">
        <v>496.69827100810755</v>
      </c>
      <c r="T38" s="9">
        <v>484.69524740530591</v>
      </c>
      <c r="U38" s="9">
        <v>490.65548829577455</v>
      </c>
      <c r="V38" s="9">
        <v>470.5136113302658</v>
      </c>
      <c r="W38" s="9">
        <v>462.07970669309412</v>
      </c>
    </row>
    <row r="39" spans="2:23" ht="14.25" x14ac:dyDescent="0.2">
      <c r="B39" s="7" t="s">
        <v>9</v>
      </c>
      <c r="C39" s="57" t="s">
        <v>8</v>
      </c>
      <c r="D39" s="9">
        <v>849.12315536499466</v>
      </c>
      <c r="E39" s="9">
        <v>910.26829301405689</v>
      </c>
      <c r="F39" s="9">
        <v>938.88208797681739</v>
      </c>
      <c r="G39" s="9">
        <v>928.3668663293829</v>
      </c>
      <c r="H39" s="9">
        <v>914.7853616708594</v>
      </c>
      <c r="I39" s="9">
        <v>1465.7683801338171</v>
      </c>
      <c r="J39" s="9">
        <v>1411.006338322132</v>
      </c>
      <c r="K39" s="9">
        <v>1453.6813922154317</v>
      </c>
      <c r="L39" s="9">
        <v>1515.184539005947</v>
      </c>
      <c r="M39" s="9">
        <v>1631.9539350956943</v>
      </c>
      <c r="N39" s="9">
        <v>863.087657908854</v>
      </c>
      <c r="O39" s="9">
        <v>777.29217299562458</v>
      </c>
      <c r="P39" s="9">
        <v>714.74134164957513</v>
      </c>
      <c r="Q39" s="9">
        <v>662.8136277140037</v>
      </c>
      <c r="R39" s="9">
        <v>649.73693329943126</v>
      </c>
      <c r="S39" s="9">
        <v>548.79611207815231</v>
      </c>
      <c r="T39" s="9">
        <v>553.77157356969565</v>
      </c>
      <c r="U39" s="9">
        <v>555.02394834914742</v>
      </c>
      <c r="V39" s="9">
        <v>531.11725482189831</v>
      </c>
      <c r="W39" s="9">
        <v>541.95024666304164</v>
      </c>
    </row>
    <row r="40" spans="2:23" ht="14.25" x14ac:dyDescent="0.2">
      <c r="B40" s="7" t="s">
        <v>10</v>
      </c>
      <c r="C40" s="57" t="s">
        <v>11</v>
      </c>
      <c r="D40" s="9">
        <v>254.74724811956531</v>
      </c>
      <c r="E40" s="9">
        <v>256.46851330956241</v>
      </c>
      <c r="F40" s="9">
        <v>247.86218735957704</v>
      </c>
      <c r="G40" s="9">
        <v>265.50316328571239</v>
      </c>
      <c r="H40" s="9">
        <v>278.84496077952423</v>
      </c>
      <c r="I40" s="9">
        <v>444.02194044708892</v>
      </c>
      <c r="J40" s="9">
        <v>509.54153910125569</v>
      </c>
      <c r="K40" s="9">
        <v>454.62405867246048</v>
      </c>
      <c r="L40" s="9">
        <v>457.40569792841939</v>
      </c>
      <c r="M40" s="9">
        <v>452.46150387959875</v>
      </c>
      <c r="N40" s="9">
        <v>504.67990331797415</v>
      </c>
      <c r="O40" s="9">
        <v>494.14935061446278</v>
      </c>
      <c r="P40" s="9">
        <v>474.28770159157102</v>
      </c>
      <c r="Q40" s="9">
        <v>466.37231776600595</v>
      </c>
      <c r="R40" s="9">
        <v>473.01651127337817</v>
      </c>
      <c r="S40" s="9">
        <v>423.96268186366228</v>
      </c>
      <c r="T40" s="9">
        <v>420.32295884742001</v>
      </c>
      <c r="U40" s="9">
        <v>407.82176682542746</v>
      </c>
      <c r="V40" s="9">
        <v>403.27117051654767</v>
      </c>
      <c r="W40" s="9">
        <v>380.63302069400936</v>
      </c>
    </row>
    <row r="41" spans="2:23" ht="14.25" x14ac:dyDescent="0.2">
      <c r="B41" s="7" t="s">
        <v>37</v>
      </c>
      <c r="C41" s="57" t="s">
        <v>12</v>
      </c>
      <c r="D41" s="9">
        <v>81.895465992513337</v>
      </c>
      <c r="E41" s="9">
        <v>81.50681204131071</v>
      </c>
      <c r="F41" s="9">
        <v>163.59851837387473</v>
      </c>
      <c r="G41" s="9">
        <v>190.21996319441391</v>
      </c>
      <c r="H41" s="9">
        <v>183.76551599269982</v>
      </c>
      <c r="I41" s="9">
        <v>179.91102583271649</v>
      </c>
      <c r="J41" s="9">
        <v>176.79001706471794</v>
      </c>
      <c r="K41" s="9">
        <v>140.80156970271338</v>
      </c>
      <c r="L41" s="9">
        <v>145.28923209410013</v>
      </c>
      <c r="M41" s="9">
        <v>135.64489523204458</v>
      </c>
      <c r="N41" s="9">
        <v>128.18215840014824</v>
      </c>
      <c r="O41" s="9">
        <v>128.46530914482901</v>
      </c>
      <c r="P41" s="9">
        <v>141.20427279604169</v>
      </c>
      <c r="Q41" s="9">
        <v>127.58219609669302</v>
      </c>
      <c r="R41" s="9">
        <v>172.87339840490569</v>
      </c>
      <c r="S41" s="9">
        <v>160.78895488088133</v>
      </c>
      <c r="T41" s="9">
        <v>146.06058163942018</v>
      </c>
      <c r="U41" s="9">
        <v>156.17663710671917</v>
      </c>
      <c r="V41" s="9">
        <v>161.01015008469989</v>
      </c>
      <c r="W41" s="9">
        <v>166.49157219434693</v>
      </c>
    </row>
    <row r="42" spans="2:23" ht="14.25" x14ac:dyDescent="0.2">
      <c r="B42" s="7" t="s">
        <v>38</v>
      </c>
      <c r="C42" s="57" t="s">
        <v>13</v>
      </c>
      <c r="D42" s="9">
        <v>221.39518466233602</v>
      </c>
      <c r="E42" s="9">
        <v>208.95922096690416</v>
      </c>
      <c r="F42" s="9">
        <v>210.1853018946228</v>
      </c>
      <c r="G42" s="9">
        <v>224.37280977250984</v>
      </c>
      <c r="H42" s="9">
        <v>234.88207486724099</v>
      </c>
      <c r="I42" s="9">
        <v>406.10984475534974</v>
      </c>
      <c r="J42" s="9">
        <v>412.50766920350429</v>
      </c>
      <c r="K42" s="9">
        <v>425.95922025533014</v>
      </c>
      <c r="L42" s="9">
        <v>412.75749851303408</v>
      </c>
      <c r="M42" s="9">
        <v>405.7354677674698</v>
      </c>
      <c r="N42" s="9">
        <v>431.09948316023679</v>
      </c>
      <c r="O42" s="9">
        <v>519.54474251377837</v>
      </c>
      <c r="P42" s="9">
        <v>481.45511406534649</v>
      </c>
      <c r="Q42" s="9">
        <v>515.2462993266239</v>
      </c>
      <c r="R42" s="9">
        <v>489.64134077967861</v>
      </c>
      <c r="S42" s="9">
        <v>496.48756477529571</v>
      </c>
      <c r="T42" s="9">
        <v>404.29107681294948</v>
      </c>
      <c r="U42" s="9">
        <v>380.62358447985525</v>
      </c>
      <c r="V42" s="9">
        <v>337.20035025812871</v>
      </c>
      <c r="W42" s="9">
        <v>281.60848788056626</v>
      </c>
    </row>
    <row r="43" spans="2:23" ht="14.25" x14ac:dyDescent="0.2">
      <c r="B43" s="7" t="s">
        <v>14</v>
      </c>
      <c r="C43" s="57" t="s">
        <v>13</v>
      </c>
      <c r="D43" s="9">
        <v>167.44762384271615</v>
      </c>
      <c r="E43" s="9">
        <v>159.5656750216678</v>
      </c>
      <c r="F43" s="9">
        <v>157.28866758447606</v>
      </c>
      <c r="G43" s="9">
        <v>172.70225639008174</v>
      </c>
      <c r="H43" s="9">
        <v>144.85270388904422</v>
      </c>
      <c r="I43" s="9">
        <v>214.75973289123698</v>
      </c>
      <c r="J43" s="9">
        <v>212.36403619124707</v>
      </c>
      <c r="K43" s="9">
        <v>234.41504934476635</v>
      </c>
      <c r="L43" s="9">
        <v>232.67566843659702</v>
      </c>
      <c r="M43" s="9">
        <v>235.54770643867644</v>
      </c>
      <c r="N43" s="9">
        <v>214.02169249892927</v>
      </c>
      <c r="O43" s="9">
        <v>246.89058919426063</v>
      </c>
      <c r="P43" s="9">
        <v>218.8289630116314</v>
      </c>
      <c r="Q43" s="9">
        <v>184.98396721563893</v>
      </c>
      <c r="R43" s="9">
        <v>144.8269733046597</v>
      </c>
      <c r="S43" s="9">
        <v>147.30445481911886</v>
      </c>
      <c r="T43" s="9">
        <v>153.93675536168922</v>
      </c>
      <c r="U43" s="9">
        <v>153.49387642228376</v>
      </c>
      <c r="V43" s="9">
        <v>144.66830736795413</v>
      </c>
      <c r="W43" s="9">
        <v>131.59659065720288</v>
      </c>
    </row>
    <row r="44" spans="2:23" ht="14.25" x14ac:dyDescent="0.2">
      <c r="B44" s="7" t="s">
        <v>39</v>
      </c>
      <c r="C44" s="57" t="s">
        <v>13</v>
      </c>
      <c r="D44" s="9">
        <v>81.041665677688641</v>
      </c>
      <c r="E44" s="9">
        <v>69.828039833889292</v>
      </c>
      <c r="F44" s="9">
        <v>74.222236781545675</v>
      </c>
      <c r="G44" s="9">
        <v>65.656365532965069</v>
      </c>
      <c r="H44" s="9">
        <v>77.504355472650474</v>
      </c>
      <c r="I44" s="9">
        <v>132.93820360492316</v>
      </c>
      <c r="J44" s="9">
        <v>126.9679072082486</v>
      </c>
      <c r="K44" s="9">
        <v>128.65900609597796</v>
      </c>
      <c r="L44" s="9">
        <v>136.02161388625393</v>
      </c>
      <c r="M44" s="9">
        <v>122.95223172214801</v>
      </c>
      <c r="N44" s="9">
        <v>181.19860111523045</v>
      </c>
      <c r="O44" s="9">
        <v>222.77687365769623</v>
      </c>
      <c r="P44" s="9">
        <v>181.4653499445393</v>
      </c>
      <c r="Q44" s="9">
        <v>178.88587468148393</v>
      </c>
      <c r="R44" s="9">
        <v>156.58388326357004</v>
      </c>
      <c r="S44" s="9">
        <v>145.72230827734194</v>
      </c>
      <c r="T44" s="9">
        <v>188.12793204208026</v>
      </c>
      <c r="U44" s="9">
        <v>174.8046196294367</v>
      </c>
      <c r="V44" s="9">
        <v>154.41063764573451</v>
      </c>
      <c r="W44" s="9">
        <v>141.24260347406036</v>
      </c>
    </row>
    <row r="45" spans="2:23" ht="14.25" x14ac:dyDescent="0.2">
      <c r="B45" s="7" t="s">
        <v>40</v>
      </c>
      <c r="C45" s="57" t="s">
        <v>13</v>
      </c>
      <c r="D45" s="9">
        <v>255.55029622021223</v>
      </c>
      <c r="E45" s="9">
        <v>280.42222361107594</v>
      </c>
      <c r="F45" s="9">
        <v>287.95386359563327</v>
      </c>
      <c r="G45" s="9">
        <v>283.0495398847587</v>
      </c>
      <c r="H45" s="9">
        <v>286.90293708616014</v>
      </c>
      <c r="I45" s="9">
        <v>375.97902846465257</v>
      </c>
      <c r="J45" s="9">
        <v>374.44959213911091</v>
      </c>
      <c r="K45" s="9">
        <v>385.02417782927887</v>
      </c>
      <c r="L45" s="9">
        <v>406.10912073681482</v>
      </c>
      <c r="M45" s="9">
        <v>411.98601225466274</v>
      </c>
      <c r="N45" s="9">
        <v>453.6458324472859</v>
      </c>
      <c r="O45" s="9">
        <v>493.7850643947358</v>
      </c>
      <c r="P45" s="9">
        <v>529.11855175612197</v>
      </c>
      <c r="Q45" s="9">
        <v>491.09169581735216</v>
      </c>
      <c r="R45" s="9">
        <v>466.7315718283657</v>
      </c>
      <c r="S45" s="9">
        <v>474.15874130276899</v>
      </c>
      <c r="T45" s="9">
        <v>480.95199162059117</v>
      </c>
      <c r="U45" s="9">
        <v>537.4601529367244</v>
      </c>
      <c r="V45" s="9">
        <v>446.80697186633301</v>
      </c>
      <c r="W45" s="9">
        <v>384.34228464370614</v>
      </c>
    </row>
    <row r="46" spans="2:23" ht="14.25" x14ac:dyDescent="0.2">
      <c r="B46" s="7" t="s">
        <v>15</v>
      </c>
      <c r="C46" s="57" t="s">
        <v>13</v>
      </c>
      <c r="D46" s="9">
        <v>169.72463127990792</v>
      </c>
      <c r="E46" s="9">
        <v>159.04021176693126</v>
      </c>
      <c r="F46" s="9">
        <v>160.44144711289539</v>
      </c>
      <c r="G46" s="9">
        <v>172.17679313534518</v>
      </c>
      <c r="H46" s="9">
        <v>184.43760241253153</v>
      </c>
      <c r="I46" s="9">
        <v>243.91340755302633</v>
      </c>
      <c r="J46" s="9">
        <v>248.89639079246385</v>
      </c>
      <c r="K46" s="9">
        <v>211.28199052166971</v>
      </c>
      <c r="L46" s="9">
        <v>195.50004623614061</v>
      </c>
      <c r="M46" s="9">
        <v>197.58219126032196</v>
      </c>
      <c r="N46" s="9">
        <v>277.9734300086202</v>
      </c>
      <c r="O46" s="9">
        <v>265.36428414645951</v>
      </c>
      <c r="P46" s="9">
        <v>230.96647834537177</v>
      </c>
      <c r="Q46" s="9">
        <v>216.56779604851309</v>
      </c>
      <c r="R46" s="9">
        <v>204.6152492100959</v>
      </c>
      <c r="S46" s="9">
        <v>207.8281893223926</v>
      </c>
      <c r="T46" s="9">
        <v>267.55395855751584</v>
      </c>
      <c r="U46" s="9">
        <v>218.72797794215612</v>
      </c>
      <c r="V46" s="9">
        <v>205.21357323692138</v>
      </c>
      <c r="W46" s="9">
        <v>204.94236457611697</v>
      </c>
    </row>
    <row r="47" spans="2:23" ht="14.25" x14ac:dyDescent="0.2">
      <c r="B47" s="7" t="s">
        <v>32</v>
      </c>
      <c r="C47" s="57" t="s">
        <v>16</v>
      </c>
      <c r="D47" s="9">
        <v>0</v>
      </c>
      <c r="E47" s="9">
        <v>0</v>
      </c>
      <c r="F47" s="9">
        <v>0</v>
      </c>
      <c r="G47" s="9">
        <v>0</v>
      </c>
      <c r="H47" s="9">
        <v>0</v>
      </c>
      <c r="I47" s="9">
        <v>0</v>
      </c>
      <c r="J47" s="9">
        <v>0</v>
      </c>
      <c r="K47" s="9">
        <v>0</v>
      </c>
      <c r="L47" s="9">
        <v>0</v>
      </c>
      <c r="M47" s="9">
        <v>83.367077081806144</v>
      </c>
      <c r="N47" s="9">
        <v>51.654847811108084</v>
      </c>
      <c r="O47" s="9">
        <v>36.847132455004548</v>
      </c>
      <c r="P47" s="9">
        <v>46.986473898821252</v>
      </c>
      <c r="Q47" s="9">
        <v>57.501562004745196</v>
      </c>
      <c r="R47" s="9">
        <v>106.06753861588045</v>
      </c>
      <c r="S47" s="9">
        <v>83.834892514002178</v>
      </c>
      <c r="T47" s="9">
        <v>96.031984552005042</v>
      </c>
      <c r="U47" s="9">
        <v>65.452928011375761</v>
      </c>
      <c r="V47" s="9">
        <v>61.989976813309006</v>
      </c>
      <c r="W47" s="9">
        <v>103.2877784716852</v>
      </c>
    </row>
    <row r="48" spans="2:23" ht="15" thickBot="1" x14ac:dyDescent="0.25">
      <c r="B48" s="10" t="s">
        <v>17</v>
      </c>
      <c r="C48" s="6"/>
      <c r="D48" s="11">
        <f>SUM(D34:D47)</f>
        <v>4847.2321155177851</v>
      </c>
      <c r="E48" s="11">
        <f t="shared" ref="E48:W48" si="0">SUM(E34:E47)</f>
        <v>5491.6694889246464</v>
      </c>
      <c r="F48" s="11">
        <f t="shared" si="0"/>
        <v>5789.486564069939</v>
      </c>
      <c r="G48" s="11">
        <f t="shared" si="0"/>
        <v>5970.8379065048648</v>
      </c>
      <c r="H48" s="11">
        <f t="shared" si="0"/>
        <v>7779.4290610886364</v>
      </c>
      <c r="I48" s="11">
        <f t="shared" si="0"/>
        <v>9441.2907701877193</v>
      </c>
      <c r="J48" s="11">
        <f t="shared" si="0"/>
        <v>9697.9354079614586</v>
      </c>
      <c r="K48" s="11">
        <f t="shared" si="0"/>
        <v>9587.299534246551</v>
      </c>
      <c r="L48" s="11">
        <f t="shared" si="0"/>
        <v>9531.6182976455857</v>
      </c>
      <c r="M48" s="11">
        <f t="shared" si="0"/>
        <v>7509.2711027197338</v>
      </c>
      <c r="N48" s="11">
        <f t="shared" si="0"/>
        <v>5878.5447451098207</v>
      </c>
      <c r="O48" s="11">
        <f t="shared" si="0"/>
        <v>5893.7115672056161</v>
      </c>
      <c r="P48" s="11">
        <f t="shared" si="0"/>
        <v>5531.5606857157782</v>
      </c>
      <c r="Q48" s="11">
        <f t="shared" si="0"/>
        <v>5264.4010252499711</v>
      </c>
      <c r="R48" s="11">
        <f t="shared" si="0"/>
        <v>5491.1487097084009</v>
      </c>
      <c r="S48" s="11">
        <f t="shared" si="0"/>
        <v>4851.7680547356049</v>
      </c>
      <c r="T48" s="11">
        <f t="shared" si="0"/>
        <v>4810.6098732273358</v>
      </c>
      <c r="U48" s="11">
        <f t="shared" si="0"/>
        <v>4735.338166560824</v>
      </c>
      <c r="V48" s="11">
        <f t="shared" si="0"/>
        <v>4456.8824675560309</v>
      </c>
      <c r="W48" s="11">
        <f t="shared" si="0"/>
        <v>4550.009686687953</v>
      </c>
    </row>
    <row r="49" spans="2:25" ht="15" x14ac:dyDescent="0.25">
      <c r="S49"/>
      <c r="T49"/>
      <c r="U49"/>
      <c r="V49"/>
      <c r="W49"/>
    </row>
    <row r="50" spans="2:25" ht="15.75" x14ac:dyDescent="0.25">
      <c r="B50" s="157" t="s">
        <v>18</v>
      </c>
      <c r="C50" s="157"/>
      <c r="D50" s="157"/>
      <c r="E50" s="157"/>
      <c r="F50" s="157"/>
      <c r="G50" s="157"/>
      <c r="H50" s="157"/>
      <c r="I50" s="157"/>
      <c r="J50" s="157"/>
      <c r="K50" s="157"/>
      <c r="L50" s="157"/>
      <c r="M50" s="157"/>
      <c r="N50" s="157"/>
      <c r="O50" s="157"/>
      <c r="P50" s="157"/>
      <c r="Q50" s="157"/>
      <c r="R50" s="157"/>
      <c r="S50" s="157"/>
      <c r="T50" s="157"/>
      <c r="U50" s="157"/>
      <c r="V50" s="157"/>
      <c r="W50" s="157"/>
    </row>
    <row r="51" spans="2:25" ht="19.5" customHeight="1" x14ac:dyDescent="0.2">
      <c r="B51" s="158" t="s">
        <v>104</v>
      </c>
      <c r="C51" s="158"/>
      <c r="D51" s="158"/>
      <c r="E51" s="158"/>
      <c r="F51" s="158"/>
      <c r="G51" s="158"/>
      <c r="H51" s="158"/>
      <c r="I51" s="158"/>
      <c r="J51" s="158"/>
      <c r="K51" s="158"/>
      <c r="L51" s="158"/>
      <c r="M51" s="158"/>
      <c r="N51" s="158"/>
      <c r="O51" s="158"/>
      <c r="P51" s="158"/>
      <c r="Q51" s="158"/>
      <c r="R51" s="158"/>
      <c r="S51" s="158"/>
      <c r="T51" s="158"/>
      <c r="U51" s="158"/>
      <c r="V51" s="158"/>
      <c r="W51" s="158"/>
    </row>
    <row r="53" spans="2:25" ht="15.75" x14ac:dyDescent="0.25">
      <c r="B53" s="5" t="s">
        <v>105</v>
      </c>
      <c r="V53"/>
      <c r="W53"/>
    </row>
    <row r="54" spans="2:25" ht="15.75" thickBot="1" x14ac:dyDescent="0.25">
      <c r="B54" s="125" t="s">
        <v>30</v>
      </c>
      <c r="C54" s="128" t="s">
        <v>0</v>
      </c>
      <c r="D54" s="126">
        <v>2006</v>
      </c>
      <c r="E54" s="126">
        <v>2007</v>
      </c>
      <c r="F54" s="126">
        <v>2008</v>
      </c>
      <c r="G54" s="126">
        <v>2009</v>
      </c>
      <c r="H54" s="126">
        <v>2010</v>
      </c>
      <c r="I54" s="126">
        <v>2011</v>
      </c>
      <c r="J54" s="126">
        <v>2012</v>
      </c>
      <c r="K54" s="126">
        <v>2013</v>
      </c>
      <c r="L54" s="126">
        <v>2014</v>
      </c>
      <c r="M54" s="126">
        <v>2015</v>
      </c>
      <c r="N54" s="127">
        <v>2016</v>
      </c>
      <c r="O54" s="127">
        <v>2017</v>
      </c>
      <c r="P54" s="127">
        <v>2018</v>
      </c>
      <c r="Q54" s="126">
        <v>2019</v>
      </c>
      <c r="R54" s="126">
        <v>2020</v>
      </c>
      <c r="S54" s="126">
        <v>2021</v>
      </c>
      <c r="T54" s="126">
        <v>2022</v>
      </c>
      <c r="U54" s="126">
        <v>2023</v>
      </c>
      <c r="V54" s="126">
        <v>2024</v>
      </c>
      <c r="W54" s="126">
        <v>2025</v>
      </c>
    </row>
    <row r="55" spans="2:25" ht="14.25" x14ac:dyDescent="0.2">
      <c r="B55" s="7" t="s">
        <v>1</v>
      </c>
      <c r="C55" s="57" t="s">
        <v>2</v>
      </c>
      <c r="D55" s="9">
        <v>39.60885499274648</v>
      </c>
      <c r="E55" s="9">
        <v>48.435456252381655</v>
      </c>
      <c r="F55" s="9">
        <v>56.729896650917894</v>
      </c>
      <c r="G55" s="9">
        <v>33.023005976906624</v>
      </c>
      <c r="H55" s="9">
        <v>95.796883966490938</v>
      </c>
      <c r="I55" s="9">
        <v>101.5384767321371</v>
      </c>
      <c r="J55" s="9">
        <v>93.429069330188298</v>
      </c>
      <c r="K55" s="9">
        <v>90.057508379443561</v>
      </c>
      <c r="L55" s="9">
        <v>110.68434698518652</v>
      </c>
      <c r="M55" s="9">
        <v>94.908972112147779</v>
      </c>
      <c r="N55" s="9">
        <v>77.351104160527157</v>
      </c>
      <c r="O55" s="9">
        <v>68.482994623882661</v>
      </c>
      <c r="P55" s="9">
        <v>87.951304233707404</v>
      </c>
      <c r="Q55" s="9">
        <v>83.11918779298928</v>
      </c>
      <c r="R55" s="9">
        <v>77.149708362892525</v>
      </c>
      <c r="S55" s="9">
        <v>59.97808238743756</v>
      </c>
      <c r="T55" s="9">
        <v>79.80819996791638</v>
      </c>
      <c r="U55" s="9">
        <v>100.54638956715519</v>
      </c>
      <c r="V55" s="9">
        <v>69.292088047617099</v>
      </c>
      <c r="W55" s="9">
        <v>97.11388346565974</v>
      </c>
      <c r="X55" s="58"/>
      <c r="Y55" s="58"/>
    </row>
    <row r="56" spans="2:25" ht="14.25" x14ac:dyDescent="0.2">
      <c r="B56" s="7" t="s">
        <v>3</v>
      </c>
      <c r="C56" s="57" t="s">
        <v>4</v>
      </c>
      <c r="D56" s="9">
        <v>887.34597523245372</v>
      </c>
      <c r="E56" s="9">
        <v>1154.0100657564346</v>
      </c>
      <c r="F56" s="9">
        <v>1268.6095195376772</v>
      </c>
      <c r="G56" s="9">
        <v>1746.2161647524679</v>
      </c>
      <c r="H56" s="9">
        <v>1950.7321227976104</v>
      </c>
      <c r="I56" s="9">
        <v>2198.3562819779381</v>
      </c>
      <c r="J56" s="9">
        <v>2333.7723300040498</v>
      </c>
      <c r="K56" s="9">
        <v>1672.5514305749971</v>
      </c>
      <c r="L56" s="9">
        <v>892.50783899064777</v>
      </c>
      <c r="M56" s="9">
        <v>713.69922305830323</v>
      </c>
      <c r="N56" s="9">
        <v>393.30033092101399</v>
      </c>
      <c r="O56" s="9">
        <v>576.99292774429068</v>
      </c>
      <c r="P56" s="9">
        <v>749.69194674428513</v>
      </c>
      <c r="Q56" s="9">
        <v>1073.9847852412327</v>
      </c>
      <c r="R56" s="9">
        <v>661.77798881735373</v>
      </c>
      <c r="S56" s="9">
        <v>442.20906719896664</v>
      </c>
      <c r="T56" s="9">
        <v>196.20990393705213</v>
      </c>
      <c r="U56" s="9">
        <v>703.46079299258304</v>
      </c>
      <c r="V56" s="9">
        <v>799.62932145442664</v>
      </c>
      <c r="W56" s="9">
        <v>459.30029207482499</v>
      </c>
      <c r="X56" s="58"/>
      <c r="Y56" s="58"/>
    </row>
    <row r="57" spans="2:25" ht="14.25" x14ac:dyDescent="0.2">
      <c r="B57" s="7" t="s">
        <v>5</v>
      </c>
      <c r="C57" s="57" t="s">
        <v>4</v>
      </c>
      <c r="D57" s="9">
        <v>532.49322967530804</v>
      </c>
      <c r="E57" s="9">
        <v>586.12090795653614</v>
      </c>
      <c r="F57" s="9">
        <v>556.78623815114997</v>
      </c>
      <c r="G57" s="9">
        <v>652.89182333745316</v>
      </c>
      <c r="H57" s="9">
        <v>605.31650529354533</v>
      </c>
      <c r="I57" s="9">
        <v>708.73237678415398</v>
      </c>
      <c r="J57" s="9">
        <v>871.8103774763523</v>
      </c>
      <c r="K57" s="9">
        <v>769.15392704523413</v>
      </c>
      <c r="L57" s="9">
        <v>694.99180326326336</v>
      </c>
      <c r="M57" s="9">
        <v>482.40364273253658</v>
      </c>
      <c r="N57" s="9">
        <v>272.57716903246137</v>
      </c>
      <c r="O57" s="9">
        <v>242.96240350137995</v>
      </c>
      <c r="P57" s="9">
        <v>446.62982536036532</v>
      </c>
      <c r="Q57" s="9">
        <v>503.90801716366951</v>
      </c>
      <c r="R57" s="9">
        <v>398.76784545243896</v>
      </c>
      <c r="S57" s="9">
        <v>414.24016203188336</v>
      </c>
      <c r="T57" s="9">
        <v>353.83693726877385</v>
      </c>
      <c r="U57" s="9">
        <v>491.51027363596319</v>
      </c>
      <c r="V57" s="9">
        <v>455.56937937651662</v>
      </c>
      <c r="W57" s="9">
        <v>396.38583659819051</v>
      </c>
      <c r="X57" s="58"/>
      <c r="Y57" s="58"/>
    </row>
    <row r="58" spans="2:25" ht="14.25" x14ac:dyDescent="0.2">
      <c r="B58" s="7" t="s">
        <v>6</v>
      </c>
      <c r="C58" s="57" t="s">
        <v>4</v>
      </c>
      <c r="D58" s="9">
        <v>576.24433516333841</v>
      </c>
      <c r="E58" s="9">
        <v>705.22953189450368</v>
      </c>
      <c r="F58" s="9">
        <v>768.23182863092018</v>
      </c>
      <c r="G58" s="9">
        <v>848.41192712139309</v>
      </c>
      <c r="H58" s="9">
        <v>983.36236587765382</v>
      </c>
      <c r="I58" s="9">
        <v>1001.8292802996882</v>
      </c>
      <c r="J58" s="9">
        <v>1023.2767984804291</v>
      </c>
      <c r="K58" s="9">
        <v>869.30681538129147</v>
      </c>
      <c r="L58" s="9">
        <v>754.14069069109667</v>
      </c>
      <c r="M58" s="9">
        <v>612.43116978734474</v>
      </c>
      <c r="N58" s="9">
        <v>524.95349578472167</v>
      </c>
      <c r="O58" s="9">
        <v>511.07915990900273</v>
      </c>
      <c r="P58" s="9">
        <v>473.94744837005027</v>
      </c>
      <c r="Q58" s="9">
        <v>543.47821808951528</v>
      </c>
      <c r="R58" s="9">
        <v>566.81969446534617</v>
      </c>
      <c r="S58" s="9">
        <v>481.14331135747619</v>
      </c>
      <c r="T58" s="9">
        <v>494.85593299427637</v>
      </c>
      <c r="U58" s="9">
        <v>529.73361737639345</v>
      </c>
      <c r="V58" s="9">
        <v>601.02306291202308</v>
      </c>
      <c r="W58" s="9">
        <v>597.98978603</v>
      </c>
      <c r="X58" s="58"/>
      <c r="Y58" s="58"/>
    </row>
    <row r="59" spans="2:25" ht="14.25" x14ac:dyDescent="0.2">
      <c r="B59" s="7" t="s">
        <v>7</v>
      </c>
      <c r="C59" s="57" t="s">
        <v>8</v>
      </c>
      <c r="D59" s="9">
        <v>1197.222505362158</v>
      </c>
      <c r="E59" s="9">
        <v>1153.166665944613</v>
      </c>
      <c r="F59" s="9">
        <v>1045.4678476510919</v>
      </c>
      <c r="G59" s="9">
        <v>1238.8217039739666</v>
      </c>
      <c r="H59" s="9">
        <v>1437.2978888820332</v>
      </c>
      <c r="I59" s="9">
        <v>1379.512488114897</v>
      </c>
      <c r="J59" s="9">
        <v>1305.0815630217951</v>
      </c>
      <c r="K59" s="9">
        <v>1215.4775681000933</v>
      </c>
      <c r="L59" s="9">
        <v>1010.5951075714005</v>
      </c>
      <c r="M59" s="9">
        <v>958.29665607063077</v>
      </c>
      <c r="N59" s="9">
        <v>670.90407875325513</v>
      </c>
      <c r="O59" s="9">
        <v>647.589553212341</v>
      </c>
      <c r="P59" s="9">
        <v>603.26347533353567</v>
      </c>
      <c r="Q59" s="9">
        <v>571.54784036321485</v>
      </c>
      <c r="R59" s="9">
        <v>553.42474857159232</v>
      </c>
      <c r="S59" s="9">
        <v>446.77835525600119</v>
      </c>
      <c r="T59" s="9">
        <v>438.89018082955482</v>
      </c>
      <c r="U59" s="9">
        <v>454.35341924299212</v>
      </c>
      <c r="V59" s="9">
        <v>584.38174718883408</v>
      </c>
      <c r="W59" s="9">
        <v>654.49466500000005</v>
      </c>
      <c r="X59" s="58"/>
      <c r="Y59" s="58"/>
    </row>
    <row r="60" spans="2:25" ht="14.25" x14ac:dyDescent="0.2">
      <c r="B60" s="7" t="s">
        <v>9</v>
      </c>
      <c r="C60" s="57" t="s">
        <v>8</v>
      </c>
      <c r="D60" s="9">
        <v>1000.2339903230827</v>
      </c>
      <c r="E60" s="9">
        <v>1130.401111982919</v>
      </c>
      <c r="F60" s="9">
        <v>985.42518179417004</v>
      </c>
      <c r="G60" s="9">
        <v>1082.8980675505409</v>
      </c>
      <c r="H60" s="9">
        <v>984.74510010739721</v>
      </c>
      <c r="I60" s="9">
        <v>1111.3166233566469</v>
      </c>
      <c r="J60" s="9">
        <v>1011.2286705681433</v>
      </c>
      <c r="K60" s="9">
        <v>1102.7695354424011</v>
      </c>
      <c r="L60" s="9">
        <v>952.66126219479497</v>
      </c>
      <c r="M60" s="9">
        <v>935.15241854984652</v>
      </c>
      <c r="N60" s="9">
        <v>784.55196978534786</v>
      </c>
      <c r="O60" s="9">
        <v>637.62062000155845</v>
      </c>
      <c r="P60" s="9">
        <v>609.93931279493688</v>
      </c>
      <c r="Q60" s="9">
        <v>663.21071813460537</v>
      </c>
      <c r="R60" s="9">
        <v>875.48966963504756</v>
      </c>
      <c r="S60" s="9">
        <v>670.87348349579224</v>
      </c>
      <c r="T60" s="9">
        <v>680.3581820383198</v>
      </c>
      <c r="U60" s="9">
        <v>783.38696948092684</v>
      </c>
      <c r="V60" s="9">
        <v>1057.9767434989021</v>
      </c>
      <c r="W60" s="9">
        <v>1246.7844150000001</v>
      </c>
      <c r="X60" s="58"/>
      <c r="Y60" s="58"/>
    </row>
    <row r="61" spans="2:25" ht="14.25" x14ac:dyDescent="0.2">
      <c r="B61" s="7" t="s">
        <v>10</v>
      </c>
      <c r="C61" s="57" t="s">
        <v>11</v>
      </c>
      <c r="D61" s="9">
        <v>238.53430738815203</v>
      </c>
      <c r="E61" s="9">
        <v>190.92013877200665</v>
      </c>
      <c r="F61" s="9">
        <v>179.25078457509716</v>
      </c>
      <c r="G61" s="9">
        <v>247.95261734908607</v>
      </c>
      <c r="H61" s="9">
        <v>225.83473636798482</v>
      </c>
      <c r="I61" s="9">
        <v>371.91546304461167</v>
      </c>
      <c r="J61" s="9">
        <v>440.06208969948079</v>
      </c>
      <c r="K61" s="9">
        <v>441.88612320779009</v>
      </c>
      <c r="L61" s="9">
        <v>373.07498489727789</v>
      </c>
      <c r="M61" s="9">
        <v>403.92812556356307</v>
      </c>
      <c r="N61" s="9">
        <v>318.06199228893433</v>
      </c>
      <c r="O61" s="9">
        <v>341.55130658156486</v>
      </c>
      <c r="P61" s="9">
        <v>457.23897469747919</v>
      </c>
      <c r="Q61" s="9">
        <v>452.14154955947299</v>
      </c>
      <c r="R61" s="9">
        <v>456.49720505822279</v>
      </c>
      <c r="S61" s="9">
        <v>372.60675721428936</v>
      </c>
      <c r="T61" s="9">
        <v>374.14105701726322</v>
      </c>
      <c r="U61" s="9">
        <v>405.40332772597895</v>
      </c>
      <c r="V61" s="9">
        <v>390.35502709856263</v>
      </c>
      <c r="W61" s="9">
        <v>408.86174299999999</v>
      </c>
      <c r="X61" s="58"/>
      <c r="Y61" s="58"/>
    </row>
    <row r="62" spans="2:25" ht="14.25" x14ac:dyDescent="0.2">
      <c r="B62" s="7" t="s">
        <v>37</v>
      </c>
      <c r="C62" s="57" t="s">
        <v>12</v>
      </c>
      <c r="D62" s="9">
        <v>179.15326739973818</v>
      </c>
      <c r="E62" s="9">
        <v>138.91706461652973</v>
      </c>
      <c r="F62" s="9">
        <v>159.65635847915991</v>
      </c>
      <c r="G62" s="9">
        <v>191.11731440478701</v>
      </c>
      <c r="H62" s="9">
        <v>206.64457624442926</v>
      </c>
      <c r="I62" s="9">
        <v>192.72364141157317</v>
      </c>
      <c r="J62" s="9">
        <v>122.12796535878464</v>
      </c>
      <c r="K62" s="9">
        <v>118.88037226938818</v>
      </c>
      <c r="L62" s="9">
        <v>129.04598609539354</v>
      </c>
      <c r="M62" s="9">
        <v>113.82567084043411</v>
      </c>
      <c r="N62" s="9">
        <v>132.19828574274629</v>
      </c>
      <c r="O62" s="9">
        <v>165.00664357109892</v>
      </c>
      <c r="P62" s="9">
        <v>191.52367025768731</v>
      </c>
      <c r="Q62" s="9">
        <v>115.43900592712447</v>
      </c>
      <c r="R62" s="9">
        <v>139.90424876275722</v>
      </c>
      <c r="S62" s="9">
        <v>159.48253620465928</v>
      </c>
      <c r="T62" s="9">
        <v>137.54624049475592</v>
      </c>
      <c r="U62" s="9">
        <v>141.35215817060839</v>
      </c>
      <c r="V62" s="9">
        <v>172.25696075749309</v>
      </c>
      <c r="W62" s="9">
        <v>147.11730164179494</v>
      </c>
      <c r="X62" s="58"/>
      <c r="Y62" s="58"/>
    </row>
    <row r="63" spans="2:25" ht="14.25" x14ac:dyDescent="0.2">
      <c r="B63" s="7" t="s">
        <v>38</v>
      </c>
      <c r="C63" s="57" t="s">
        <v>13</v>
      </c>
      <c r="D63" s="9">
        <v>196.44961280853227</v>
      </c>
      <c r="E63" s="9">
        <v>206.95341072422556</v>
      </c>
      <c r="F63" s="9">
        <v>292.60159446586027</v>
      </c>
      <c r="G63" s="9">
        <v>353.82704487558453</v>
      </c>
      <c r="H63" s="9">
        <v>348.29335405053359</v>
      </c>
      <c r="I63" s="9">
        <v>372.56496218113625</v>
      </c>
      <c r="J63" s="9">
        <v>420.42782542225405</v>
      </c>
      <c r="K63" s="9">
        <v>494.29907022109529</v>
      </c>
      <c r="L63" s="9">
        <v>510.25827655027916</v>
      </c>
      <c r="M63" s="9">
        <v>409.65839599613736</v>
      </c>
      <c r="N63" s="9">
        <v>375.34953566905966</v>
      </c>
      <c r="O63" s="9">
        <v>412.8494342347193</v>
      </c>
      <c r="P63" s="9">
        <v>445.07173613709318</v>
      </c>
      <c r="Q63" s="9">
        <v>415.06919152395483</v>
      </c>
      <c r="R63" s="9">
        <v>407.47792186722438</v>
      </c>
      <c r="S63" s="9">
        <v>476.28799739331282</v>
      </c>
      <c r="T63" s="9">
        <v>388.2927886475689</v>
      </c>
      <c r="U63" s="9">
        <v>344.86295960448632</v>
      </c>
      <c r="V63" s="9">
        <v>377.09301575777289</v>
      </c>
      <c r="W63" s="9">
        <v>473.22722528541618</v>
      </c>
      <c r="X63" s="58"/>
      <c r="Y63" s="58"/>
    </row>
    <row r="64" spans="2:25" ht="14.25" x14ac:dyDescent="0.2">
      <c r="B64" s="7" t="s">
        <v>14</v>
      </c>
      <c r="C64" s="57" t="s">
        <v>13</v>
      </c>
      <c r="D64" s="9">
        <v>137.06025190734175</v>
      </c>
      <c r="E64" s="9">
        <v>117.10481514551972</v>
      </c>
      <c r="F64" s="9">
        <v>123.29494551453477</v>
      </c>
      <c r="G64" s="9">
        <v>144.13074314691283</v>
      </c>
      <c r="H64" s="9">
        <v>153.7587371723408</v>
      </c>
      <c r="I64" s="9">
        <v>191.67151253508013</v>
      </c>
      <c r="J64" s="9">
        <v>155.95631569726402</v>
      </c>
      <c r="K64" s="9">
        <v>184.4554172008919</v>
      </c>
      <c r="L64" s="9">
        <v>199.10870040291033</v>
      </c>
      <c r="M64" s="9">
        <v>183.92210396780607</v>
      </c>
      <c r="N64" s="9">
        <v>158.73415184851737</v>
      </c>
      <c r="O64" s="9">
        <v>112.69958546293989</v>
      </c>
      <c r="P64" s="9">
        <v>126.07564766935756</v>
      </c>
      <c r="Q64" s="9">
        <v>129.1117799509193</v>
      </c>
      <c r="R64" s="9">
        <v>167.74524602778948</v>
      </c>
      <c r="S64" s="9">
        <v>163.37960175845805</v>
      </c>
      <c r="T64" s="9">
        <v>102.98106900658202</v>
      </c>
      <c r="U64" s="9">
        <v>101.42772746454162</v>
      </c>
      <c r="V64" s="9">
        <v>93.427471464555865</v>
      </c>
      <c r="W64" s="9">
        <v>162.70618999999999</v>
      </c>
      <c r="X64" s="58"/>
      <c r="Y64" s="58"/>
    </row>
    <row r="65" spans="2:25" ht="14.25" x14ac:dyDescent="0.2">
      <c r="B65" s="7" t="s">
        <v>39</v>
      </c>
      <c r="C65" s="57" t="s">
        <v>13</v>
      </c>
      <c r="D65" s="9">
        <v>94.349160749116947</v>
      </c>
      <c r="E65" s="9">
        <v>98.044523425841589</v>
      </c>
      <c r="F65" s="9">
        <v>61.439272126796098</v>
      </c>
      <c r="G65" s="9">
        <v>108.8361170755383</v>
      </c>
      <c r="H65" s="9">
        <v>117.34834739015251</v>
      </c>
      <c r="I65" s="9">
        <v>165.62853314258837</v>
      </c>
      <c r="J65" s="9">
        <v>154.30791736213865</v>
      </c>
      <c r="K65" s="9">
        <v>158.38747420301615</v>
      </c>
      <c r="L65" s="9">
        <v>163.43516143351988</v>
      </c>
      <c r="M65" s="9">
        <v>170.53115091150346</v>
      </c>
      <c r="N65" s="9">
        <v>145.56325280152157</v>
      </c>
      <c r="O65" s="9">
        <v>167.1515941113812</v>
      </c>
      <c r="P65" s="9">
        <v>155.61976586867837</v>
      </c>
      <c r="Q65" s="9">
        <v>119.19991183458318</v>
      </c>
      <c r="R65" s="9">
        <v>128.07533254989713</v>
      </c>
      <c r="S65" s="9">
        <v>171.21600404143979</v>
      </c>
      <c r="T65" s="9">
        <v>134.39253885991221</v>
      </c>
      <c r="U65" s="9">
        <v>157.89329673850204</v>
      </c>
      <c r="V65" s="9">
        <v>141.76525878637827</v>
      </c>
      <c r="W65" s="9">
        <v>254.68316596708547</v>
      </c>
      <c r="X65" s="58"/>
      <c r="Y65" s="58"/>
    </row>
    <row r="66" spans="2:25" ht="14.25" x14ac:dyDescent="0.2">
      <c r="B66" s="7" t="s">
        <v>40</v>
      </c>
      <c r="C66" s="57" t="s">
        <v>13</v>
      </c>
      <c r="D66" s="9">
        <v>266.53070448099129</v>
      </c>
      <c r="E66" s="9">
        <v>261.1923195335832</v>
      </c>
      <c r="F66" s="9">
        <v>263.81139784104329</v>
      </c>
      <c r="G66" s="9">
        <v>249.37125714929579</v>
      </c>
      <c r="H66" s="9">
        <v>277.6811255124104</v>
      </c>
      <c r="I66" s="9">
        <v>330.83849711176663</v>
      </c>
      <c r="J66" s="9">
        <v>358.14801525830239</v>
      </c>
      <c r="K66" s="9">
        <v>394.09310743456535</v>
      </c>
      <c r="L66" s="9">
        <v>443.4288553915456</v>
      </c>
      <c r="M66" s="9">
        <v>402.36906130393777</v>
      </c>
      <c r="N66" s="9">
        <v>354.65626605357062</v>
      </c>
      <c r="O66" s="9">
        <v>417.4866117268943</v>
      </c>
      <c r="P66" s="9">
        <v>425.05879411120293</v>
      </c>
      <c r="Q66" s="9">
        <v>423.48203524200153</v>
      </c>
      <c r="R66" s="9">
        <v>481.75028043996679</v>
      </c>
      <c r="S66" s="9">
        <v>555.81733205294495</v>
      </c>
      <c r="T66" s="9">
        <v>443.65573352397371</v>
      </c>
      <c r="U66" s="9">
        <v>439.04329686553677</v>
      </c>
      <c r="V66" s="9">
        <v>454.89692017671007</v>
      </c>
      <c r="W66" s="9">
        <v>476.13772511000002</v>
      </c>
      <c r="X66" s="58"/>
      <c r="Y66" s="58"/>
    </row>
    <row r="67" spans="2:25" ht="14.25" x14ac:dyDescent="0.2">
      <c r="B67" s="7" t="s">
        <v>15</v>
      </c>
      <c r="C67" s="57" t="s">
        <v>13</v>
      </c>
      <c r="D67" s="9">
        <v>143.15118079586787</v>
      </c>
      <c r="E67" s="9">
        <v>124.15118061286073</v>
      </c>
      <c r="F67" s="9">
        <v>124.44544960743001</v>
      </c>
      <c r="G67" s="9">
        <v>173.27524135700071</v>
      </c>
      <c r="H67" s="9">
        <v>188.73089290766723</v>
      </c>
      <c r="I67" s="9">
        <v>249.29353268326031</v>
      </c>
      <c r="J67" s="9">
        <v>259.23648612662834</v>
      </c>
      <c r="K67" s="9">
        <v>240.95997123468257</v>
      </c>
      <c r="L67" s="9">
        <v>268.20672759405051</v>
      </c>
      <c r="M67" s="9">
        <v>263.11759229215841</v>
      </c>
      <c r="N67" s="9">
        <v>220.62277514170043</v>
      </c>
      <c r="O67" s="9">
        <v>190.01046208664673</v>
      </c>
      <c r="P67" s="9">
        <v>160.04409659173817</v>
      </c>
      <c r="Q67" s="9">
        <v>171.162024405453</v>
      </c>
      <c r="R67" s="9">
        <v>195.79319829952112</v>
      </c>
      <c r="S67" s="9">
        <v>207.48584550967993</v>
      </c>
      <c r="T67" s="9">
        <v>176.40337143019812</v>
      </c>
      <c r="U67" s="9">
        <v>210.11447992974081</v>
      </c>
      <c r="V67" s="9">
        <v>190.31889621263849</v>
      </c>
      <c r="W67" s="9">
        <v>212.68283431</v>
      </c>
      <c r="X67" s="58"/>
      <c r="Y67" s="58"/>
    </row>
    <row r="68" spans="2:25" ht="14.25" x14ac:dyDescent="0.2">
      <c r="B68" s="7" t="s">
        <v>32</v>
      </c>
      <c r="C68" s="57" t="s">
        <v>16</v>
      </c>
      <c r="D68" s="9">
        <v>36.914825269539023</v>
      </c>
      <c r="E68" s="9">
        <v>44.965394379288867</v>
      </c>
      <c r="F68" s="9">
        <v>69.356572199825479</v>
      </c>
      <c r="G68" s="9">
        <v>82.967421183265913</v>
      </c>
      <c r="H68" s="9">
        <v>116.73611964487363</v>
      </c>
      <c r="I68" s="9">
        <v>129.43712085145972</v>
      </c>
      <c r="J68" s="9">
        <v>104.8047722540304</v>
      </c>
      <c r="K68" s="9">
        <v>137.63786636425149</v>
      </c>
      <c r="L68" s="9">
        <v>119.841963161518</v>
      </c>
      <c r="M68" s="9">
        <v>103.97160718853931</v>
      </c>
      <c r="N68" s="9">
        <v>88.691820159040248</v>
      </c>
      <c r="O68" s="9">
        <v>63.23792281798363</v>
      </c>
      <c r="P68" s="9">
        <v>53.519052541924324</v>
      </c>
      <c r="Q68" s="9">
        <v>48.22459495833639</v>
      </c>
      <c r="R68" s="9">
        <v>75.281429265529496</v>
      </c>
      <c r="S68" s="9">
        <v>50.753974267081716</v>
      </c>
      <c r="T68" s="9">
        <v>78.832625159290046</v>
      </c>
      <c r="U68" s="9">
        <v>103.39042958350048</v>
      </c>
      <c r="V68" s="9">
        <v>150.68250744782037</v>
      </c>
      <c r="W68" s="9">
        <v>130.20362012861867</v>
      </c>
      <c r="X68" s="58"/>
      <c r="Y68" s="58"/>
    </row>
    <row r="69" spans="2:25" ht="15" thickBot="1" x14ac:dyDescent="0.25">
      <c r="B69" s="10" t="s">
        <v>17</v>
      </c>
      <c r="C69" s="59"/>
      <c r="D69" s="11">
        <f>SUM(D55:D68)</f>
        <v>5525.2922015483664</v>
      </c>
      <c r="E69" s="11">
        <f t="shared" ref="E69:W69" si="1">SUM(E55:E68)</f>
        <v>5959.6125869972439</v>
      </c>
      <c r="F69" s="11">
        <f t="shared" si="1"/>
        <v>5955.1068872256747</v>
      </c>
      <c r="G69" s="11">
        <f t="shared" si="1"/>
        <v>7153.7404492542</v>
      </c>
      <c r="H69" s="11">
        <f t="shared" si="1"/>
        <v>7692.2787562151225</v>
      </c>
      <c r="I69" s="11">
        <f t="shared" si="1"/>
        <v>8505.3587902269392</v>
      </c>
      <c r="J69" s="11">
        <f t="shared" si="1"/>
        <v>8653.6701960598402</v>
      </c>
      <c r="K69" s="11">
        <f t="shared" si="1"/>
        <v>7889.9161870591424</v>
      </c>
      <c r="L69" s="11">
        <f t="shared" si="1"/>
        <v>6621.9817052228855</v>
      </c>
      <c r="M69" s="11">
        <f t="shared" si="1"/>
        <v>5848.2157903748894</v>
      </c>
      <c r="N69" s="11">
        <f t="shared" si="1"/>
        <v>4517.5162281424182</v>
      </c>
      <c r="O69" s="11">
        <f t="shared" si="1"/>
        <v>4554.7212195856837</v>
      </c>
      <c r="P69" s="11">
        <f t="shared" si="1"/>
        <v>4985.575050712041</v>
      </c>
      <c r="Q69" s="11">
        <f t="shared" si="1"/>
        <v>5313.0788601870736</v>
      </c>
      <c r="R69" s="11">
        <f t="shared" si="1"/>
        <v>5185.9545175755793</v>
      </c>
      <c r="S69" s="11">
        <f t="shared" si="1"/>
        <v>4672.2525101694227</v>
      </c>
      <c r="T69" s="11">
        <f t="shared" si="1"/>
        <v>4080.2047611754379</v>
      </c>
      <c r="U69" s="11">
        <f t="shared" si="1"/>
        <v>4966.4791383789088</v>
      </c>
      <c r="V69" s="11">
        <f t="shared" si="1"/>
        <v>5538.6684001802523</v>
      </c>
      <c r="W69" s="11">
        <f t="shared" si="1"/>
        <v>5717.68868361159</v>
      </c>
      <c r="X69" s="58"/>
      <c r="Y69" s="58"/>
    </row>
    <row r="70" spans="2:25" ht="15" x14ac:dyDescent="0.25">
      <c r="V70"/>
      <c r="W70"/>
    </row>
    <row r="71" spans="2:25" ht="50.25" customHeight="1" x14ac:dyDescent="0.2">
      <c r="B71" s="159" t="s">
        <v>106</v>
      </c>
      <c r="C71" s="159"/>
      <c r="D71" s="159"/>
      <c r="E71" s="159"/>
      <c r="F71" s="159"/>
      <c r="G71" s="159"/>
      <c r="H71" s="159"/>
      <c r="I71" s="159"/>
      <c r="J71" s="159"/>
      <c r="K71" s="159"/>
      <c r="L71" s="159"/>
      <c r="M71" s="159"/>
      <c r="N71" s="159"/>
      <c r="O71" s="159"/>
      <c r="P71" s="159"/>
      <c r="Q71" s="159"/>
      <c r="R71" s="159"/>
      <c r="S71" s="159"/>
      <c r="T71" s="159"/>
      <c r="U71" s="159"/>
      <c r="V71" s="159"/>
      <c r="W71" s="159"/>
    </row>
    <row r="72" spans="2:25" x14ac:dyDescent="0.2">
      <c r="B72" s="13"/>
      <c r="C72" s="13"/>
      <c r="D72" s="13"/>
      <c r="E72" s="13"/>
      <c r="F72" s="13"/>
      <c r="G72" s="13"/>
      <c r="H72" s="13"/>
      <c r="I72" s="13"/>
      <c r="J72" s="13"/>
      <c r="K72" s="13"/>
      <c r="L72" s="13"/>
      <c r="M72" s="13"/>
      <c r="N72" s="13"/>
      <c r="O72" s="13"/>
      <c r="P72" s="13"/>
      <c r="Q72" s="13"/>
      <c r="R72" s="13"/>
      <c r="S72" s="13"/>
      <c r="T72" s="13"/>
      <c r="U72" s="13"/>
    </row>
    <row r="73" spans="2:25" ht="15.75" customHeight="1" x14ac:dyDescent="0.2">
      <c r="B73" s="154" t="s">
        <v>107</v>
      </c>
      <c r="C73" s="154"/>
      <c r="D73" s="154"/>
      <c r="E73" s="154"/>
      <c r="F73" s="154"/>
      <c r="G73" s="154"/>
      <c r="H73" s="154"/>
      <c r="I73" s="154"/>
      <c r="J73" s="154"/>
      <c r="K73" s="154"/>
      <c r="L73" s="154"/>
      <c r="M73" s="154"/>
      <c r="N73" s="154"/>
      <c r="O73" s="154"/>
      <c r="P73" s="154"/>
      <c r="Q73" s="154"/>
      <c r="R73" s="154"/>
      <c r="S73" s="154"/>
      <c r="T73" s="154"/>
      <c r="U73" s="154"/>
      <c r="V73" s="154"/>
      <c r="W73" s="154"/>
    </row>
    <row r="74" spans="2:25" ht="60" customHeight="1" x14ac:dyDescent="0.2">
      <c r="B74" s="155" t="s">
        <v>108</v>
      </c>
      <c r="C74" s="155"/>
      <c r="D74" s="155"/>
      <c r="E74" s="155"/>
      <c r="F74" s="155"/>
      <c r="G74" s="155"/>
      <c r="H74" s="155"/>
      <c r="I74" s="155"/>
      <c r="J74" s="155"/>
      <c r="K74" s="155"/>
      <c r="L74" s="155"/>
      <c r="M74" s="155"/>
      <c r="N74" s="155"/>
      <c r="O74" s="155"/>
      <c r="P74" s="155"/>
      <c r="Q74" s="155"/>
      <c r="R74" s="155"/>
      <c r="S74" s="155"/>
      <c r="T74" s="155"/>
      <c r="U74" s="155"/>
      <c r="V74" s="155"/>
      <c r="W74" s="155"/>
    </row>
    <row r="76" spans="2:25" x14ac:dyDescent="0.2">
      <c r="R76" s="14"/>
      <c r="S76" s="14"/>
    </row>
    <row r="77" spans="2:25" x14ac:dyDescent="0.2">
      <c r="R77" s="14"/>
      <c r="S77" s="14"/>
    </row>
    <row r="79" spans="2:25" x14ac:dyDescent="0.2">
      <c r="R79" s="14"/>
    </row>
    <row r="80" spans="2:25" x14ac:dyDescent="0.2">
      <c r="R80" s="14"/>
    </row>
    <row r="81" spans="18:18" x14ac:dyDescent="0.2">
      <c r="R81" s="14"/>
    </row>
  </sheetData>
  <mergeCells count="8">
    <mergeCell ref="B73:W73"/>
    <mergeCell ref="B74:W74"/>
    <mergeCell ref="B2:W2"/>
    <mergeCell ref="B4:W4"/>
    <mergeCell ref="B27:N27"/>
    <mergeCell ref="B50:W50"/>
    <mergeCell ref="B51:W51"/>
    <mergeCell ref="B71:W71"/>
  </mergeCells>
  <pageMargins left="0.74803149606299213" right="0.74803149606299213" top="0.98425196850393704" bottom="0.98425196850393704" header="0.51181102362204722" footer="0.51181102362204722"/>
  <pageSetup paperSize="9" scale="32"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FDAD5-EC36-4E32-939C-DDA939D51357}">
  <sheetPr codeName="Sheet4">
    <pageSetUpPr fitToPage="1"/>
  </sheetPr>
  <dimension ref="A2:Z81"/>
  <sheetViews>
    <sheetView showGridLines="0" zoomScale="80" zoomScaleNormal="80" workbookViewId="0">
      <selection activeCell="B3" sqref="B3"/>
    </sheetView>
  </sheetViews>
  <sheetFormatPr defaultColWidth="9.85546875" defaultRowHeight="12.75" x14ac:dyDescent="0.2"/>
  <cols>
    <col min="1" max="1" width="8.28515625" style="3" customWidth="1"/>
    <col min="2" max="2" width="22.42578125" style="3" customWidth="1"/>
    <col min="3" max="3" width="9.85546875" style="3"/>
    <col min="4" max="21" width="11.5703125" style="3" customWidth="1"/>
    <col min="22" max="22" width="9.85546875" style="3"/>
    <col min="23" max="23" width="10.5703125" style="3" customWidth="1"/>
    <col min="24" max="26" width="9.85546875" style="3"/>
    <col min="27" max="49" width="9.85546875" style="3" customWidth="1"/>
    <col min="50" max="16384" width="9.85546875" style="3"/>
  </cols>
  <sheetData>
    <row r="2" spans="2:26" ht="27.75" customHeight="1" x14ac:dyDescent="0.4">
      <c r="B2" s="149" t="s">
        <v>109</v>
      </c>
      <c r="C2" s="149"/>
      <c r="D2" s="149"/>
      <c r="E2" s="149"/>
      <c r="F2" s="149"/>
      <c r="G2" s="149"/>
      <c r="H2" s="149"/>
      <c r="I2" s="149"/>
      <c r="J2" s="149"/>
      <c r="K2" s="149"/>
      <c r="L2" s="149"/>
      <c r="M2" s="149"/>
      <c r="N2" s="149"/>
      <c r="O2" s="149"/>
      <c r="P2" s="149"/>
      <c r="Q2" s="149"/>
      <c r="R2" s="149"/>
      <c r="S2" s="149"/>
      <c r="T2" s="149"/>
      <c r="U2" s="149"/>
      <c r="V2" s="149"/>
      <c r="W2" s="149"/>
      <c r="X2" s="60"/>
      <c r="Y2" s="60"/>
      <c r="Z2" s="60"/>
    </row>
    <row r="4" spans="2:26" ht="19.5" customHeight="1" x14ac:dyDescent="0.2">
      <c r="B4" s="156" t="s">
        <v>177</v>
      </c>
      <c r="C4" s="156"/>
      <c r="D4" s="156"/>
      <c r="E4" s="156"/>
      <c r="F4" s="156"/>
      <c r="G4" s="156"/>
      <c r="H4" s="156"/>
      <c r="I4" s="156"/>
      <c r="J4" s="156"/>
      <c r="K4" s="156"/>
      <c r="L4" s="156"/>
      <c r="M4" s="156"/>
      <c r="N4" s="156"/>
      <c r="O4" s="156"/>
      <c r="P4" s="156"/>
      <c r="Q4" s="156"/>
      <c r="R4" s="156"/>
      <c r="S4" s="156"/>
      <c r="T4" s="156"/>
      <c r="U4" s="156"/>
      <c r="V4" s="156"/>
      <c r="W4" s="156"/>
      <c r="X4" s="54"/>
      <c r="Y4" s="54"/>
      <c r="Z4" s="54"/>
    </row>
    <row r="5" spans="2:26" ht="15" x14ac:dyDescent="0.2">
      <c r="B5" s="61"/>
      <c r="C5" s="61"/>
      <c r="D5" s="61"/>
      <c r="E5" s="61"/>
      <c r="F5" s="61"/>
      <c r="G5" s="61"/>
      <c r="H5" s="61"/>
      <c r="I5" s="61"/>
      <c r="J5" s="61"/>
      <c r="K5" s="61"/>
      <c r="L5" s="61"/>
      <c r="M5" s="61"/>
      <c r="N5" s="61"/>
      <c r="O5" s="61"/>
      <c r="P5" s="61"/>
      <c r="Q5" s="61"/>
      <c r="R5" s="61"/>
      <c r="S5" s="61"/>
      <c r="T5" s="61"/>
      <c r="U5" s="61"/>
      <c r="V5" s="61"/>
      <c r="W5" s="61"/>
      <c r="X5" s="61"/>
      <c r="Y5" s="61"/>
      <c r="Z5" s="61"/>
    </row>
    <row r="17" spans="1:26" x14ac:dyDescent="0.2">
      <c r="C17" s="3" t="s">
        <v>20</v>
      </c>
    </row>
    <row r="27" spans="1:26" ht="41.25" customHeight="1" x14ac:dyDescent="0.2">
      <c r="B27" s="152"/>
      <c r="C27" s="152"/>
      <c r="D27" s="152"/>
      <c r="E27" s="152"/>
      <c r="F27" s="152"/>
      <c r="G27" s="152"/>
      <c r="H27" s="152"/>
      <c r="I27" s="152"/>
      <c r="J27" s="152"/>
      <c r="K27" s="152"/>
      <c r="L27" s="152"/>
      <c r="M27" s="152"/>
      <c r="N27" s="152"/>
      <c r="O27" s="4"/>
    </row>
    <row r="28" spans="1:26" customFormat="1" ht="31.5" customHeight="1" x14ac:dyDescent="0.25">
      <c r="A28" s="3"/>
      <c r="B28" s="5" t="s">
        <v>110</v>
      </c>
      <c r="C28" s="3"/>
      <c r="D28" s="3"/>
      <c r="E28" s="3"/>
      <c r="F28" s="3"/>
      <c r="G28" s="3"/>
      <c r="H28" s="3"/>
      <c r="I28" s="3"/>
      <c r="J28" s="3"/>
      <c r="K28" s="3"/>
      <c r="L28" s="3"/>
      <c r="M28" s="3"/>
      <c r="N28" s="3"/>
      <c r="O28" s="3"/>
      <c r="P28" s="3"/>
      <c r="Q28" s="3"/>
      <c r="R28" s="3"/>
      <c r="S28" s="3"/>
      <c r="T28" s="3"/>
      <c r="U28" s="3"/>
      <c r="V28" s="3"/>
      <c r="W28" s="3"/>
      <c r="X28" s="3"/>
      <c r="Y28" s="3"/>
      <c r="Z28" s="3"/>
    </row>
    <row r="29" spans="1:26" customFormat="1" ht="15.75" thickBot="1" x14ac:dyDescent="0.3">
      <c r="A29" s="3"/>
      <c r="B29" s="125" t="s">
        <v>30</v>
      </c>
      <c r="C29" s="128" t="s">
        <v>0</v>
      </c>
      <c r="D29" s="126">
        <v>2006</v>
      </c>
      <c r="E29" s="126">
        <v>2007</v>
      </c>
      <c r="F29" s="126">
        <v>2008</v>
      </c>
      <c r="G29" s="126">
        <v>2009</v>
      </c>
      <c r="H29" s="126">
        <v>2010</v>
      </c>
      <c r="I29" s="126">
        <v>2011</v>
      </c>
      <c r="J29" s="126">
        <v>2012</v>
      </c>
      <c r="K29" s="126">
        <v>2013</v>
      </c>
      <c r="L29" s="126">
        <v>2014</v>
      </c>
      <c r="M29" s="126">
        <v>2015</v>
      </c>
      <c r="N29" s="127">
        <v>2016</v>
      </c>
      <c r="O29" s="127">
        <v>2017</v>
      </c>
      <c r="P29" s="127">
        <v>2018</v>
      </c>
      <c r="Q29" s="126">
        <v>2019</v>
      </c>
      <c r="R29" s="126">
        <v>2020</v>
      </c>
      <c r="S29" s="126">
        <v>2021</v>
      </c>
      <c r="T29" s="126">
        <v>2022</v>
      </c>
      <c r="U29" s="126">
        <v>2023</v>
      </c>
      <c r="V29" s="126">
        <v>2024</v>
      </c>
      <c r="W29" s="126">
        <v>2025</v>
      </c>
      <c r="X29" s="62"/>
      <c r="Y29" s="62"/>
      <c r="Z29" s="62"/>
    </row>
    <row r="30" spans="1:26" customFormat="1" ht="15" x14ac:dyDescent="0.25">
      <c r="A30" s="3"/>
      <c r="B30" s="7" t="s">
        <v>1</v>
      </c>
      <c r="C30" s="57" t="s">
        <v>2</v>
      </c>
      <c r="D30" s="9">
        <v>67.91742784276218</v>
      </c>
      <c r="E30" s="9">
        <v>67.481250953585757</v>
      </c>
      <c r="F30" s="9">
        <v>69.305263399232899</v>
      </c>
      <c r="G30" s="9">
        <v>71.320328531874665</v>
      </c>
      <c r="H30" s="9">
        <v>91.599244156611007</v>
      </c>
      <c r="I30" s="9">
        <v>98.377744459852266</v>
      </c>
      <c r="J30" s="9">
        <v>105.09663999006118</v>
      </c>
      <c r="K30" s="9">
        <v>112.28877368311781</v>
      </c>
      <c r="L30" s="9">
        <v>115.88747220143773</v>
      </c>
      <c r="M30" s="9">
        <v>82.859993406007916</v>
      </c>
      <c r="N30" s="9">
        <v>62.93024575945396</v>
      </c>
      <c r="O30" s="9">
        <v>65.402317160497034</v>
      </c>
      <c r="P30" s="9">
        <v>66.070673783843446</v>
      </c>
      <c r="Q30" s="9">
        <v>67.923179374863864</v>
      </c>
      <c r="R30" s="9">
        <v>70.791769672670355</v>
      </c>
      <c r="S30" s="9">
        <v>71.527054147682961</v>
      </c>
      <c r="T30" s="9">
        <v>72.284004754413999</v>
      </c>
      <c r="U30" s="9">
        <v>73.039286761475807</v>
      </c>
      <c r="V30" s="9">
        <v>73.721343510898052</v>
      </c>
      <c r="W30" s="9">
        <v>73.874922739553611</v>
      </c>
      <c r="X30" s="63"/>
      <c r="Y30" s="63"/>
      <c r="Z30" s="63"/>
    </row>
    <row r="31" spans="1:26" customFormat="1" ht="15" x14ac:dyDescent="0.25">
      <c r="A31" s="3"/>
      <c r="B31" s="7" t="s">
        <v>3</v>
      </c>
      <c r="C31" s="57" t="s">
        <v>4</v>
      </c>
      <c r="D31" s="9">
        <v>544.43559100530092</v>
      </c>
      <c r="E31" s="9">
        <v>559.63102072465222</v>
      </c>
      <c r="F31" s="9">
        <v>568.36547670989034</v>
      </c>
      <c r="G31" s="9">
        <v>571.46110596265873</v>
      </c>
      <c r="H31" s="9">
        <v>764.36488823934724</v>
      </c>
      <c r="I31" s="9">
        <v>780.27597627808279</v>
      </c>
      <c r="J31" s="9">
        <v>796.81671285467974</v>
      </c>
      <c r="K31" s="9">
        <v>811.50437496840084</v>
      </c>
      <c r="L31" s="9">
        <v>813.62285758422468</v>
      </c>
      <c r="M31" s="9">
        <v>576.78228703994171</v>
      </c>
      <c r="N31" s="9">
        <v>541.02115193322209</v>
      </c>
      <c r="O31" s="9">
        <v>550.72075235026148</v>
      </c>
      <c r="P31" s="9">
        <v>541.73432132641392</v>
      </c>
      <c r="Q31" s="9">
        <v>549.98368075833889</v>
      </c>
      <c r="R31" s="9">
        <v>581.82913617136569</v>
      </c>
      <c r="S31" s="9">
        <v>565.37025521799512</v>
      </c>
      <c r="T31" s="9">
        <v>567.51677108666865</v>
      </c>
      <c r="U31" s="9">
        <v>569.6620156327765</v>
      </c>
      <c r="V31" s="9">
        <v>571.69310043618862</v>
      </c>
      <c r="W31" s="9">
        <v>471.93018981598811</v>
      </c>
      <c r="X31" s="63"/>
      <c r="Y31" s="63"/>
      <c r="Z31" s="63"/>
    </row>
    <row r="32" spans="1:26" customFormat="1" ht="15" x14ac:dyDescent="0.25">
      <c r="A32" s="3"/>
      <c r="B32" s="7" t="s">
        <v>5</v>
      </c>
      <c r="C32" s="57" t="s">
        <v>4</v>
      </c>
      <c r="D32" s="9">
        <v>357.72744566025966</v>
      </c>
      <c r="E32" s="9">
        <v>362.41772504294266</v>
      </c>
      <c r="F32" s="9">
        <v>366.18319556953338</v>
      </c>
      <c r="G32" s="9">
        <v>368.15956770226029</v>
      </c>
      <c r="H32" s="9">
        <v>448.10909679999639</v>
      </c>
      <c r="I32" s="9">
        <v>451.70677698255349</v>
      </c>
      <c r="J32" s="9">
        <v>458.44420125999153</v>
      </c>
      <c r="K32" s="9">
        <v>464.15263444900575</v>
      </c>
      <c r="L32" s="9">
        <v>462.35431563738916</v>
      </c>
      <c r="M32" s="9">
        <v>319.18938142656879</v>
      </c>
      <c r="N32" s="9">
        <v>324.27525380214087</v>
      </c>
      <c r="O32" s="9">
        <v>329.51444868892861</v>
      </c>
      <c r="P32" s="9">
        <v>335.14528928519786</v>
      </c>
      <c r="Q32" s="9">
        <v>341.55466400738084</v>
      </c>
      <c r="R32" s="9">
        <v>339.16447864124586</v>
      </c>
      <c r="S32" s="9">
        <v>343.83661795564979</v>
      </c>
      <c r="T32" s="9">
        <v>350.83025454179329</v>
      </c>
      <c r="U32" s="9">
        <v>357.80970663648395</v>
      </c>
      <c r="V32" s="9">
        <v>364.60972156868087</v>
      </c>
      <c r="W32" s="9">
        <v>294.59996345897906</v>
      </c>
      <c r="X32" s="63"/>
      <c r="Y32" s="63"/>
      <c r="Z32" s="63"/>
    </row>
    <row r="33" spans="1:26" customFormat="1" ht="15" x14ac:dyDescent="0.25">
      <c r="A33" s="3"/>
      <c r="B33" s="7" t="s">
        <v>6</v>
      </c>
      <c r="C33" s="57" t="s">
        <v>4</v>
      </c>
      <c r="D33" s="9">
        <v>402.29731406496836</v>
      </c>
      <c r="E33" s="9">
        <v>476.19805630327994</v>
      </c>
      <c r="F33" s="9">
        <v>481.26703324442974</v>
      </c>
      <c r="G33" s="9">
        <v>488.16713032555435</v>
      </c>
      <c r="H33" s="9">
        <v>596.357604916122</v>
      </c>
      <c r="I33" s="9">
        <v>608.58055007948963</v>
      </c>
      <c r="J33" s="9">
        <v>620.30104422771171</v>
      </c>
      <c r="K33" s="9">
        <v>630.48943511324478</v>
      </c>
      <c r="L33" s="9">
        <v>637.48866227013934</v>
      </c>
      <c r="M33" s="9">
        <v>427.74492491449814</v>
      </c>
      <c r="N33" s="9">
        <v>432.33141505257896</v>
      </c>
      <c r="O33" s="9">
        <v>436.87231883777946</v>
      </c>
      <c r="P33" s="9">
        <v>441.64011400336551</v>
      </c>
      <c r="Q33" s="9">
        <v>446.60894731151467</v>
      </c>
      <c r="R33" s="9">
        <v>472.34859728098365</v>
      </c>
      <c r="S33" s="9">
        <v>450.4092360741729</v>
      </c>
      <c r="T33" s="9">
        <v>436.68525887810972</v>
      </c>
      <c r="U33" s="9">
        <v>414.10445326594191</v>
      </c>
      <c r="V33" s="9">
        <v>375.16628982548843</v>
      </c>
      <c r="W33" s="9">
        <v>466.30132195786109</v>
      </c>
      <c r="X33" s="63"/>
      <c r="Y33" s="63"/>
      <c r="Z33" s="63"/>
    </row>
    <row r="34" spans="1:26" customFormat="1" ht="15" x14ac:dyDescent="0.25">
      <c r="A34" s="3"/>
      <c r="B34" s="7" t="s">
        <v>7</v>
      </c>
      <c r="C34" s="57" t="s">
        <v>8</v>
      </c>
      <c r="D34" s="9">
        <v>366.60515089588637</v>
      </c>
      <c r="E34" s="9">
        <v>427.31528082890634</v>
      </c>
      <c r="F34" s="9">
        <v>479.16263197274441</v>
      </c>
      <c r="G34" s="9">
        <v>491.88119086467151</v>
      </c>
      <c r="H34" s="9">
        <v>489.39306289074233</v>
      </c>
      <c r="I34" s="9">
        <v>466.1106925990984</v>
      </c>
      <c r="J34" s="9">
        <v>468.67467446041394</v>
      </c>
      <c r="K34" s="9">
        <v>481.7788775551237</v>
      </c>
      <c r="L34" s="9">
        <v>493.54429595779777</v>
      </c>
      <c r="M34" s="9">
        <v>487.92911093815923</v>
      </c>
      <c r="N34" s="9">
        <v>447.93846643574267</v>
      </c>
      <c r="O34" s="9">
        <v>443.75765198912057</v>
      </c>
      <c r="P34" s="9">
        <v>449.96722267136943</v>
      </c>
      <c r="Q34" s="9">
        <v>464.23373840831675</v>
      </c>
      <c r="R34" s="9">
        <v>467.07817852409261</v>
      </c>
      <c r="S34" s="9">
        <v>438.00055004420688</v>
      </c>
      <c r="T34" s="9">
        <v>452.87029679838929</v>
      </c>
      <c r="U34" s="9">
        <v>433.3921714152346</v>
      </c>
      <c r="V34" s="9">
        <v>431.19856478771783</v>
      </c>
      <c r="W34" s="9">
        <v>428.73211690180756</v>
      </c>
      <c r="X34" s="63"/>
      <c r="Y34" s="63"/>
      <c r="Z34" s="63"/>
    </row>
    <row r="35" spans="1:26" customFormat="1" ht="15" x14ac:dyDescent="0.25">
      <c r="A35" s="3"/>
      <c r="B35" s="7" t="s">
        <v>9</v>
      </c>
      <c r="C35" s="57" t="s">
        <v>8</v>
      </c>
      <c r="D35" s="9">
        <v>454.90692051035683</v>
      </c>
      <c r="E35" s="9">
        <v>450.47712437948439</v>
      </c>
      <c r="F35" s="9">
        <v>449.19623308948513</v>
      </c>
      <c r="G35" s="9">
        <v>400.81822139187983</v>
      </c>
      <c r="H35" s="9">
        <v>403.71277816561388</v>
      </c>
      <c r="I35" s="9">
        <v>518.48935377076077</v>
      </c>
      <c r="J35" s="9">
        <v>543.59869170414368</v>
      </c>
      <c r="K35" s="9">
        <v>541.99490004106201</v>
      </c>
      <c r="L35" s="9">
        <v>537.17171932770407</v>
      </c>
      <c r="M35" s="9">
        <v>519.63981510581323</v>
      </c>
      <c r="N35" s="9">
        <v>443.57189872724751</v>
      </c>
      <c r="O35" s="9">
        <v>451.22595193173493</v>
      </c>
      <c r="P35" s="9">
        <v>458.75505990172837</v>
      </c>
      <c r="Q35" s="9">
        <v>468.23275200097294</v>
      </c>
      <c r="R35" s="9">
        <v>477.04066664257817</v>
      </c>
      <c r="S35" s="9">
        <v>452.06576161589641</v>
      </c>
      <c r="T35" s="9">
        <v>445.76195288561053</v>
      </c>
      <c r="U35" s="9">
        <v>440.27874536164234</v>
      </c>
      <c r="V35" s="9">
        <v>434.34229476752569</v>
      </c>
      <c r="W35" s="9">
        <v>428.47911278853314</v>
      </c>
      <c r="X35" s="63"/>
      <c r="Y35" s="63"/>
      <c r="Z35" s="63"/>
    </row>
    <row r="36" spans="1:26" customFormat="1" ht="15" x14ac:dyDescent="0.25">
      <c r="A36" s="3"/>
      <c r="B36" s="7" t="s">
        <v>10</v>
      </c>
      <c r="C36" s="57" t="s">
        <v>11</v>
      </c>
      <c r="D36" s="9">
        <v>213.43688355963579</v>
      </c>
      <c r="E36" s="9">
        <v>223.76447469961818</v>
      </c>
      <c r="F36" s="9">
        <v>227.65987721274408</v>
      </c>
      <c r="G36" s="9">
        <v>226.55951057680988</v>
      </c>
      <c r="H36" s="9">
        <v>228.10367869566556</v>
      </c>
      <c r="I36" s="9">
        <v>283.37167857294742</v>
      </c>
      <c r="J36" s="9">
        <v>280.06178982900872</v>
      </c>
      <c r="K36" s="9">
        <v>307.62450468934259</v>
      </c>
      <c r="L36" s="9">
        <v>314.30534647600155</v>
      </c>
      <c r="M36" s="9">
        <v>317.24539649523689</v>
      </c>
      <c r="N36" s="9">
        <v>318.35468509100644</v>
      </c>
      <c r="O36" s="9">
        <v>329.81443159357252</v>
      </c>
      <c r="P36" s="9">
        <v>329.67894075124678</v>
      </c>
      <c r="Q36" s="9">
        <v>333.96356857254864</v>
      </c>
      <c r="R36" s="9">
        <v>338.00522636058679</v>
      </c>
      <c r="S36" s="9">
        <v>333.42319164959508</v>
      </c>
      <c r="T36" s="9">
        <v>337.19685756438059</v>
      </c>
      <c r="U36" s="9">
        <v>352.48204948605462</v>
      </c>
      <c r="V36" s="9">
        <v>344.71417249736356</v>
      </c>
      <c r="W36" s="9">
        <v>347.15315068177591</v>
      </c>
      <c r="X36" s="63"/>
      <c r="Y36" s="63"/>
      <c r="Z36" s="63"/>
    </row>
    <row r="37" spans="1:26" customFormat="1" ht="15" x14ac:dyDescent="0.25">
      <c r="A37" s="3"/>
      <c r="B37" s="7" t="s">
        <v>37</v>
      </c>
      <c r="C37" s="57" t="s">
        <v>12</v>
      </c>
      <c r="D37" s="9">
        <v>56.28771380250673</v>
      </c>
      <c r="E37" s="9">
        <v>54.993186378934141</v>
      </c>
      <c r="F37" s="9">
        <v>99.372941470361198</v>
      </c>
      <c r="G37" s="9">
        <v>107.21666830789557</v>
      </c>
      <c r="H37" s="9">
        <v>110.8729367144459</v>
      </c>
      <c r="I37" s="9">
        <v>114.78325793736519</v>
      </c>
      <c r="J37" s="9">
        <v>114.56921879453968</v>
      </c>
      <c r="K37" s="9">
        <v>102.16683127085037</v>
      </c>
      <c r="L37" s="9">
        <v>100.75439589900229</v>
      </c>
      <c r="M37" s="9">
        <v>101.86172176873545</v>
      </c>
      <c r="N37" s="9">
        <v>101.66291119378764</v>
      </c>
      <c r="O37" s="9">
        <v>100.83551787483135</v>
      </c>
      <c r="P37" s="9">
        <v>84.44987659144995</v>
      </c>
      <c r="Q37" s="9">
        <v>82.605355605924714</v>
      </c>
      <c r="R37" s="9">
        <v>110.85446189135071</v>
      </c>
      <c r="S37" s="9">
        <v>110.34487179266232</v>
      </c>
      <c r="T37" s="9">
        <v>109.28729655933066</v>
      </c>
      <c r="U37" s="9">
        <v>108.22933617710618</v>
      </c>
      <c r="V37" s="9">
        <v>107.18740189438111</v>
      </c>
      <c r="W37" s="9">
        <v>108.55697352006905</v>
      </c>
      <c r="X37" s="63"/>
      <c r="Y37" s="63"/>
      <c r="Z37" s="63"/>
    </row>
    <row r="38" spans="1:26" customFormat="1" ht="15" x14ac:dyDescent="0.25">
      <c r="A38" s="3"/>
      <c r="B38" s="7" t="s">
        <v>38</v>
      </c>
      <c r="C38" s="57" t="s">
        <v>13</v>
      </c>
      <c r="D38" s="9">
        <v>186.88976426796879</v>
      </c>
      <c r="E38" s="9">
        <v>191.61893356059781</v>
      </c>
      <c r="F38" s="9">
        <v>196.69841168971783</v>
      </c>
      <c r="G38" s="9">
        <v>201.60273540059239</v>
      </c>
      <c r="H38" s="9">
        <v>207.20767678444898</v>
      </c>
      <c r="I38" s="9">
        <v>229.85969737095297</v>
      </c>
      <c r="J38" s="9">
        <v>239.67671323794653</v>
      </c>
      <c r="K38" s="9">
        <v>248.00311592464229</v>
      </c>
      <c r="L38" s="9">
        <v>260.54479256716371</v>
      </c>
      <c r="M38" s="9">
        <v>264.11086258005508</v>
      </c>
      <c r="N38" s="9">
        <v>291.8782810282637</v>
      </c>
      <c r="O38" s="9">
        <v>297.30720018434187</v>
      </c>
      <c r="P38" s="9">
        <v>304.49103446901836</v>
      </c>
      <c r="Q38" s="9">
        <v>310.44020223480237</v>
      </c>
      <c r="R38" s="9">
        <v>317.63461955629828</v>
      </c>
      <c r="S38" s="9">
        <v>325.01548923123846</v>
      </c>
      <c r="T38" s="9">
        <v>290.84387338784478</v>
      </c>
      <c r="U38" s="9">
        <v>289.50961706849023</v>
      </c>
      <c r="V38" s="9">
        <v>295.71416226234408</v>
      </c>
      <c r="W38" s="9">
        <v>302.06526787222248</v>
      </c>
      <c r="X38" s="63"/>
      <c r="Y38" s="63"/>
      <c r="Z38" s="63"/>
    </row>
    <row r="39" spans="1:26" customFormat="1" ht="15" x14ac:dyDescent="0.25">
      <c r="A39" s="3"/>
      <c r="B39" s="7" t="s">
        <v>14</v>
      </c>
      <c r="C39" s="57" t="s">
        <v>13</v>
      </c>
      <c r="D39" s="9">
        <v>59.552502203476458</v>
      </c>
      <c r="E39" s="9">
        <v>61.508977055278912</v>
      </c>
      <c r="F39" s="9">
        <v>61.829509640668206</v>
      </c>
      <c r="G39" s="9">
        <v>63.055590568386847</v>
      </c>
      <c r="H39" s="9">
        <v>64.281671496105474</v>
      </c>
      <c r="I39" s="9">
        <v>63.304248660993522</v>
      </c>
      <c r="J39" s="9">
        <v>68.688183147265164</v>
      </c>
      <c r="K39" s="9">
        <v>72.204060495655085</v>
      </c>
      <c r="L39" s="9">
        <v>69.046144511567448</v>
      </c>
      <c r="M39" s="9">
        <v>70.145794323992902</v>
      </c>
      <c r="N39" s="9">
        <v>106.95795619026927</v>
      </c>
      <c r="O39" s="9">
        <v>108.48188734880628</v>
      </c>
      <c r="P39" s="9">
        <v>112.5496528769593</v>
      </c>
      <c r="Q39" s="9">
        <v>114.45121673579968</v>
      </c>
      <c r="R39" s="9">
        <v>117.0710835362239</v>
      </c>
      <c r="S39" s="9">
        <v>119.65830938228858</v>
      </c>
      <c r="T39" s="9">
        <v>111.05467960353316</v>
      </c>
      <c r="U39" s="9">
        <v>110.89385254383879</v>
      </c>
      <c r="V39" s="9">
        <v>112.022217921894</v>
      </c>
      <c r="W39" s="9">
        <v>112.97959406548756</v>
      </c>
      <c r="X39" s="63"/>
      <c r="Y39" s="63"/>
      <c r="Z39" s="63"/>
    </row>
    <row r="40" spans="1:26" customFormat="1" ht="15" x14ac:dyDescent="0.25">
      <c r="A40" s="3"/>
      <c r="B40" s="7" t="s">
        <v>39</v>
      </c>
      <c r="C40" s="57" t="s">
        <v>13</v>
      </c>
      <c r="D40" s="9">
        <v>87.698567331375799</v>
      </c>
      <c r="E40" s="9">
        <v>89.0927856786886</v>
      </c>
      <c r="F40" s="9">
        <v>90.889862313942075</v>
      </c>
      <c r="G40" s="9">
        <v>92.890574662282148</v>
      </c>
      <c r="H40" s="9">
        <v>95.04283753365786</v>
      </c>
      <c r="I40" s="9">
        <v>84.275822959852334</v>
      </c>
      <c r="J40" s="9">
        <v>82.684799092115526</v>
      </c>
      <c r="K40" s="9">
        <v>83.004803652951466</v>
      </c>
      <c r="L40" s="9">
        <v>90.236106416866605</v>
      </c>
      <c r="M40" s="9">
        <v>88.822580738294604</v>
      </c>
      <c r="N40" s="9">
        <v>117.26275219739013</v>
      </c>
      <c r="O40" s="9">
        <v>114.98334199474064</v>
      </c>
      <c r="P40" s="9">
        <v>116.33646881722076</v>
      </c>
      <c r="Q40" s="9">
        <v>118.6687651422444</v>
      </c>
      <c r="R40" s="9">
        <v>119.27885074894722</v>
      </c>
      <c r="S40" s="9">
        <v>136.32666769607761</v>
      </c>
      <c r="T40" s="9">
        <v>118.21196026709239</v>
      </c>
      <c r="U40" s="9">
        <v>120.49214618917043</v>
      </c>
      <c r="V40" s="9">
        <v>123.43643577434698</v>
      </c>
      <c r="W40" s="9">
        <v>127.58720363472774</v>
      </c>
      <c r="X40" s="63"/>
      <c r="Y40" s="63"/>
      <c r="Z40" s="63"/>
    </row>
    <row r="41" spans="1:26" customFormat="1" ht="15" x14ac:dyDescent="0.25">
      <c r="A41" s="3"/>
      <c r="B41" s="7" t="s">
        <v>40</v>
      </c>
      <c r="C41" s="57" t="s">
        <v>13</v>
      </c>
      <c r="D41" s="9">
        <v>199.67603679989168</v>
      </c>
      <c r="E41" s="9">
        <v>204.23005167427516</v>
      </c>
      <c r="F41" s="9">
        <v>208.25860329392211</v>
      </c>
      <c r="G41" s="9">
        <v>212.81261816830562</v>
      </c>
      <c r="H41" s="9">
        <v>218.24240513391666</v>
      </c>
      <c r="I41" s="9">
        <v>216.00275794889589</v>
      </c>
      <c r="J41" s="9">
        <v>238.10954991612434</v>
      </c>
      <c r="K41" s="9">
        <v>251.61065088907461</v>
      </c>
      <c r="L41" s="9">
        <v>238.11216511447299</v>
      </c>
      <c r="M41" s="9">
        <v>241.3765465306814</v>
      </c>
      <c r="N41" s="9">
        <v>294.63139732281104</v>
      </c>
      <c r="O41" s="9">
        <v>302.35187000135289</v>
      </c>
      <c r="P41" s="9">
        <v>315.23724383154808</v>
      </c>
      <c r="Q41" s="9">
        <v>318.64849457905927</v>
      </c>
      <c r="R41" s="9">
        <v>325.74176495878334</v>
      </c>
      <c r="S41" s="9">
        <v>334.18244338870272</v>
      </c>
      <c r="T41" s="9">
        <v>324.32330953595016</v>
      </c>
      <c r="U41" s="9">
        <v>331.60206213118755</v>
      </c>
      <c r="V41" s="9">
        <v>340.0152130694301</v>
      </c>
      <c r="W41" s="9">
        <v>347.48404114320141</v>
      </c>
      <c r="X41" s="63"/>
      <c r="Y41" s="63"/>
      <c r="Z41" s="63"/>
    </row>
    <row r="42" spans="1:26" customFormat="1" ht="15" x14ac:dyDescent="0.25">
      <c r="A42" s="3"/>
      <c r="B42" s="7" t="s">
        <v>15</v>
      </c>
      <c r="C42" s="57" t="s">
        <v>13</v>
      </c>
      <c r="D42" s="9">
        <v>141.52476994237935</v>
      </c>
      <c r="E42" s="9">
        <v>144.50239505255317</v>
      </c>
      <c r="F42" s="9">
        <v>147.48002016272699</v>
      </c>
      <c r="G42" s="9">
        <v>150.63279969114635</v>
      </c>
      <c r="H42" s="9">
        <v>150.28249085465529</v>
      </c>
      <c r="I42" s="9">
        <v>153.18024891540315</v>
      </c>
      <c r="J42" s="9">
        <v>156.30868000108921</v>
      </c>
      <c r="K42" s="9">
        <v>157.13750816552957</v>
      </c>
      <c r="L42" s="9">
        <v>163.26426259627186</v>
      </c>
      <c r="M42" s="9">
        <v>165.4477798975156</v>
      </c>
      <c r="N42" s="9">
        <v>181.86898922752272</v>
      </c>
      <c r="O42" s="9">
        <v>185.76455568029994</v>
      </c>
      <c r="P42" s="9">
        <v>189.79907289450784</v>
      </c>
      <c r="Q42" s="9">
        <v>190.98132857415911</v>
      </c>
      <c r="R42" s="9">
        <v>193.47258594947164</v>
      </c>
      <c r="S42" s="9">
        <v>196.83972804477199</v>
      </c>
      <c r="T42" s="9">
        <v>170.3276157571342</v>
      </c>
      <c r="U42" s="9">
        <v>169.83992098323176</v>
      </c>
      <c r="V42" s="9">
        <v>173.26792708180267</v>
      </c>
      <c r="W42" s="9">
        <v>176.77234442068487</v>
      </c>
      <c r="X42" s="63"/>
      <c r="Y42" s="63"/>
      <c r="Z42" s="63"/>
    </row>
    <row r="43" spans="1:26" customFormat="1" ht="15" x14ac:dyDescent="0.25">
      <c r="A43" s="3"/>
      <c r="B43" s="7" t="s">
        <v>32</v>
      </c>
      <c r="C43" s="57" t="s">
        <v>16</v>
      </c>
      <c r="D43" s="55">
        <f>D64</f>
        <v>58.980468581907658</v>
      </c>
      <c r="E43" s="55">
        <f t="shared" ref="E43:L43" si="0">E64</f>
        <v>61.010654424038819</v>
      </c>
      <c r="F43" s="55">
        <f t="shared" si="0"/>
        <v>75.275543326047668</v>
      </c>
      <c r="G43" s="55">
        <f t="shared" si="0"/>
        <v>112.29063567794765</v>
      </c>
      <c r="H43" s="55">
        <f t="shared" si="0"/>
        <v>102.00270643856794</v>
      </c>
      <c r="I43" s="55">
        <f t="shared" si="0"/>
        <v>117.79841899590623</v>
      </c>
      <c r="J43" s="55">
        <f t="shared" si="0"/>
        <v>131.60349749674469</v>
      </c>
      <c r="K43" s="55">
        <f t="shared" si="0"/>
        <v>127.5343884952633</v>
      </c>
      <c r="L43" s="55">
        <f t="shared" si="0"/>
        <v>110.54935840591735</v>
      </c>
      <c r="M43" s="9">
        <v>130.93259207002293</v>
      </c>
      <c r="N43" s="9">
        <v>122.73178426803767</v>
      </c>
      <c r="O43" s="9">
        <v>118.00599649517491</v>
      </c>
      <c r="P43" s="9">
        <v>108.54445627261836</v>
      </c>
      <c r="Q43" s="9">
        <v>98.989670564323703</v>
      </c>
      <c r="R43" s="9">
        <v>82.298837403441382</v>
      </c>
      <c r="S43" s="9">
        <v>81.682531513047721</v>
      </c>
      <c r="T43" s="9">
        <v>81.317502755523094</v>
      </c>
      <c r="U43" s="9">
        <v>80.813698351590162</v>
      </c>
      <c r="V43" s="9">
        <v>80.303296377246809</v>
      </c>
      <c r="W43" s="9">
        <v>77.694679112837733</v>
      </c>
      <c r="X43" s="63"/>
      <c r="Y43" s="63"/>
      <c r="Z43" s="63"/>
    </row>
    <row r="44" spans="1:26" customFormat="1" ht="15.75" thickBot="1" x14ac:dyDescent="0.3">
      <c r="A44" s="3"/>
      <c r="B44" s="10" t="s">
        <v>17</v>
      </c>
      <c r="C44" s="59"/>
      <c r="D44" s="11">
        <f>SUM(D30:D43)</f>
        <v>3197.9365564686768</v>
      </c>
      <c r="E44" s="11">
        <f t="shared" ref="E44:W44" si="1">SUM(E30:E43)</f>
        <v>3374.2419167568369</v>
      </c>
      <c r="F44" s="11">
        <f t="shared" si="1"/>
        <v>3520.9446030954464</v>
      </c>
      <c r="G44" s="11">
        <f t="shared" si="1"/>
        <v>3558.8686778322653</v>
      </c>
      <c r="H44" s="11">
        <f t="shared" si="1"/>
        <v>3969.5730788198971</v>
      </c>
      <c r="I44" s="11">
        <f t="shared" si="1"/>
        <v>4186.1172255321544</v>
      </c>
      <c r="J44" s="11">
        <f t="shared" si="1"/>
        <v>4304.6343960118356</v>
      </c>
      <c r="K44" s="11">
        <f t="shared" si="1"/>
        <v>4391.4948593932641</v>
      </c>
      <c r="L44" s="11">
        <f t="shared" si="1"/>
        <v>4406.8818949659562</v>
      </c>
      <c r="M44" s="11">
        <f t="shared" si="1"/>
        <v>3794.0887872355243</v>
      </c>
      <c r="N44" s="11">
        <f t="shared" si="1"/>
        <v>3787.417188229475</v>
      </c>
      <c r="O44" s="11">
        <f t="shared" si="1"/>
        <v>3835.0382421314425</v>
      </c>
      <c r="P44" s="11">
        <f t="shared" si="1"/>
        <v>3854.3994274764887</v>
      </c>
      <c r="Q44" s="11">
        <f t="shared" si="1"/>
        <v>3907.2855638702499</v>
      </c>
      <c r="R44" s="11">
        <f t="shared" si="1"/>
        <v>4012.610257338039</v>
      </c>
      <c r="S44" s="11">
        <f t="shared" si="1"/>
        <v>3958.6827077539883</v>
      </c>
      <c r="T44" s="11">
        <f t="shared" si="1"/>
        <v>3868.5116343757741</v>
      </c>
      <c r="U44" s="11">
        <f t="shared" si="1"/>
        <v>3852.149062004225</v>
      </c>
      <c r="V44" s="11">
        <f t="shared" si="1"/>
        <v>3827.3921417753086</v>
      </c>
      <c r="W44" s="11">
        <f t="shared" si="1"/>
        <v>3764.2108821137294</v>
      </c>
      <c r="X44" s="63"/>
      <c r="Y44" s="63"/>
      <c r="Z44" s="63"/>
    </row>
    <row r="45" spans="1:26" customFormat="1" ht="15" x14ac:dyDescent="0.25">
      <c r="A45" s="3"/>
      <c r="B45" s="3"/>
      <c r="C45" s="3"/>
      <c r="D45" s="3"/>
      <c r="E45" s="3"/>
      <c r="F45" s="3"/>
      <c r="G45" s="3"/>
      <c r="H45" s="3"/>
      <c r="I45" s="3"/>
      <c r="J45" s="3"/>
      <c r="K45" s="3"/>
      <c r="L45" s="3"/>
      <c r="M45" s="3"/>
      <c r="N45" s="3"/>
      <c r="O45" s="3"/>
      <c r="P45" s="3"/>
      <c r="Q45" s="3"/>
      <c r="R45" s="3"/>
      <c r="S45" s="3"/>
      <c r="T45" s="3"/>
      <c r="U45" s="3"/>
      <c r="V45" s="2"/>
      <c r="W45" s="2"/>
      <c r="X45" s="2"/>
      <c r="Y45" s="2"/>
      <c r="Z45" s="2"/>
    </row>
    <row r="46" spans="1:26" customFormat="1" ht="15.75" x14ac:dyDescent="0.25">
      <c r="A46" s="3"/>
      <c r="B46" s="157" t="s">
        <v>18</v>
      </c>
      <c r="C46" s="157"/>
      <c r="D46" s="157"/>
      <c r="E46" s="157"/>
      <c r="F46" s="157"/>
      <c r="G46" s="157"/>
      <c r="H46" s="157"/>
      <c r="I46" s="157"/>
      <c r="J46" s="157"/>
      <c r="K46" s="157"/>
      <c r="L46" s="157"/>
      <c r="M46" s="157"/>
      <c r="N46" s="157"/>
      <c r="O46" s="157"/>
      <c r="P46" s="157"/>
      <c r="Q46" s="157"/>
      <c r="R46" s="157"/>
      <c r="S46" s="157"/>
      <c r="T46" s="157"/>
      <c r="U46" s="157"/>
      <c r="V46" s="157"/>
      <c r="W46" s="157"/>
      <c r="X46" s="64"/>
      <c r="Y46" s="64"/>
      <c r="Z46" s="64"/>
    </row>
    <row r="47" spans="1:26" ht="18.75" customHeight="1" x14ac:dyDescent="0.2">
      <c r="B47" s="156" t="s">
        <v>111</v>
      </c>
      <c r="C47" s="156"/>
      <c r="D47" s="156"/>
      <c r="E47" s="156"/>
      <c r="F47" s="156"/>
      <c r="G47" s="156"/>
      <c r="H47" s="156"/>
      <c r="I47" s="156"/>
      <c r="J47" s="156"/>
      <c r="K47" s="156"/>
      <c r="L47" s="156"/>
      <c r="M47" s="156"/>
      <c r="N47" s="156"/>
      <c r="O47" s="156"/>
      <c r="P47" s="156"/>
      <c r="Q47" s="156"/>
      <c r="R47" s="156"/>
      <c r="S47" s="156"/>
      <c r="T47" s="156"/>
      <c r="U47" s="156"/>
      <c r="V47" s="156"/>
      <c r="W47" s="156"/>
      <c r="X47" s="65"/>
      <c r="Y47" s="65"/>
      <c r="Z47" s="65"/>
    </row>
    <row r="48" spans="1:26" x14ac:dyDescent="0.2">
      <c r="Q48" s="2"/>
      <c r="R48" s="2"/>
      <c r="S48" s="2"/>
      <c r="T48" s="2"/>
      <c r="U48" s="2"/>
      <c r="V48" s="2"/>
      <c r="W48" s="2"/>
      <c r="X48" s="2"/>
      <c r="Y48" s="2"/>
      <c r="Z48" s="2"/>
    </row>
    <row r="49" spans="2:26" ht="15.75" x14ac:dyDescent="0.25">
      <c r="B49" s="5" t="s">
        <v>112</v>
      </c>
      <c r="V49" s="2"/>
      <c r="W49" s="2"/>
      <c r="X49" s="2"/>
      <c r="Y49" s="2"/>
      <c r="Z49" s="2"/>
    </row>
    <row r="50" spans="2:26" ht="15.75" thickBot="1" x14ac:dyDescent="0.25">
      <c r="B50" s="125" t="s">
        <v>30</v>
      </c>
      <c r="C50" s="128" t="s">
        <v>0</v>
      </c>
      <c r="D50" s="126">
        <v>2006</v>
      </c>
      <c r="E50" s="126">
        <v>2007</v>
      </c>
      <c r="F50" s="126">
        <v>2008</v>
      </c>
      <c r="G50" s="126">
        <v>2009</v>
      </c>
      <c r="H50" s="126">
        <v>2010</v>
      </c>
      <c r="I50" s="126">
        <v>2011</v>
      </c>
      <c r="J50" s="126">
        <v>2012</v>
      </c>
      <c r="K50" s="126">
        <v>2013</v>
      </c>
      <c r="L50" s="126">
        <v>2014</v>
      </c>
      <c r="M50" s="126">
        <v>2015</v>
      </c>
      <c r="N50" s="127">
        <v>2016</v>
      </c>
      <c r="O50" s="127">
        <v>2017</v>
      </c>
      <c r="P50" s="127">
        <v>2018</v>
      </c>
      <c r="Q50" s="126">
        <v>2019</v>
      </c>
      <c r="R50" s="126">
        <v>2020</v>
      </c>
      <c r="S50" s="126">
        <v>2021</v>
      </c>
      <c r="T50" s="126">
        <v>2022</v>
      </c>
      <c r="U50" s="126">
        <v>2023</v>
      </c>
      <c r="V50" s="126">
        <v>2024</v>
      </c>
      <c r="W50" s="126">
        <v>2025</v>
      </c>
      <c r="X50" s="62"/>
      <c r="Y50" s="62"/>
      <c r="Z50" s="62"/>
    </row>
    <row r="51" spans="2:26" ht="14.25" x14ac:dyDescent="0.2">
      <c r="B51" s="7" t="s">
        <v>1</v>
      </c>
      <c r="C51" s="57" t="s">
        <v>2</v>
      </c>
      <c r="D51" s="9">
        <v>57.183835388777567</v>
      </c>
      <c r="E51" s="9">
        <v>57.639495352701168</v>
      </c>
      <c r="F51" s="9">
        <v>61.916644734476051</v>
      </c>
      <c r="G51" s="9">
        <v>63.177481384675048</v>
      </c>
      <c r="H51" s="9">
        <v>70.905169067591643</v>
      </c>
      <c r="I51" s="9">
        <v>79.652357578163418</v>
      </c>
      <c r="J51" s="9">
        <v>86.313118431433764</v>
      </c>
      <c r="K51" s="9">
        <v>94.632167693825153</v>
      </c>
      <c r="L51" s="9">
        <v>107.10317817028039</v>
      </c>
      <c r="M51" s="9">
        <v>97.20513304712901</v>
      </c>
      <c r="N51" s="9">
        <v>52.536889296148345</v>
      </c>
      <c r="O51" s="9">
        <v>59.923677316743998</v>
      </c>
      <c r="P51" s="9">
        <v>70.211563066952152</v>
      </c>
      <c r="Q51" s="9">
        <v>67.861435275984689</v>
      </c>
      <c r="R51" s="9">
        <v>64.50125954492745</v>
      </c>
      <c r="S51" s="9">
        <v>65.627552956928724</v>
      </c>
      <c r="T51" s="9">
        <v>69.951649102884787</v>
      </c>
      <c r="U51" s="9">
        <v>64.813646505719532</v>
      </c>
      <c r="V51" s="9">
        <v>55.380056769369595</v>
      </c>
      <c r="W51" s="9">
        <v>58.343903355652643</v>
      </c>
      <c r="X51" s="63"/>
      <c r="Y51" s="63"/>
      <c r="Z51" s="63"/>
    </row>
    <row r="52" spans="2:26" ht="14.25" x14ac:dyDescent="0.2">
      <c r="B52" s="7" t="s">
        <v>3</v>
      </c>
      <c r="C52" s="57" t="s">
        <v>4</v>
      </c>
      <c r="D52" s="9">
        <v>654.06294002881566</v>
      </c>
      <c r="E52" s="9">
        <v>571.65071653032146</v>
      </c>
      <c r="F52" s="9">
        <v>803.47691774430552</v>
      </c>
      <c r="G52" s="9">
        <v>735.79656383159113</v>
      </c>
      <c r="H52" s="9">
        <v>806.04222982400393</v>
      </c>
      <c r="I52" s="9">
        <v>781.80011766448217</v>
      </c>
      <c r="J52" s="9">
        <v>862.60468509579471</v>
      </c>
      <c r="K52" s="9">
        <v>696.05429160218716</v>
      </c>
      <c r="L52" s="9">
        <v>777.20282298439054</v>
      </c>
      <c r="M52" s="9">
        <v>859.7492225473203</v>
      </c>
      <c r="N52" s="9">
        <v>764.02283363965819</v>
      </c>
      <c r="O52" s="9">
        <v>678.49008771844603</v>
      </c>
      <c r="P52" s="9">
        <v>584.98405048174823</v>
      </c>
      <c r="Q52" s="9">
        <v>549.76931639414852</v>
      </c>
      <c r="R52" s="9">
        <v>488.49630126049777</v>
      </c>
      <c r="S52" s="9">
        <v>461.53145418079305</v>
      </c>
      <c r="T52" s="9">
        <v>404.68326253111627</v>
      </c>
      <c r="U52" s="9">
        <v>433.66633040189896</v>
      </c>
      <c r="V52" s="9">
        <v>440.58613450751693</v>
      </c>
      <c r="W52" s="9">
        <v>508.2147286178336</v>
      </c>
      <c r="X52" s="9"/>
      <c r="Y52" s="9"/>
      <c r="Z52" s="9"/>
    </row>
    <row r="53" spans="2:26" ht="14.25" x14ac:dyDescent="0.2">
      <c r="B53" s="7" t="s">
        <v>5</v>
      </c>
      <c r="C53" s="57" t="s">
        <v>4</v>
      </c>
      <c r="D53" s="9">
        <v>283.85113248304685</v>
      </c>
      <c r="E53" s="9">
        <v>310.44844186484892</v>
      </c>
      <c r="F53" s="9">
        <v>382.7247948511997</v>
      </c>
      <c r="G53" s="9">
        <v>355.67041845024062</v>
      </c>
      <c r="H53" s="9">
        <v>339.09858044044404</v>
      </c>
      <c r="I53" s="9">
        <v>355.67519012331513</v>
      </c>
      <c r="J53" s="9">
        <v>362.68098574621871</v>
      </c>
      <c r="K53" s="9">
        <v>330.01632334589021</v>
      </c>
      <c r="L53" s="9">
        <v>374.94357762469434</v>
      </c>
      <c r="M53" s="9">
        <v>357.95349599671846</v>
      </c>
      <c r="N53" s="9">
        <v>403.87646046506927</v>
      </c>
      <c r="O53" s="9">
        <v>389.72199622536806</v>
      </c>
      <c r="P53" s="9">
        <v>323.49611493930058</v>
      </c>
      <c r="Q53" s="9">
        <v>307.05097330042435</v>
      </c>
      <c r="R53" s="9">
        <v>274.54139742400497</v>
      </c>
      <c r="S53" s="9">
        <v>292.47198379470791</v>
      </c>
      <c r="T53" s="9">
        <v>286.93766044926588</v>
      </c>
      <c r="U53" s="9">
        <v>277.11669486214987</v>
      </c>
      <c r="V53" s="9">
        <v>277.61662145246584</v>
      </c>
      <c r="W53" s="9">
        <v>265.54146136379791</v>
      </c>
      <c r="X53" s="9"/>
      <c r="Y53" s="9"/>
      <c r="Z53" s="9"/>
    </row>
    <row r="54" spans="2:26" ht="14.25" x14ac:dyDescent="0.2">
      <c r="B54" s="7" t="s">
        <v>6</v>
      </c>
      <c r="C54" s="57" t="s">
        <v>4</v>
      </c>
      <c r="D54" s="9">
        <v>409.1819098295486</v>
      </c>
      <c r="E54" s="9">
        <v>485.83585612420251</v>
      </c>
      <c r="F54" s="9">
        <v>552.0075105769406</v>
      </c>
      <c r="G54" s="9">
        <v>521.60549290033578</v>
      </c>
      <c r="H54" s="9">
        <v>549.15457519553274</v>
      </c>
      <c r="I54" s="9">
        <v>567.01755563843744</v>
      </c>
      <c r="J54" s="9">
        <v>685.06837704279576</v>
      </c>
      <c r="K54" s="9">
        <v>637.255667303515</v>
      </c>
      <c r="L54" s="9">
        <v>616.57141046766878</v>
      </c>
      <c r="M54" s="9">
        <v>516.93988801289311</v>
      </c>
      <c r="N54" s="9">
        <v>406.61683970456772</v>
      </c>
      <c r="O54" s="9">
        <v>411.25892499372327</v>
      </c>
      <c r="P54" s="9">
        <v>434.21147089308465</v>
      </c>
      <c r="Q54" s="9">
        <v>495.52167282894771</v>
      </c>
      <c r="R54" s="9">
        <v>477.78547776336563</v>
      </c>
      <c r="S54" s="9">
        <v>460.63636107369115</v>
      </c>
      <c r="T54" s="9">
        <v>421.91152204548666</v>
      </c>
      <c r="U54" s="9">
        <v>444.54894279128104</v>
      </c>
      <c r="V54" s="9">
        <v>477.7499694965914</v>
      </c>
      <c r="W54" s="9">
        <v>559.75330194450555</v>
      </c>
      <c r="X54" s="9"/>
      <c r="Y54" s="9"/>
      <c r="Z54" s="9"/>
    </row>
    <row r="55" spans="2:26" ht="14.25" x14ac:dyDescent="0.2">
      <c r="B55" s="7" t="s">
        <v>7</v>
      </c>
      <c r="C55" s="57" t="s">
        <v>8</v>
      </c>
      <c r="D55" s="9">
        <v>342.32731666931062</v>
      </c>
      <c r="E55" s="9">
        <v>398.64821741789603</v>
      </c>
      <c r="F55" s="9">
        <v>422.20479188280444</v>
      </c>
      <c r="G55" s="9">
        <v>434.80418235246782</v>
      </c>
      <c r="H55" s="9">
        <v>438.74061629180227</v>
      </c>
      <c r="I55" s="9">
        <v>482.75622891915054</v>
      </c>
      <c r="J55" s="9">
        <v>522.4096954405635</v>
      </c>
      <c r="K55" s="9">
        <v>559.13841847052083</v>
      </c>
      <c r="L55" s="9">
        <v>509.88039560710564</v>
      </c>
      <c r="M55" s="9">
        <v>519.68894391827246</v>
      </c>
      <c r="N55" s="9">
        <v>452.10669729022362</v>
      </c>
      <c r="O55" s="9">
        <v>454.56830404571286</v>
      </c>
      <c r="P55" s="9">
        <v>457.00977145146749</v>
      </c>
      <c r="Q55" s="9">
        <v>432.22231818310291</v>
      </c>
      <c r="R55" s="9">
        <v>410.47196737667673</v>
      </c>
      <c r="S55" s="9">
        <v>460.26887216130496</v>
      </c>
      <c r="T55" s="9">
        <v>482.57313741580032</v>
      </c>
      <c r="U55" s="9">
        <v>511.18287722265643</v>
      </c>
      <c r="V55" s="9">
        <v>568.50356821205276</v>
      </c>
      <c r="W55" s="9">
        <v>718.7766022160564</v>
      </c>
      <c r="X55" s="9"/>
      <c r="Y55" s="9"/>
      <c r="Z55" s="9"/>
    </row>
    <row r="56" spans="2:26" ht="14.25" x14ac:dyDescent="0.2">
      <c r="B56" s="7" t="s">
        <v>9</v>
      </c>
      <c r="C56" s="57" t="s">
        <v>8</v>
      </c>
      <c r="D56" s="9">
        <v>461.36838094979669</v>
      </c>
      <c r="E56" s="9">
        <v>431.28287890731764</v>
      </c>
      <c r="F56" s="9">
        <v>465.75742027985405</v>
      </c>
      <c r="G56" s="9">
        <v>456.20185375033981</v>
      </c>
      <c r="H56" s="9">
        <v>454.43349103938584</v>
      </c>
      <c r="I56" s="9">
        <v>551.31343262686062</v>
      </c>
      <c r="J56" s="9">
        <v>577.34655256608482</v>
      </c>
      <c r="K56" s="9">
        <v>478.26273314307718</v>
      </c>
      <c r="L56" s="9">
        <v>475.74729500496181</v>
      </c>
      <c r="M56" s="9">
        <v>512.42282255268253</v>
      </c>
      <c r="N56" s="9">
        <v>511.16759390454001</v>
      </c>
      <c r="O56" s="9">
        <v>453.79677376042957</v>
      </c>
      <c r="P56" s="9">
        <v>483.23501748350219</v>
      </c>
      <c r="Q56" s="9">
        <v>482.78539197415034</v>
      </c>
      <c r="R56" s="9">
        <v>487.77985153497616</v>
      </c>
      <c r="S56" s="9">
        <v>442.18123481970343</v>
      </c>
      <c r="T56" s="9">
        <v>444.68880208192934</v>
      </c>
      <c r="U56" s="9">
        <v>494.03592113731958</v>
      </c>
      <c r="V56" s="9">
        <v>611.22892455493377</v>
      </c>
      <c r="W56" s="9">
        <v>676.5912622751373</v>
      </c>
      <c r="X56" s="9"/>
      <c r="Y56" s="9"/>
      <c r="Z56" s="9"/>
    </row>
    <row r="57" spans="2:26" ht="14.25" x14ac:dyDescent="0.2">
      <c r="B57" s="7" t="s">
        <v>10</v>
      </c>
      <c r="C57" s="57" t="s">
        <v>11</v>
      </c>
      <c r="D57" s="9">
        <v>189.44777368305787</v>
      </c>
      <c r="E57" s="9">
        <v>179.53006946025437</v>
      </c>
      <c r="F57" s="9">
        <v>202.27872512877636</v>
      </c>
      <c r="G57" s="9">
        <v>224.34379767743505</v>
      </c>
      <c r="H57" s="9">
        <v>222.39964883925219</v>
      </c>
      <c r="I57" s="9">
        <v>279.33366266320525</v>
      </c>
      <c r="J57" s="9">
        <v>291.27337475338783</v>
      </c>
      <c r="K57" s="9">
        <v>311.30428882392414</v>
      </c>
      <c r="L57" s="9">
        <v>318.29544263595193</v>
      </c>
      <c r="M57" s="9">
        <v>330.21431793062959</v>
      </c>
      <c r="N57" s="9">
        <v>278.05230308327856</v>
      </c>
      <c r="O57" s="9">
        <v>320.05453482191905</v>
      </c>
      <c r="P57" s="9">
        <v>315.36281192865073</v>
      </c>
      <c r="Q57" s="9">
        <v>325.94982835428249</v>
      </c>
      <c r="R57" s="9">
        <v>290.92783378322036</v>
      </c>
      <c r="S57" s="9">
        <v>297.79676087679269</v>
      </c>
      <c r="T57" s="9">
        <v>318.06649448840494</v>
      </c>
      <c r="U57" s="9">
        <v>362.29045109262523</v>
      </c>
      <c r="V57" s="9">
        <v>362.37252535987454</v>
      </c>
      <c r="W57" s="9">
        <v>359.34994994794823</v>
      </c>
      <c r="X57" s="9"/>
      <c r="Y57" s="9"/>
      <c r="Z57" s="9"/>
    </row>
    <row r="58" spans="2:26" ht="14.25" x14ac:dyDescent="0.2">
      <c r="B58" s="7" t="s">
        <v>37</v>
      </c>
      <c r="C58" s="57" t="s">
        <v>12</v>
      </c>
      <c r="D58" s="9">
        <v>81.78479193562292</v>
      </c>
      <c r="E58" s="9">
        <v>83.230729265176819</v>
      </c>
      <c r="F58" s="9">
        <v>84.505106968819291</v>
      </c>
      <c r="G58" s="9">
        <v>95.117181894019765</v>
      </c>
      <c r="H58" s="9">
        <v>112.11977783367068</v>
      </c>
      <c r="I58" s="9">
        <v>108.53656759791951</v>
      </c>
      <c r="J58" s="9">
        <v>119.34293921911826</v>
      </c>
      <c r="K58" s="9">
        <v>97.937168218583523</v>
      </c>
      <c r="L58" s="9">
        <v>99.949544747421768</v>
      </c>
      <c r="M58" s="9">
        <v>84.66658361675303</v>
      </c>
      <c r="N58" s="9">
        <v>91.142888837490972</v>
      </c>
      <c r="O58" s="9">
        <v>119.90882328230086</v>
      </c>
      <c r="P58" s="9">
        <v>108.48246086883742</v>
      </c>
      <c r="Q58" s="9">
        <v>96.639655094155032</v>
      </c>
      <c r="R58" s="9">
        <v>100.08774118640405</v>
      </c>
      <c r="S58" s="9">
        <v>107.46753206633282</v>
      </c>
      <c r="T58" s="9">
        <v>106.84848118752986</v>
      </c>
      <c r="U58" s="9">
        <v>94.84624589357189</v>
      </c>
      <c r="V58" s="9">
        <v>101.73846224320712</v>
      </c>
      <c r="W58" s="9">
        <v>138.89828450914624</v>
      </c>
      <c r="X58" s="9"/>
      <c r="Y58" s="9"/>
      <c r="Z58" s="9"/>
    </row>
    <row r="59" spans="2:26" ht="14.25" x14ac:dyDescent="0.2">
      <c r="B59" s="7" t="s">
        <v>38</v>
      </c>
      <c r="C59" s="57" t="s">
        <v>13</v>
      </c>
      <c r="D59" s="9">
        <v>136.13281907864379</v>
      </c>
      <c r="E59" s="9">
        <v>167.52385075393636</v>
      </c>
      <c r="F59" s="9">
        <v>181.88283306095795</v>
      </c>
      <c r="G59" s="9">
        <v>209.30025865101487</v>
      </c>
      <c r="H59" s="9">
        <v>205.14387016864808</v>
      </c>
      <c r="I59" s="9">
        <v>207.44097447199673</v>
      </c>
      <c r="J59" s="9">
        <v>220.48678335418219</v>
      </c>
      <c r="K59" s="9">
        <v>251.27166894309701</v>
      </c>
      <c r="L59" s="9">
        <v>254.72152539487178</v>
      </c>
      <c r="M59" s="9">
        <v>269.62391942531997</v>
      </c>
      <c r="N59" s="9">
        <v>298.39492578151436</v>
      </c>
      <c r="O59" s="9">
        <v>263.76711230151261</v>
      </c>
      <c r="P59" s="9">
        <v>244.66579915483791</v>
      </c>
      <c r="Q59" s="9">
        <v>247.89736405514248</v>
      </c>
      <c r="R59" s="9">
        <v>259.3490196134905</v>
      </c>
      <c r="S59" s="9">
        <v>261.95799807422736</v>
      </c>
      <c r="T59" s="9">
        <v>292.05486702797845</v>
      </c>
      <c r="U59" s="9">
        <v>247.30132401134011</v>
      </c>
      <c r="V59" s="9">
        <v>290.00974547685377</v>
      </c>
      <c r="W59" s="9">
        <v>312.93726122520258</v>
      </c>
      <c r="X59" s="9"/>
      <c r="Y59" s="9"/>
      <c r="Z59" s="9"/>
    </row>
    <row r="60" spans="2:26" ht="14.25" x14ac:dyDescent="0.2">
      <c r="B60" s="7" t="s">
        <v>14</v>
      </c>
      <c r="C60" s="57" t="s">
        <v>13</v>
      </c>
      <c r="D60" s="9">
        <v>45.200600671858858</v>
      </c>
      <c r="E60" s="9">
        <v>52.098769345706849</v>
      </c>
      <c r="F60" s="9">
        <v>50.017983475996935</v>
      </c>
      <c r="G60" s="9">
        <v>58.574813627992313</v>
      </c>
      <c r="H60" s="9">
        <v>65.209071695630755</v>
      </c>
      <c r="I60" s="9">
        <v>59.742828931508114</v>
      </c>
      <c r="J60" s="9">
        <v>76.225685885584326</v>
      </c>
      <c r="K60" s="9">
        <v>74.235877543451622</v>
      </c>
      <c r="L60" s="9">
        <v>75.868387669578766</v>
      </c>
      <c r="M60" s="9">
        <v>73.190360321056332</v>
      </c>
      <c r="N60" s="9">
        <v>96.586673274782271</v>
      </c>
      <c r="O60" s="9">
        <v>95.057261561805973</v>
      </c>
      <c r="P60" s="9">
        <v>87.520144274065231</v>
      </c>
      <c r="Q60" s="9">
        <v>95.98226600585528</v>
      </c>
      <c r="R60" s="9">
        <v>92.649721913941775</v>
      </c>
      <c r="S60" s="9">
        <v>84.331125355470689</v>
      </c>
      <c r="T60" s="9">
        <v>86.896183789206546</v>
      </c>
      <c r="U60" s="9">
        <v>90.538587654856471</v>
      </c>
      <c r="V60" s="9">
        <v>94.883644435968804</v>
      </c>
      <c r="W60" s="9">
        <v>93.597223419227262</v>
      </c>
      <c r="X60" s="9"/>
      <c r="Y60" s="9"/>
      <c r="Z60" s="9"/>
    </row>
    <row r="61" spans="2:26" ht="14.25" x14ac:dyDescent="0.2">
      <c r="B61" s="7" t="s">
        <v>39</v>
      </c>
      <c r="C61" s="57" t="s">
        <v>13</v>
      </c>
      <c r="D61" s="9">
        <v>86.998470936687482</v>
      </c>
      <c r="E61" s="9">
        <v>94.365947486269505</v>
      </c>
      <c r="F61" s="9">
        <v>80.909209911820369</v>
      </c>
      <c r="G61" s="9">
        <v>75.801607204659177</v>
      </c>
      <c r="H61" s="9">
        <v>90.20281361879168</v>
      </c>
      <c r="I61" s="9">
        <v>89.414693697269911</v>
      </c>
      <c r="J61" s="9">
        <v>102.32840735748302</v>
      </c>
      <c r="K61" s="9">
        <v>98.849714410727586</v>
      </c>
      <c r="L61" s="9">
        <v>96.373988584957374</v>
      </c>
      <c r="M61" s="9">
        <v>98.026101414398923</v>
      </c>
      <c r="N61" s="9">
        <v>106.52858804971122</v>
      </c>
      <c r="O61" s="9">
        <v>111.38906599561577</v>
      </c>
      <c r="P61" s="9">
        <v>101.97911677149645</v>
      </c>
      <c r="Q61" s="9">
        <v>107.15170307243255</v>
      </c>
      <c r="R61" s="9">
        <v>90.959903513270532</v>
      </c>
      <c r="S61" s="9">
        <v>84.335448300238667</v>
      </c>
      <c r="T61" s="9">
        <v>93.885450152569916</v>
      </c>
      <c r="U61" s="9">
        <v>96.161555297629619</v>
      </c>
      <c r="V61" s="9">
        <v>95.593566036592946</v>
      </c>
      <c r="W61" s="9">
        <v>96.891222838947428</v>
      </c>
      <c r="X61" s="9"/>
      <c r="Y61" s="9"/>
      <c r="Z61" s="9"/>
    </row>
    <row r="62" spans="2:26" ht="14.25" x14ac:dyDescent="0.2">
      <c r="B62" s="7" t="s">
        <v>40</v>
      </c>
      <c r="C62" s="57" t="s">
        <v>13</v>
      </c>
      <c r="D62" s="9">
        <v>196.99192613389869</v>
      </c>
      <c r="E62" s="9">
        <v>174.27511777263192</v>
      </c>
      <c r="F62" s="9">
        <v>179.8752191747395</v>
      </c>
      <c r="G62" s="9">
        <v>196.90462453132096</v>
      </c>
      <c r="H62" s="9">
        <v>191.70320711463097</v>
      </c>
      <c r="I62" s="9">
        <v>200.53560078621186</v>
      </c>
      <c r="J62" s="9">
        <v>238.67005506485424</v>
      </c>
      <c r="K62" s="9">
        <v>256.3056244521369</v>
      </c>
      <c r="L62" s="9">
        <v>233.78899911882789</v>
      </c>
      <c r="M62" s="9">
        <v>249.82124567234084</v>
      </c>
      <c r="N62" s="9">
        <v>254.33398013883607</v>
      </c>
      <c r="O62" s="9">
        <v>272.17589544884822</v>
      </c>
      <c r="P62" s="9">
        <v>281.90765598561069</v>
      </c>
      <c r="Q62" s="9">
        <v>276.23015152813832</v>
      </c>
      <c r="R62" s="9">
        <v>263.77052406263425</v>
      </c>
      <c r="S62" s="9">
        <v>266.39917903062434</v>
      </c>
      <c r="T62" s="9">
        <v>275.46356466258771</v>
      </c>
      <c r="U62" s="9">
        <v>303.4206447877865</v>
      </c>
      <c r="V62" s="9">
        <v>312.37422682512727</v>
      </c>
      <c r="W62" s="9">
        <v>330.08708625031954</v>
      </c>
      <c r="X62" s="9"/>
      <c r="Y62" s="9"/>
      <c r="Z62" s="9"/>
    </row>
    <row r="63" spans="2:26" ht="14.25" x14ac:dyDescent="0.2">
      <c r="B63" s="7" t="s">
        <v>15</v>
      </c>
      <c r="C63" s="57" t="s">
        <v>13</v>
      </c>
      <c r="D63" s="9">
        <v>137.21972517885246</v>
      </c>
      <c r="E63" s="9">
        <v>130.5323478026128</v>
      </c>
      <c r="F63" s="9">
        <v>132.33359513268556</v>
      </c>
      <c r="G63" s="9">
        <v>133.8098940116999</v>
      </c>
      <c r="H63" s="9">
        <v>141.58965239179432</v>
      </c>
      <c r="I63" s="9">
        <v>174.19026480665801</v>
      </c>
      <c r="J63" s="9">
        <v>175.80372125652207</v>
      </c>
      <c r="K63" s="9">
        <v>158.13660101509282</v>
      </c>
      <c r="L63" s="9">
        <v>162.2593025661873</v>
      </c>
      <c r="M63" s="9">
        <v>153.8035390381265</v>
      </c>
      <c r="N63" s="9">
        <v>178.59421837847322</v>
      </c>
      <c r="O63" s="9">
        <v>169.13113511734096</v>
      </c>
      <c r="P63" s="9">
        <v>137.08181448456807</v>
      </c>
      <c r="Q63" s="9">
        <v>137.42111276066336</v>
      </c>
      <c r="R63" s="9">
        <v>144.41109049741871</v>
      </c>
      <c r="S63" s="9">
        <v>144.40648541688759</v>
      </c>
      <c r="T63" s="9">
        <v>150.92715610788844</v>
      </c>
      <c r="U63" s="9">
        <v>149.35854679292521</v>
      </c>
      <c r="V63" s="9">
        <v>157.6464780548842</v>
      </c>
      <c r="W63" s="9">
        <v>154.0361296745514</v>
      </c>
      <c r="X63" s="63"/>
      <c r="Y63" s="63"/>
      <c r="Z63" s="63"/>
    </row>
    <row r="64" spans="2:26" ht="14.25" x14ac:dyDescent="0.2">
      <c r="B64" s="7" t="s">
        <v>32</v>
      </c>
      <c r="C64" s="57" t="s">
        <v>16</v>
      </c>
      <c r="D64" s="9">
        <v>58.980468581907658</v>
      </c>
      <c r="E64" s="9">
        <v>61.010654424038819</v>
      </c>
      <c r="F64" s="9">
        <v>75.275543326047668</v>
      </c>
      <c r="G64" s="9">
        <v>112.29063567794765</v>
      </c>
      <c r="H64" s="9">
        <v>102.00270643856794</v>
      </c>
      <c r="I64" s="9">
        <v>117.79841899590623</v>
      </c>
      <c r="J64" s="9">
        <v>131.60349749674469</v>
      </c>
      <c r="K64" s="9">
        <v>127.5343884952633</v>
      </c>
      <c r="L64" s="9">
        <v>110.54935840591735</v>
      </c>
      <c r="M64" s="9">
        <v>98.416167284912291</v>
      </c>
      <c r="N64" s="9">
        <v>106.19574834863354</v>
      </c>
      <c r="O64" s="9">
        <v>92.029822069264114</v>
      </c>
      <c r="P64" s="9">
        <v>107.647217395751</v>
      </c>
      <c r="Q64" s="9">
        <v>109.84459274627365</v>
      </c>
      <c r="R64" s="9">
        <v>107.35249385269458</v>
      </c>
      <c r="S64" s="9">
        <v>94.40181087978263</v>
      </c>
      <c r="T64" s="9">
        <v>75.113400850848819</v>
      </c>
      <c r="U64" s="9">
        <v>72.473397810868576</v>
      </c>
      <c r="V64" s="9">
        <v>71.245533615492107</v>
      </c>
      <c r="W64" s="9">
        <v>77.674102375489426</v>
      </c>
      <c r="X64" s="63"/>
      <c r="Y64" s="63"/>
      <c r="Z64" s="63"/>
    </row>
    <row r="65" spans="2:26" ht="15" thickBot="1" x14ac:dyDescent="0.25">
      <c r="B65" s="10" t="s">
        <v>17</v>
      </c>
      <c r="C65" s="59"/>
      <c r="D65" s="66">
        <f>SUM(D51:D64)</f>
        <v>3140.7320915498258</v>
      </c>
      <c r="E65" s="66">
        <f t="shared" ref="E65:W65" si="2">SUM(E51:E64)</f>
        <v>3198.0730925079147</v>
      </c>
      <c r="F65" s="66">
        <f t="shared" si="2"/>
        <v>3675.1662962494242</v>
      </c>
      <c r="G65" s="66">
        <f t="shared" si="2"/>
        <v>3673.3988059457397</v>
      </c>
      <c r="H65" s="66">
        <f t="shared" si="2"/>
        <v>3788.7454099597476</v>
      </c>
      <c r="I65" s="66">
        <f>SUM(I51:I64)</f>
        <v>4055.2078945010849</v>
      </c>
      <c r="J65" s="66">
        <f t="shared" si="2"/>
        <v>4452.1578787107683</v>
      </c>
      <c r="K65" s="66">
        <f t="shared" si="2"/>
        <v>4170.9349334612925</v>
      </c>
      <c r="L65" s="66">
        <f t="shared" si="2"/>
        <v>4213.2552289828163</v>
      </c>
      <c r="M65" s="66">
        <f t="shared" si="2"/>
        <v>4221.7217407785538</v>
      </c>
      <c r="N65" s="66">
        <f t="shared" si="2"/>
        <v>4000.1566401929272</v>
      </c>
      <c r="O65" s="66">
        <f t="shared" si="2"/>
        <v>3891.2734146590315</v>
      </c>
      <c r="P65" s="66">
        <f t="shared" si="2"/>
        <v>3737.795009179873</v>
      </c>
      <c r="Q65" s="66">
        <f t="shared" si="2"/>
        <v>3732.3277815737015</v>
      </c>
      <c r="R65" s="66">
        <f t="shared" si="2"/>
        <v>3553.0845833275225</v>
      </c>
      <c r="S65" s="66">
        <f t="shared" si="2"/>
        <v>3523.8137989874863</v>
      </c>
      <c r="T65" s="66">
        <f t="shared" si="2"/>
        <v>3510.0016318934986</v>
      </c>
      <c r="U65" s="66">
        <f t="shared" si="2"/>
        <v>3641.7551662626288</v>
      </c>
      <c r="V65" s="66">
        <f t="shared" si="2"/>
        <v>3916.9294570409311</v>
      </c>
      <c r="W65" s="66">
        <f t="shared" si="2"/>
        <v>4350.6925200138148</v>
      </c>
      <c r="X65" s="67"/>
      <c r="Y65" s="67"/>
      <c r="Z65" s="67"/>
    </row>
    <row r="66" spans="2:26" x14ac:dyDescent="0.2">
      <c r="V66" s="2"/>
      <c r="W66" s="2"/>
      <c r="X66" s="2"/>
      <c r="Y66" s="2"/>
      <c r="Z66" s="2"/>
    </row>
    <row r="67" spans="2:26" ht="15.75" x14ac:dyDescent="0.25">
      <c r="B67" s="157" t="s">
        <v>18</v>
      </c>
      <c r="C67" s="157"/>
      <c r="D67" s="157"/>
      <c r="E67" s="157"/>
      <c r="F67" s="157"/>
      <c r="G67" s="157"/>
      <c r="H67" s="157"/>
      <c r="I67" s="157"/>
      <c r="J67" s="157"/>
      <c r="K67" s="157"/>
      <c r="L67" s="157"/>
      <c r="M67" s="157"/>
      <c r="N67" s="157"/>
      <c r="O67" s="157"/>
      <c r="P67" s="157"/>
      <c r="Q67" s="157"/>
      <c r="R67" s="157"/>
      <c r="S67" s="157"/>
      <c r="T67" s="157"/>
      <c r="U67" s="157"/>
      <c r="V67" s="157"/>
      <c r="W67" s="157"/>
      <c r="X67" s="68"/>
      <c r="Y67" s="68"/>
      <c r="Z67" s="68"/>
    </row>
    <row r="68" spans="2:26" ht="16.5" customHeight="1" x14ac:dyDescent="0.2">
      <c r="B68" s="160" t="s">
        <v>113</v>
      </c>
      <c r="C68" s="160"/>
      <c r="D68" s="160"/>
      <c r="E68" s="160"/>
      <c r="F68" s="160"/>
      <c r="G68" s="160"/>
      <c r="H68" s="160"/>
      <c r="I68" s="160"/>
      <c r="J68" s="160"/>
      <c r="K68" s="160"/>
      <c r="L68" s="160"/>
      <c r="M68" s="160"/>
      <c r="N68" s="160"/>
      <c r="O68" s="160"/>
      <c r="P68" s="160"/>
      <c r="Q68" s="160"/>
      <c r="R68" s="160"/>
      <c r="S68" s="160"/>
      <c r="T68" s="160"/>
      <c r="U68" s="160"/>
      <c r="V68" s="160"/>
      <c r="W68" s="160"/>
      <c r="X68" s="65"/>
      <c r="Y68" s="65"/>
      <c r="Z68" s="65"/>
    </row>
    <row r="69" spans="2:26" x14ac:dyDescent="0.2">
      <c r="B69" s="13"/>
      <c r="C69" s="13"/>
      <c r="D69" s="13"/>
      <c r="E69" s="13"/>
      <c r="F69" s="13"/>
      <c r="G69" s="13"/>
      <c r="H69" s="13"/>
      <c r="I69" s="13"/>
      <c r="J69" s="13"/>
      <c r="K69" s="13"/>
      <c r="L69" s="13"/>
      <c r="M69" s="13"/>
      <c r="N69" s="13"/>
      <c r="O69" s="13"/>
      <c r="P69" s="13"/>
      <c r="Q69" s="69"/>
      <c r="R69" s="69"/>
      <c r="S69" s="69"/>
      <c r="T69" s="69"/>
      <c r="U69" s="69"/>
      <c r="V69" s="2"/>
      <c r="W69" s="2"/>
      <c r="X69" s="2"/>
      <c r="Y69" s="2"/>
      <c r="Z69" s="2"/>
    </row>
    <row r="70" spans="2:26" ht="15.75" customHeight="1" x14ac:dyDescent="0.2">
      <c r="B70" s="154" t="s">
        <v>107</v>
      </c>
      <c r="C70" s="154"/>
      <c r="D70" s="154"/>
      <c r="E70" s="154"/>
      <c r="F70" s="154"/>
      <c r="G70" s="154"/>
      <c r="H70" s="154"/>
      <c r="I70" s="154"/>
      <c r="J70" s="154"/>
      <c r="K70" s="154"/>
      <c r="L70" s="154"/>
      <c r="M70" s="154"/>
      <c r="N70" s="154"/>
      <c r="O70" s="154"/>
      <c r="P70" s="154"/>
      <c r="Q70" s="154"/>
      <c r="R70" s="154"/>
      <c r="S70" s="154"/>
      <c r="T70" s="154"/>
      <c r="U70" s="154"/>
      <c r="V70" s="154"/>
      <c r="W70" s="154"/>
      <c r="X70" s="70"/>
      <c r="Y70" s="70"/>
      <c r="Z70" s="70"/>
    </row>
    <row r="71" spans="2:26" ht="92.25" customHeight="1" x14ac:dyDescent="0.2">
      <c r="B71" s="160" t="s">
        <v>184</v>
      </c>
      <c r="C71" s="160"/>
      <c r="D71" s="160"/>
      <c r="E71" s="160"/>
      <c r="F71" s="160"/>
      <c r="G71" s="160"/>
      <c r="H71" s="160"/>
      <c r="I71" s="160"/>
      <c r="J71" s="160"/>
      <c r="K71" s="160"/>
      <c r="L71" s="160"/>
      <c r="M71" s="160"/>
      <c r="N71" s="160"/>
      <c r="O71" s="160"/>
      <c r="P71" s="160"/>
      <c r="Q71" s="160"/>
      <c r="R71" s="160"/>
      <c r="S71" s="160"/>
      <c r="T71" s="160"/>
      <c r="U71" s="160"/>
      <c r="V71" s="160"/>
      <c r="W71" s="160"/>
      <c r="X71" s="65"/>
      <c r="Y71" s="65"/>
      <c r="Z71" s="65"/>
    </row>
    <row r="72" spans="2:26" x14ac:dyDescent="0.2">
      <c r="Q72" s="2"/>
      <c r="R72" s="2"/>
      <c r="S72" s="2"/>
      <c r="T72" s="2"/>
      <c r="U72" s="2"/>
      <c r="V72" s="2"/>
      <c r="W72" s="2"/>
      <c r="X72" s="2"/>
      <c r="Y72" s="2"/>
      <c r="Z72" s="2"/>
    </row>
    <row r="73" spans="2:26" x14ac:dyDescent="0.2">
      <c r="Q73" s="2"/>
      <c r="R73" s="2"/>
      <c r="S73" s="2"/>
      <c r="T73" s="2"/>
      <c r="U73" s="2"/>
      <c r="V73" s="2"/>
      <c r="W73" s="2"/>
      <c r="X73" s="2"/>
      <c r="Y73" s="2"/>
      <c r="Z73" s="2"/>
    </row>
    <row r="74" spans="2:26" x14ac:dyDescent="0.2">
      <c r="Q74" s="2"/>
      <c r="R74" s="2"/>
      <c r="S74" s="71"/>
      <c r="T74" s="2"/>
      <c r="U74" s="2"/>
      <c r="V74" s="2"/>
      <c r="W74" s="2"/>
      <c r="X74" s="2"/>
      <c r="Y74" s="2"/>
      <c r="Z74" s="2"/>
    </row>
    <row r="75" spans="2:26" x14ac:dyDescent="0.2">
      <c r="Q75" s="2"/>
      <c r="R75" s="2"/>
      <c r="S75" s="71"/>
      <c r="T75" s="2"/>
      <c r="U75" s="2"/>
      <c r="V75" s="2"/>
      <c r="W75" s="2"/>
      <c r="X75" s="2"/>
      <c r="Y75" s="2"/>
      <c r="Z75" s="2"/>
    </row>
    <row r="76" spans="2:26" x14ac:dyDescent="0.2">
      <c r="S76" s="14"/>
      <c r="V76" s="2"/>
      <c r="W76" s="2"/>
      <c r="X76" s="2"/>
      <c r="Y76" s="2"/>
      <c r="Z76" s="2"/>
    </row>
    <row r="77" spans="2:26" x14ac:dyDescent="0.2">
      <c r="S77" s="14"/>
      <c r="V77" s="2"/>
      <c r="W77" s="2"/>
      <c r="X77" s="2"/>
      <c r="Y77" s="2"/>
      <c r="Z77" s="2"/>
    </row>
    <row r="78" spans="2:26" x14ac:dyDescent="0.2">
      <c r="S78" s="14"/>
      <c r="V78" s="2"/>
      <c r="W78" s="2"/>
      <c r="X78" s="2"/>
      <c r="Y78" s="2"/>
      <c r="Z78" s="2"/>
    </row>
    <row r="79" spans="2:26" x14ac:dyDescent="0.2">
      <c r="Q79" s="14"/>
      <c r="R79" s="14"/>
      <c r="S79" s="14"/>
      <c r="V79" s="2"/>
      <c r="W79" s="2"/>
      <c r="X79" s="2"/>
      <c r="Y79" s="2"/>
      <c r="Z79" s="2"/>
    </row>
    <row r="80" spans="2:26" x14ac:dyDescent="0.2">
      <c r="Q80" s="14"/>
      <c r="R80" s="14"/>
      <c r="V80" s="2"/>
      <c r="W80" s="2"/>
      <c r="X80" s="2"/>
      <c r="Y80" s="2"/>
      <c r="Z80" s="2"/>
    </row>
    <row r="81" spans="17:18" x14ac:dyDescent="0.2">
      <c r="Q81" s="14"/>
      <c r="R81" s="14"/>
    </row>
  </sheetData>
  <mergeCells count="9">
    <mergeCell ref="B68:W68"/>
    <mergeCell ref="B70:W70"/>
    <mergeCell ref="B71:W71"/>
    <mergeCell ref="B2:W2"/>
    <mergeCell ref="B4:W4"/>
    <mergeCell ref="B27:N27"/>
    <mergeCell ref="B46:W46"/>
    <mergeCell ref="B47:W47"/>
    <mergeCell ref="B67:W67"/>
  </mergeCells>
  <pageMargins left="0.74803149606299213" right="0.74803149606299213" top="0.98425196850393704" bottom="0.98425196850393704" header="0.51181102362204722" footer="0.51181102362204722"/>
  <pageSetup paperSize="9" scale="28"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E350D-3E66-44EE-83A3-AEE0FFB2E816}">
  <sheetPr codeName="Sheet5">
    <pageSetUpPr fitToPage="1"/>
  </sheetPr>
  <dimension ref="B2:AJ215"/>
  <sheetViews>
    <sheetView showGridLines="0" zoomScale="80" zoomScaleNormal="80" workbookViewId="0">
      <selection activeCell="B3" sqref="B3"/>
    </sheetView>
  </sheetViews>
  <sheetFormatPr defaultColWidth="9.140625" defaultRowHeight="12.75" x14ac:dyDescent="0.2"/>
  <cols>
    <col min="1" max="1" width="7.140625" style="72" customWidth="1"/>
    <col min="2" max="2" width="26" style="72" customWidth="1"/>
    <col min="3" max="3" width="9.140625" style="72"/>
    <col min="4" max="7" width="10.140625" style="72" customWidth="1"/>
    <col min="8" max="8" width="10.28515625" style="72" customWidth="1"/>
    <col min="9" max="10" width="9.28515625" style="72" customWidth="1"/>
    <col min="11" max="13" width="9.140625" style="72"/>
    <col min="14" max="14" width="8.85546875" style="72" customWidth="1"/>
    <col min="15" max="16384" width="9.140625" style="72"/>
  </cols>
  <sheetData>
    <row r="2" spans="2:15" ht="27.75" customHeight="1" x14ac:dyDescent="0.4">
      <c r="B2" s="164" t="s">
        <v>114</v>
      </c>
      <c r="C2" s="164"/>
      <c r="D2" s="164"/>
      <c r="E2" s="164"/>
      <c r="F2" s="164"/>
      <c r="G2" s="164"/>
      <c r="H2" s="164"/>
      <c r="I2" s="164"/>
      <c r="J2" s="164"/>
      <c r="K2" s="164"/>
      <c r="L2" s="164"/>
      <c r="M2" s="164"/>
      <c r="N2" s="164"/>
      <c r="O2" s="164"/>
    </row>
    <row r="4" spans="2:15" ht="36" customHeight="1" x14ac:dyDescent="0.2">
      <c r="B4" s="161" t="s">
        <v>115</v>
      </c>
      <c r="C4" s="161"/>
      <c r="D4" s="161"/>
      <c r="E4" s="161"/>
      <c r="F4" s="161"/>
      <c r="G4" s="161"/>
      <c r="H4" s="161"/>
      <c r="I4" s="161"/>
      <c r="J4" s="161"/>
      <c r="K4" s="161"/>
      <c r="L4" s="161"/>
      <c r="M4" s="161"/>
      <c r="N4" s="161"/>
      <c r="O4" s="161"/>
    </row>
    <row r="25" spans="2:36" ht="41.25" customHeight="1" x14ac:dyDescent="0.2">
      <c r="B25" s="162"/>
      <c r="C25" s="162"/>
      <c r="D25" s="162"/>
      <c r="E25" s="162"/>
      <c r="F25" s="162"/>
      <c r="G25" s="73"/>
    </row>
    <row r="26" spans="2:36" ht="22.5" customHeight="1" x14ac:dyDescent="0.2"/>
    <row r="27" spans="2:36" x14ac:dyDescent="0.2">
      <c r="O27" s="74"/>
      <c r="P27" s="74"/>
      <c r="Q27" s="74"/>
      <c r="R27" s="74"/>
      <c r="S27" s="74"/>
      <c r="T27" s="74"/>
      <c r="U27" s="74"/>
      <c r="V27" s="74"/>
      <c r="W27" s="74"/>
      <c r="X27" s="74"/>
      <c r="Y27" s="74"/>
      <c r="Z27" s="74"/>
      <c r="AA27" s="74"/>
      <c r="AB27" s="74"/>
      <c r="AC27" s="74"/>
      <c r="AD27" s="74"/>
      <c r="AE27" s="74"/>
      <c r="AF27" s="74"/>
      <c r="AG27" s="74"/>
      <c r="AH27" s="74"/>
      <c r="AI27" s="74"/>
      <c r="AJ27" s="74"/>
    </row>
    <row r="28" spans="2:36" ht="15.75" x14ac:dyDescent="0.25">
      <c r="B28" s="75" t="s">
        <v>114</v>
      </c>
      <c r="O28" s="74"/>
      <c r="P28" s="74"/>
      <c r="Q28" s="74"/>
      <c r="R28" s="74"/>
      <c r="S28" s="74"/>
      <c r="T28" s="74"/>
      <c r="U28" s="74"/>
      <c r="V28" s="74"/>
      <c r="W28" s="74"/>
      <c r="X28" s="74"/>
      <c r="Y28" s="74"/>
      <c r="Z28" s="74"/>
      <c r="AA28" s="74"/>
      <c r="AB28" s="74"/>
      <c r="AC28" s="74"/>
      <c r="AD28" s="74"/>
      <c r="AE28" s="74"/>
      <c r="AF28" s="74"/>
      <c r="AG28" s="74"/>
      <c r="AH28" s="74"/>
      <c r="AI28" s="74"/>
      <c r="AJ28" s="74"/>
    </row>
    <row r="29" spans="2:36" ht="15.75" thickBot="1" x14ac:dyDescent="0.3">
      <c r="B29" s="125" t="s">
        <v>30</v>
      </c>
      <c r="C29" s="128" t="s">
        <v>0</v>
      </c>
      <c r="D29" s="126">
        <v>2014</v>
      </c>
      <c r="E29" s="126">
        <v>2015</v>
      </c>
      <c r="F29" s="126">
        <v>2016</v>
      </c>
      <c r="G29" s="126">
        <v>2017</v>
      </c>
      <c r="H29" s="126">
        <v>2018</v>
      </c>
      <c r="I29" s="126">
        <v>2019</v>
      </c>
      <c r="J29" s="126">
        <v>2020</v>
      </c>
      <c r="K29" s="126">
        <v>2021</v>
      </c>
      <c r="L29" s="126">
        <v>2022</v>
      </c>
      <c r="M29" s="126">
        <v>2023</v>
      </c>
      <c r="N29" s="127">
        <v>2024</v>
      </c>
      <c r="O29" s="127">
        <v>2025</v>
      </c>
      <c r="P29"/>
      <c r="Q29"/>
      <c r="R29"/>
      <c r="S29"/>
      <c r="T29"/>
      <c r="U29"/>
      <c r="V29"/>
      <c r="W29"/>
      <c r="X29" s="74"/>
      <c r="Y29" s="74"/>
      <c r="Z29" s="74"/>
      <c r="AA29" s="74"/>
      <c r="AB29" s="74"/>
      <c r="AC29" s="74"/>
      <c r="AD29" s="74"/>
      <c r="AE29" s="74"/>
      <c r="AF29" s="74"/>
      <c r="AG29" s="74"/>
      <c r="AH29" s="74"/>
      <c r="AI29" s="74"/>
      <c r="AJ29" s="74"/>
    </row>
    <row r="30" spans="2:36" ht="14.25" x14ac:dyDescent="0.2">
      <c r="B30" s="76" t="s">
        <v>1</v>
      </c>
      <c r="C30" s="77" t="s">
        <v>2</v>
      </c>
      <c r="D30" s="78">
        <f t="shared" ref="D30:O43" si="0">SUM(D48,D66,D102,D120,D84,D138)</f>
        <v>0</v>
      </c>
      <c r="E30" s="78">
        <f t="shared" si="0"/>
        <v>0.13374165385901898</v>
      </c>
      <c r="F30" s="78">
        <f t="shared" si="0"/>
        <v>0.13374165385901898</v>
      </c>
      <c r="G30" s="78">
        <f t="shared" si="0"/>
        <v>0.13374165385901898</v>
      </c>
      <c r="H30" s="78">
        <f t="shared" si="0"/>
        <v>0.13374165385901898</v>
      </c>
      <c r="I30" s="78">
        <f t="shared" si="0"/>
        <v>-0.98201667918217361</v>
      </c>
      <c r="J30" s="78">
        <f t="shared" si="0"/>
        <v>1.6821279128053674</v>
      </c>
      <c r="K30" s="78">
        <f t="shared" si="0"/>
        <v>-1.4690798466676829</v>
      </c>
      <c r="L30" s="78">
        <f t="shared" si="0"/>
        <v>0.12269247832514779</v>
      </c>
      <c r="M30" s="78">
        <f t="shared" si="0"/>
        <v>-1.2065338897760454</v>
      </c>
      <c r="N30" s="78">
        <f t="shared" si="0"/>
        <v>-4.7451734075648702</v>
      </c>
      <c r="O30" s="78">
        <f t="shared" si="0"/>
        <v>-1.718024</v>
      </c>
      <c r="P30" s="74"/>
      <c r="Q30" s="74"/>
      <c r="R30" s="74"/>
      <c r="S30" s="74"/>
      <c r="T30" s="74"/>
      <c r="U30" s="74"/>
      <c r="V30" s="74"/>
      <c r="W30" s="74"/>
      <c r="X30" s="74"/>
      <c r="Y30" s="74"/>
      <c r="Z30" s="74"/>
      <c r="AA30" s="74"/>
      <c r="AB30" s="74"/>
      <c r="AC30" s="74"/>
      <c r="AD30" s="74"/>
      <c r="AE30" s="74"/>
      <c r="AF30" s="74"/>
      <c r="AG30" s="74"/>
      <c r="AH30" s="74"/>
      <c r="AI30" s="74"/>
      <c r="AJ30" s="74"/>
    </row>
    <row r="31" spans="2:36" ht="14.25" x14ac:dyDescent="0.2">
      <c r="B31" s="76" t="s">
        <v>3</v>
      </c>
      <c r="C31" s="77" t="s">
        <v>4</v>
      </c>
      <c r="D31" s="78">
        <f t="shared" si="0"/>
        <v>4.9703898327406719</v>
      </c>
      <c r="E31" s="78">
        <f t="shared" si="0"/>
        <v>113.47034763624723</v>
      </c>
      <c r="F31" s="78">
        <f t="shared" si="0"/>
        <v>106.00213266530395</v>
      </c>
      <c r="G31" s="78">
        <f t="shared" si="0"/>
        <v>80.916237605221511</v>
      </c>
      <c r="H31" s="78">
        <f t="shared" si="0"/>
        <v>69.873954566309919</v>
      </c>
      <c r="I31" s="78">
        <f t="shared" si="0"/>
        <v>5.9949458952719468</v>
      </c>
      <c r="J31" s="78">
        <f t="shared" si="0"/>
        <v>39.716582489679425</v>
      </c>
      <c r="K31" s="78">
        <f t="shared" si="0"/>
        <v>36.46462968714404</v>
      </c>
      <c r="L31" s="78">
        <f t="shared" si="0"/>
        <v>-0.11179271873525698</v>
      </c>
      <c r="M31" s="78">
        <f t="shared" si="0"/>
        <v>33.787114350891414</v>
      </c>
      <c r="N31" s="78">
        <f t="shared" si="0"/>
        <v>27.662366063579583</v>
      </c>
      <c r="O31" s="78">
        <f t="shared" si="0"/>
        <v>184.52820500000001</v>
      </c>
      <c r="P31" s="74"/>
      <c r="Q31" s="74"/>
      <c r="R31" s="74"/>
      <c r="S31" s="74"/>
      <c r="T31" s="74"/>
      <c r="U31" s="74"/>
      <c r="V31" s="74"/>
      <c r="W31" s="74"/>
      <c r="X31" s="74"/>
      <c r="Y31" s="74"/>
      <c r="Z31" s="74"/>
      <c r="AA31" s="74"/>
      <c r="AB31" s="74"/>
      <c r="AC31" s="74"/>
      <c r="AD31" s="74"/>
      <c r="AE31" s="74"/>
      <c r="AF31" s="74"/>
      <c r="AG31" s="74"/>
      <c r="AH31" s="74"/>
      <c r="AI31" s="74"/>
      <c r="AJ31" s="74"/>
    </row>
    <row r="32" spans="2:36" ht="14.25" x14ac:dyDescent="0.2">
      <c r="B32" s="76" t="s">
        <v>5</v>
      </c>
      <c r="C32" s="77" t="s">
        <v>4</v>
      </c>
      <c r="D32" s="78">
        <f t="shared" si="0"/>
        <v>9.7763091743695831</v>
      </c>
      <c r="E32" s="78">
        <f t="shared" si="0"/>
        <v>114.62386507035799</v>
      </c>
      <c r="F32" s="78">
        <f t="shared" si="0"/>
        <v>25.843162085167645</v>
      </c>
      <c r="G32" s="78">
        <f t="shared" si="0"/>
        <v>34.521681489130387</v>
      </c>
      <c r="H32" s="78">
        <f t="shared" si="0"/>
        <v>-29.816292274630907</v>
      </c>
      <c r="I32" s="78">
        <f t="shared" si="0"/>
        <v>0.8024499231541139</v>
      </c>
      <c r="J32" s="78">
        <f t="shared" si="0"/>
        <v>48.849344479274599</v>
      </c>
      <c r="K32" s="78">
        <f t="shared" si="0"/>
        <v>131.31613916582461</v>
      </c>
      <c r="L32" s="78">
        <f t="shared" si="0"/>
        <v>114.89371093092211</v>
      </c>
      <c r="M32" s="78">
        <f t="shared" si="0"/>
        <v>110.84703709919094</v>
      </c>
      <c r="N32" s="78">
        <f t="shared" si="0"/>
        <v>30.907541662913424</v>
      </c>
      <c r="O32" s="78">
        <f t="shared" si="0"/>
        <v>91.642634999999999</v>
      </c>
      <c r="P32" s="74"/>
      <c r="Q32" s="74"/>
      <c r="R32" s="74"/>
      <c r="S32" s="74"/>
      <c r="T32" s="74"/>
      <c r="U32" s="74"/>
      <c r="V32" s="74"/>
      <c r="W32" s="74"/>
      <c r="X32" s="74"/>
      <c r="Y32" s="74"/>
      <c r="Z32" s="74"/>
      <c r="AA32" s="74"/>
      <c r="AB32" s="74"/>
      <c r="AC32" s="74"/>
      <c r="AD32" s="74"/>
      <c r="AE32" s="74"/>
      <c r="AF32" s="74"/>
      <c r="AG32" s="74"/>
      <c r="AH32" s="74"/>
      <c r="AI32" s="74"/>
      <c r="AJ32" s="74"/>
    </row>
    <row r="33" spans="2:36" ht="14.25" x14ac:dyDescent="0.2">
      <c r="B33" s="76" t="s">
        <v>6</v>
      </c>
      <c r="C33" s="77" t="s">
        <v>4</v>
      </c>
      <c r="D33" s="78">
        <f t="shared" si="0"/>
        <v>0.81222001092255003</v>
      </c>
      <c r="E33" s="78">
        <f t="shared" si="0"/>
        <v>0.79265023820908198</v>
      </c>
      <c r="F33" s="78">
        <f t="shared" si="0"/>
        <v>0.8159790011710697</v>
      </c>
      <c r="G33" s="78">
        <f t="shared" si="0"/>
        <v>0.81691055564018666</v>
      </c>
      <c r="H33" s="78">
        <f t="shared" si="0"/>
        <v>4.6612404490723911</v>
      </c>
      <c r="I33" s="78">
        <f t="shared" si="0"/>
        <v>-11.901242063705642</v>
      </c>
      <c r="J33" s="78">
        <f t="shared" si="0"/>
        <v>1.1307644163824362</v>
      </c>
      <c r="K33" s="78">
        <f t="shared" si="0"/>
        <v>-1.7421802397485606</v>
      </c>
      <c r="L33" s="78">
        <f t="shared" si="0"/>
        <v>-3.9283959482796824</v>
      </c>
      <c r="M33" s="78">
        <f t="shared" si="0"/>
        <v>34.198183405615019</v>
      </c>
      <c r="N33" s="78">
        <f t="shared" si="0"/>
        <v>28.505517862885736</v>
      </c>
      <c r="O33" s="78">
        <f t="shared" si="0"/>
        <v>-59.202221000000009</v>
      </c>
      <c r="P33" s="74"/>
      <c r="Q33" s="74"/>
      <c r="R33" s="74"/>
      <c r="S33" s="74"/>
      <c r="T33" s="74"/>
      <c r="U33" s="74"/>
      <c r="V33" s="74"/>
      <c r="W33" s="74"/>
      <c r="X33" s="74"/>
      <c r="Y33" s="74"/>
      <c r="Z33" s="74"/>
      <c r="AA33" s="74"/>
      <c r="AB33" s="74"/>
      <c r="AC33" s="74"/>
      <c r="AD33" s="74"/>
      <c r="AE33" s="74"/>
      <c r="AF33" s="74"/>
      <c r="AG33" s="74"/>
      <c r="AH33" s="74"/>
      <c r="AI33" s="74"/>
      <c r="AJ33" s="74"/>
    </row>
    <row r="34" spans="2:36" ht="14.25" x14ac:dyDescent="0.2">
      <c r="B34" s="76" t="s">
        <v>7</v>
      </c>
      <c r="C34" s="77" t="s">
        <v>8</v>
      </c>
      <c r="D34" s="78">
        <f t="shared" si="0"/>
        <v>0.44315374689826498</v>
      </c>
      <c r="E34" s="78">
        <f t="shared" si="0"/>
        <v>45.190263076923152</v>
      </c>
      <c r="F34" s="78">
        <f t="shared" si="0"/>
        <v>18.668393414703409</v>
      </c>
      <c r="G34" s="78">
        <f t="shared" si="0"/>
        <v>83.674618512783397</v>
      </c>
      <c r="H34" s="78">
        <f t="shared" si="0"/>
        <v>35.956905734939063</v>
      </c>
      <c r="I34" s="78">
        <f t="shared" si="0"/>
        <v>35.175085617052545</v>
      </c>
      <c r="J34" s="78">
        <f t="shared" si="0"/>
        <v>33.704232789293101</v>
      </c>
      <c r="K34" s="78">
        <f t="shared" si="0"/>
        <v>15.177778466450773</v>
      </c>
      <c r="L34" s="78">
        <f t="shared" si="0"/>
        <v>98.709943584262376</v>
      </c>
      <c r="M34" s="78">
        <f t="shared" si="0"/>
        <v>80.478982024362935</v>
      </c>
      <c r="N34" s="78">
        <f t="shared" si="0"/>
        <v>65.280209289246059</v>
      </c>
      <c r="O34" s="78">
        <f t="shared" si="0"/>
        <v>49.186920000000001</v>
      </c>
      <c r="P34" s="74"/>
      <c r="Q34" s="74"/>
      <c r="R34" s="74"/>
      <c r="S34" s="74"/>
      <c r="T34" s="74"/>
      <c r="U34" s="74"/>
      <c r="V34" s="74"/>
      <c r="W34" s="74"/>
      <c r="X34" s="74"/>
      <c r="Y34" s="74"/>
      <c r="Z34" s="74"/>
      <c r="AA34" s="74"/>
      <c r="AB34" s="74"/>
      <c r="AC34" s="74"/>
      <c r="AD34" s="74"/>
      <c r="AE34" s="74"/>
      <c r="AF34" s="74"/>
      <c r="AG34" s="74"/>
      <c r="AH34" s="74"/>
      <c r="AI34" s="74"/>
      <c r="AJ34" s="74"/>
    </row>
    <row r="35" spans="2:36" ht="14.25" x14ac:dyDescent="0.2">
      <c r="B35" s="76" t="s">
        <v>9</v>
      </c>
      <c r="C35" s="77" t="s">
        <v>8</v>
      </c>
      <c r="D35" s="78">
        <f t="shared" si="0"/>
        <v>4.8921290322580857</v>
      </c>
      <c r="E35" s="78">
        <f t="shared" si="0"/>
        <v>41.165181430560473</v>
      </c>
      <c r="F35" s="78">
        <f t="shared" si="0"/>
        <v>76.098384081312787</v>
      </c>
      <c r="G35" s="78">
        <f t="shared" si="0"/>
        <v>89.842378953692943</v>
      </c>
      <c r="H35" s="78">
        <f t="shared" si="0"/>
        <v>120.42096077513263</v>
      </c>
      <c r="I35" s="78">
        <f t="shared" si="0"/>
        <v>14.673000837977138</v>
      </c>
      <c r="J35" s="78">
        <f t="shared" si="0"/>
        <v>32.486013873957468</v>
      </c>
      <c r="K35" s="78">
        <f t="shared" si="0"/>
        <v>89.09667504991711</v>
      </c>
      <c r="L35" s="78">
        <f t="shared" si="0"/>
        <v>36.769916996956653</v>
      </c>
      <c r="M35" s="78">
        <f t="shared" si="0"/>
        <v>105.59985801088695</v>
      </c>
      <c r="N35" s="78">
        <f t="shared" si="0"/>
        <v>0.95393401524780752</v>
      </c>
      <c r="O35" s="78">
        <f t="shared" si="0"/>
        <v>29.167990000000003</v>
      </c>
      <c r="P35" s="74"/>
      <c r="Q35" s="74"/>
      <c r="R35" s="74"/>
      <c r="S35" s="74"/>
      <c r="T35" s="74"/>
      <c r="U35" s="74"/>
      <c r="V35" s="74"/>
      <c r="W35" s="74"/>
      <c r="X35" s="74"/>
      <c r="Y35" s="74"/>
      <c r="Z35" s="74"/>
      <c r="AA35" s="74"/>
      <c r="AB35" s="74"/>
      <c r="AC35" s="74"/>
      <c r="AD35" s="74"/>
      <c r="AE35" s="74"/>
      <c r="AF35" s="74"/>
      <c r="AG35" s="74"/>
      <c r="AH35" s="74"/>
      <c r="AI35" s="74"/>
      <c r="AJ35" s="74"/>
    </row>
    <row r="36" spans="2:36" ht="14.25" x14ac:dyDescent="0.2">
      <c r="B36" s="76" t="s">
        <v>10</v>
      </c>
      <c r="C36" s="77" t="s">
        <v>11</v>
      </c>
      <c r="D36" s="78">
        <f t="shared" si="0"/>
        <v>26.209727047146519</v>
      </c>
      <c r="E36" s="78">
        <f t="shared" si="0"/>
        <v>18.569502769230802</v>
      </c>
      <c r="F36" s="78">
        <f t="shared" si="0"/>
        <v>0.91542191119210181</v>
      </c>
      <c r="G36" s="78">
        <f t="shared" si="0"/>
        <v>16.080386197178658</v>
      </c>
      <c r="H36" s="78">
        <f t="shared" si="0"/>
        <v>32.525651760566376</v>
      </c>
      <c r="I36" s="78">
        <f t="shared" si="0"/>
        <v>35.254139354023728</v>
      </c>
      <c r="J36" s="78">
        <f t="shared" si="0"/>
        <v>43.16292914054074</v>
      </c>
      <c r="K36" s="78">
        <f t="shared" si="0"/>
        <v>58.186685222078275</v>
      </c>
      <c r="L36" s="78">
        <f t="shared" si="0"/>
        <v>69.162270948154315</v>
      </c>
      <c r="M36" s="78">
        <f t="shared" si="0"/>
        <v>41.213464977044097</v>
      </c>
      <c r="N36" s="78">
        <f t="shared" si="0"/>
        <v>37.823563518172435</v>
      </c>
      <c r="O36" s="78">
        <f t="shared" si="0"/>
        <v>31.183850233983719</v>
      </c>
      <c r="P36" s="74"/>
      <c r="Q36" s="74"/>
      <c r="R36" s="74"/>
      <c r="S36" s="74"/>
      <c r="T36" s="74"/>
      <c r="U36" s="74"/>
      <c r="V36" s="74"/>
      <c r="W36" s="74"/>
      <c r="X36" s="74"/>
      <c r="Y36" s="74"/>
      <c r="Z36" s="74"/>
      <c r="AA36" s="74"/>
      <c r="AB36" s="74"/>
      <c r="AC36" s="74"/>
      <c r="AD36" s="74"/>
      <c r="AE36" s="74"/>
      <c r="AF36" s="74"/>
      <c r="AG36" s="74"/>
      <c r="AH36" s="74"/>
      <c r="AI36" s="74"/>
      <c r="AJ36" s="74"/>
    </row>
    <row r="37" spans="2:36" ht="14.25" x14ac:dyDescent="0.2">
      <c r="B37" s="76" t="s">
        <v>37</v>
      </c>
      <c r="C37" s="77" t="s">
        <v>12</v>
      </c>
      <c r="D37" s="78">
        <f t="shared" si="0"/>
        <v>0</v>
      </c>
      <c r="E37" s="78">
        <f t="shared" si="0"/>
        <v>0</v>
      </c>
      <c r="F37" s="78">
        <f t="shared" si="0"/>
        <v>-3.3132734890270648</v>
      </c>
      <c r="G37" s="78">
        <f t="shared" si="0"/>
        <v>10.515865284257224</v>
      </c>
      <c r="H37" s="78">
        <f t="shared" si="0"/>
        <v>18.060747332758098</v>
      </c>
      <c r="I37" s="78">
        <f t="shared" si="0"/>
        <v>17.74402944184774</v>
      </c>
      <c r="J37" s="78">
        <f t="shared" si="0"/>
        <v>-23.165001398132432</v>
      </c>
      <c r="K37" s="78">
        <f t="shared" si="0"/>
        <v>-24.456152777478763</v>
      </c>
      <c r="L37" s="78">
        <f t="shared" si="0"/>
        <v>-20.150306878441956</v>
      </c>
      <c r="M37" s="78">
        <f t="shared" si="0"/>
        <v>0.56072520861556074</v>
      </c>
      <c r="N37" s="78">
        <f t="shared" si="0"/>
        <v>-12.636402154797116</v>
      </c>
      <c r="O37" s="78">
        <f t="shared" si="0"/>
        <v>-2.9815182172355699</v>
      </c>
      <c r="P37" s="74"/>
      <c r="Q37" s="74"/>
      <c r="R37" s="74"/>
      <c r="S37" s="74"/>
      <c r="T37" s="74"/>
      <c r="U37" s="74"/>
      <c r="V37" s="74"/>
      <c r="W37" s="74"/>
      <c r="X37" s="74"/>
      <c r="Y37" s="74"/>
      <c r="Z37" s="74"/>
      <c r="AA37" s="74"/>
      <c r="AB37" s="74"/>
      <c r="AC37" s="74"/>
      <c r="AD37" s="74"/>
      <c r="AE37" s="74"/>
      <c r="AF37" s="74"/>
      <c r="AG37" s="74"/>
      <c r="AH37" s="74"/>
      <c r="AI37" s="74"/>
      <c r="AJ37" s="74"/>
    </row>
    <row r="38" spans="2:36" ht="14.25" x14ac:dyDescent="0.2">
      <c r="B38" s="76" t="s">
        <v>38</v>
      </c>
      <c r="C38" s="77" t="s">
        <v>13</v>
      </c>
      <c r="D38" s="78">
        <f t="shared" si="0"/>
        <v>62.380034150552703</v>
      </c>
      <c r="E38" s="78">
        <f t="shared" si="0"/>
        <v>52.021717496406858</v>
      </c>
      <c r="F38" s="78">
        <f t="shared" si="0"/>
        <v>56.430941442335353</v>
      </c>
      <c r="G38" s="78">
        <f t="shared" si="0"/>
        <v>102.45284046545264</v>
      </c>
      <c r="H38" s="78">
        <f t="shared" si="0"/>
        <v>33.663527232366249</v>
      </c>
      <c r="I38" s="78">
        <f t="shared" si="0"/>
        <v>26.222246656331411</v>
      </c>
      <c r="J38" s="78">
        <f t="shared" si="0"/>
        <v>9.731824180914403</v>
      </c>
      <c r="K38" s="78">
        <f t="shared" si="0"/>
        <v>9.9378993397615307</v>
      </c>
      <c r="L38" s="78">
        <f t="shared" si="0"/>
        <v>54.591127777743857</v>
      </c>
      <c r="M38" s="78">
        <f t="shared" si="0"/>
        <v>46.942370200694768</v>
      </c>
      <c r="N38" s="78">
        <f t="shared" si="0"/>
        <v>66.729498740000253</v>
      </c>
      <c r="O38" s="78">
        <f t="shared" si="0"/>
        <v>49.097374744805883</v>
      </c>
      <c r="P38" s="74"/>
      <c r="Q38" s="74"/>
      <c r="R38" s="74"/>
      <c r="S38" s="74"/>
      <c r="T38" s="74"/>
      <c r="U38" s="74"/>
      <c r="V38" s="74"/>
      <c r="W38" s="74"/>
      <c r="X38" s="74"/>
      <c r="Y38" s="74"/>
      <c r="Z38" s="74"/>
      <c r="AA38" s="74"/>
      <c r="AB38" s="74"/>
      <c r="AC38" s="74"/>
      <c r="AD38" s="74"/>
      <c r="AE38" s="74"/>
      <c r="AF38" s="74"/>
      <c r="AG38" s="74"/>
      <c r="AH38" s="74"/>
      <c r="AI38" s="74"/>
      <c r="AJ38" s="74"/>
    </row>
    <row r="39" spans="2:36" ht="14.25" x14ac:dyDescent="0.2">
      <c r="B39" s="76" t="s">
        <v>14</v>
      </c>
      <c r="C39" s="77" t="s">
        <v>13</v>
      </c>
      <c r="D39" s="78">
        <f t="shared" si="0"/>
        <v>-18.668382099729037</v>
      </c>
      <c r="E39" s="78">
        <f t="shared" si="0"/>
        <v>-16.206480406468014</v>
      </c>
      <c r="F39" s="78">
        <f t="shared" si="0"/>
        <v>-11.167745881697043</v>
      </c>
      <c r="G39" s="78">
        <f t="shared" si="0"/>
        <v>-6.788570725233245</v>
      </c>
      <c r="H39" s="78">
        <f t="shared" si="0"/>
        <v>3.687296028034484</v>
      </c>
      <c r="I39" s="78">
        <f t="shared" si="0"/>
        <v>-9.7041338881001818E-2</v>
      </c>
      <c r="J39" s="78">
        <f t="shared" si="0"/>
        <v>4.8938461201047421</v>
      </c>
      <c r="K39" s="78">
        <f t="shared" si="0"/>
        <v>4.9162643629664515</v>
      </c>
      <c r="L39" s="78">
        <f t="shared" si="0"/>
        <v>19.653250960533931</v>
      </c>
      <c r="M39" s="78">
        <f t="shared" si="0"/>
        <v>23.356671405999389</v>
      </c>
      <c r="N39" s="78">
        <f t="shared" si="0"/>
        <v>24.667991893949392</v>
      </c>
      <c r="O39" s="78">
        <f t="shared" si="0"/>
        <v>16.365376000000001</v>
      </c>
      <c r="P39" s="74"/>
      <c r="Q39" s="74"/>
      <c r="R39" s="74"/>
      <c r="S39" s="74"/>
      <c r="T39" s="74"/>
      <c r="U39" s="74"/>
      <c r="V39" s="74"/>
      <c r="W39" s="74"/>
      <c r="X39" s="74"/>
      <c r="Y39" s="74"/>
      <c r="Z39" s="74"/>
      <c r="AA39" s="74"/>
      <c r="AB39" s="74"/>
      <c r="AC39" s="74"/>
      <c r="AD39" s="74"/>
      <c r="AE39" s="74"/>
      <c r="AF39" s="74"/>
      <c r="AG39" s="74"/>
      <c r="AH39" s="74"/>
      <c r="AI39" s="74"/>
      <c r="AJ39" s="74"/>
    </row>
    <row r="40" spans="2:36" ht="14.25" x14ac:dyDescent="0.2">
      <c r="B40" s="76" t="s">
        <v>39</v>
      </c>
      <c r="C40" s="77" t="s">
        <v>13</v>
      </c>
      <c r="D40" s="78">
        <f t="shared" si="0"/>
        <v>55.151088422025971</v>
      </c>
      <c r="E40" s="78">
        <f t="shared" si="0"/>
        <v>44.894495231153563</v>
      </c>
      <c r="F40" s="78">
        <f t="shared" si="0"/>
        <v>39.442739891688468</v>
      </c>
      <c r="G40" s="78">
        <f t="shared" si="0"/>
        <v>28.307770089231461</v>
      </c>
      <c r="H40" s="78">
        <f t="shared" si="0"/>
        <v>-0.29392020138766939</v>
      </c>
      <c r="I40" s="78">
        <f t="shared" si="0"/>
        <v>10.067808591959581</v>
      </c>
      <c r="J40" s="78">
        <f t="shared" si="0"/>
        <v>9.1403024247519156</v>
      </c>
      <c r="K40" s="78">
        <f t="shared" si="0"/>
        <v>9.2598864597369506</v>
      </c>
      <c r="L40" s="78">
        <f t="shared" si="0"/>
        <v>17.249746242151922</v>
      </c>
      <c r="M40" s="78">
        <f t="shared" si="0"/>
        <v>21.826434851941457</v>
      </c>
      <c r="N40" s="78">
        <f t="shared" si="0"/>
        <v>17.047412325194436</v>
      </c>
      <c r="O40" s="78">
        <f t="shared" si="0"/>
        <v>27.75341246405106</v>
      </c>
      <c r="P40" s="74"/>
      <c r="Q40" s="74"/>
      <c r="R40" s="74"/>
      <c r="S40" s="74"/>
      <c r="T40" s="74"/>
      <c r="U40" s="74"/>
      <c r="V40" s="74"/>
      <c r="W40" s="74"/>
      <c r="X40" s="74"/>
      <c r="Y40" s="74"/>
      <c r="Z40" s="74"/>
      <c r="AA40" s="74"/>
      <c r="AB40" s="74"/>
      <c r="AC40" s="74"/>
      <c r="AD40" s="74"/>
      <c r="AE40" s="74"/>
      <c r="AF40" s="74"/>
      <c r="AG40" s="74"/>
      <c r="AH40" s="74"/>
      <c r="AI40" s="74"/>
      <c r="AJ40" s="74"/>
    </row>
    <row r="41" spans="2:36" ht="14.25" x14ac:dyDescent="0.2">
      <c r="B41" s="76" t="s">
        <v>40</v>
      </c>
      <c r="C41" s="77" t="s">
        <v>13</v>
      </c>
      <c r="D41" s="78">
        <f t="shared" si="0"/>
        <v>34.420163755636167</v>
      </c>
      <c r="E41" s="78">
        <f t="shared" si="0"/>
        <v>17.581972166652747</v>
      </c>
      <c r="F41" s="78">
        <f t="shared" si="0"/>
        <v>-8.9958700208184226</v>
      </c>
      <c r="G41" s="78">
        <f t="shared" si="0"/>
        <v>48.361346570968585</v>
      </c>
      <c r="H41" s="78">
        <f t="shared" si="0"/>
        <v>53.631363555998959</v>
      </c>
      <c r="I41" s="78">
        <f t="shared" si="0"/>
        <v>28.079787045827409</v>
      </c>
      <c r="J41" s="78">
        <f t="shared" si="0"/>
        <v>26.877579578902914</v>
      </c>
      <c r="K41" s="78">
        <f t="shared" si="0"/>
        <v>26.940979898103024</v>
      </c>
      <c r="L41" s="78">
        <f t="shared" si="0"/>
        <v>38.14748873744545</v>
      </c>
      <c r="M41" s="78">
        <f t="shared" si="0"/>
        <v>36.474338319937814</v>
      </c>
      <c r="N41" s="78">
        <f t="shared" si="0"/>
        <v>30.782924215448382</v>
      </c>
      <c r="O41" s="78">
        <f t="shared" si="0"/>
        <v>43.811563</v>
      </c>
      <c r="P41" s="74"/>
      <c r="Q41" s="74"/>
      <c r="R41" s="74"/>
      <c r="S41" s="74"/>
      <c r="T41" s="74"/>
      <c r="U41" s="74"/>
      <c r="V41" s="74"/>
      <c r="W41" s="74"/>
      <c r="X41" s="74"/>
      <c r="Y41" s="74"/>
      <c r="Z41" s="74"/>
      <c r="AA41" s="74"/>
      <c r="AB41" s="74"/>
      <c r="AC41" s="74"/>
      <c r="AD41" s="74"/>
      <c r="AE41" s="74"/>
      <c r="AF41" s="74"/>
      <c r="AG41" s="74"/>
      <c r="AH41" s="74"/>
      <c r="AI41" s="74"/>
      <c r="AJ41" s="74"/>
    </row>
    <row r="42" spans="2:36" ht="14.25" x14ac:dyDescent="0.2">
      <c r="B42" s="76" t="s">
        <v>15</v>
      </c>
      <c r="C42" s="77" t="s">
        <v>13</v>
      </c>
      <c r="D42" s="78">
        <f t="shared" si="0"/>
        <v>-38.48732261731169</v>
      </c>
      <c r="E42" s="78">
        <f t="shared" si="0"/>
        <v>-57.943026905950418</v>
      </c>
      <c r="F42" s="78">
        <f t="shared" si="0"/>
        <v>-40.256767698753748</v>
      </c>
      <c r="G42" s="78">
        <f t="shared" si="0"/>
        <v>7.2736866844640531</v>
      </c>
      <c r="H42" s="78">
        <f t="shared" si="0"/>
        <v>39.041684599381504</v>
      </c>
      <c r="I42" s="78">
        <f t="shared" si="0"/>
        <v>31.349443683707793</v>
      </c>
      <c r="J42" s="78">
        <f t="shared" si="0"/>
        <v>33.608508198901482</v>
      </c>
      <c r="K42" s="78">
        <f t="shared" si="0"/>
        <v>33.645818693830194</v>
      </c>
      <c r="L42" s="78">
        <f t="shared" si="0"/>
        <v>30.825152660113918</v>
      </c>
      <c r="M42" s="78">
        <f t="shared" si="0"/>
        <v>51.588897157519021</v>
      </c>
      <c r="N42" s="78">
        <f t="shared" si="0"/>
        <v>60.734305792819313</v>
      </c>
      <c r="O42" s="78">
        <f t="shared" si="0"/>
        <v>34.977277000000001</v>
      </c>
      <c r="P42" s="74"/>
      <c r="Q42" s="74"/>
      <c r="R42" s="74"/>
      <c r="S42" s="74"/>
      <c r="T42" s="74"/>
      <c r="U42" s="74"/>
      <c r="V42" s="74"/>
      <c r="W42" s="74"/>
      <c r="X42" s="74"/>
      <c r="Y42" s="74"/>
      <c r="Z42" s="74"/>
      <c r="AA42" s="74"/>
      <c r="AB42" s="74"/>
      <c r="AC42" s="74"/>
      <c r="AD42" s="74"/>
      <c r="AE42" s="74"/>
      <c r="AF42" s="74"/>
      <c r="AG42" s="74"/>
      <c r="AH42" s="74"/>
      <c r="AI42" s="74"/>
      <c r="AJ42" s="74"/>
    </row>
    <row r="43" spans="2:36" ht="14.25" x14ac:dyDescent="0.2">
      <c r="B43" s="76" t="s">
        <v>32</v>
      </c>
      <c r="C43" s="77" t="s">
        <v>16</v>
      </c>
      <c r="D43" s="78">
        <f t="shared" si="0"/>
        <v>0</v>
      </c>
      <c r="E43" s="78">
        <f t="shared" si="0"/>
        <v>0</v>
      </c>
      <c r="F43" s="78">
        <f t="shared" si="0"/>
        <v>0</v>
      </c>
      <c r="G43" s="78">
        <f t="shared" si="0"/>
        <v>0</v>
      </c>
      <c r="H43" s="78">
        <f t="shared" si="0"/>
        <v>0</v>
      </c>
      <c r="I43" s="78">
        <f t="shared" si="0"/>
        <v>0</v>
      </c>
      <c r="J43" s="78">
        <f t="shared" si="0"/>
        <v>0.37521648737806385</v>
      </c>
      <c r="K43" s="78">
        <f t="shared" si="0"/>
        <v>0.38018365994070485</v>
      </c>
      <c r="L43" s="78">
        <f t="shared" si="0"/>
        <v>0.38313463389968577</v>
      </c>
      <c r="M43" s="78">
        <f t="shared" si="0"/>
        <v>0.38696145427420087</v>
      </c>
      <c r="N43" s="78">
        <f t="shared" si="0"/>
        <v>0.38884934445843261</v>
      </c>
      <c r="O43" s="78">
        <f t="shared" si="0"/>
        <v>-1.4953320000000001</v>
      </c>
      <c r="P43" s="74"/>
      <c r="Q43" s="74"/>
      <c r="R43" s="74"/>
      <c r="S43" s="74"/>
      <c r="T43" s="74"/>
      <c r="U43" s="74"/>
      <c r="V43" s="74"/>
      <c r="W43" s="74"/>
      <c r="X43" s="74"/>
      <c r="Y43" s="74"/>
      <c r="Z43" s="74"/>
      <c r="AA43" s="74"/>
      <c r="AB43" s="74"/>
      <c r="AC43" s="74"/>
      <c r="AD43" s="74"/>
      <c r="AE43" s="74"/>
      <c r="AF43" s="74"/>
      <c r="AG43" s="74"/>
      <c r="AH43" s="74"/>
      <c r="AI43" s="74"/>
      <c r="AJ43" s="74"/>
    </row>
    <row r="44" spans="2:36" ht="15" thickBot="1" x14ac:dyDescent="0.25">
      <c r="B44" s="79" t="s">
        <v>17</v>
      </c>
      <c r="C44" s="80"/>
      <c r="D44" s="81">
        <f t="shared" ref="D44:O44" si="1">SUM(D30:D43)</f>
        <v>141.89951045550978</v>
      </c>
      <c r="E44" s="81">
        <f t="shared" si="1"/>
        <v>374.29422945718244</v>
      </c>
      <c r="F44" s="81">
        <f t="shared" si="1"/>
        <v>260.61723905643748</v>
      </c>
      <c r="G44" s="81">
        <f t="shared" si="1"/>
        <v>496.10889333664687</v>
      </c>
      <c r="H44" s="81">
        <f t="shared" si="1"/>
        <v>381.54686121240007</v>
      </c>
      <c r="I44" s="81">
        <f t="shared" si="1"/>
        <v>192.38263696538459</v>
      </c>
      <c r="J44" s="81">
        <f t="shared" si="1"/>
        <v>262.19427069475421</v>
      </c>
      <c r="K44" s="81">
        <f t="shared" si="1"/>
        <v>387.65552714185867</v>
      </c>
      <c r="L44" s="81">
        <f t="shared" si="1"/>
        <v>456.31794040505241</v>
      </c>
      <c r="M44" s="81">
        <f t="shared" si="1"/>
        <v>586.05450457719758</v>
      </c>
      <c r="N44" s="81">
        <f t="shared" si="1"/>
        <v>374.10253916155324</v>
      </c>
      <c r="O44" s="81">
        <f t="shared" si="1"/>
        <v>492.31750822560508</v>
      </c>
      <c r="P44" s="74"/>
      <c r="Q44" s="74"/>
      <c r="R44" s="74"/>
      <c r="S44" s="74"/>
      <c r="T44" s="74"/>
      <c r="U44" s="74"/>
      <c r="V44" s="74"/>
      <c r="W44" s="74"/>
      <c r="X44" s="74"/>
      <c r="Y44" s="74"/>
      <c r="Z44" s="74"/>
      <c r="AA44" s="74"/>
      <c r="AB44" s="74"/>
      <c r="AC44" s="74"/>
      <c r="AD44" s="74"/>
      <c r="AE44" s="74"/>
      <c r="AF44" s="74"/>
      <c r="AG44" s="74"/>
      <c r="AH44" s="74"/>
      <c r="AI44" s="74"/>
      <c r="AJ44" s="74"/>
    </row>
    <row r="45" spans="2:36" ht="15" x14ac:dyDescent="0.2">
      <c r="B45" s="82"/>
      <c r="C45" s="82"/>
      <c r="D45" s="82"/>
      <c r="E45" s="82"/>
      <c r="F45" s="82"/>
      <c r="G45" s="82"/>
      <c r="H45" s="82"/>
      <c r="I45" s="82"/>
      <c r="J45" s="82"/>
      <c r="K45" s="82"/>
      <c r="L45" s="82"/>
      <c r="M45" s="82"/>
      <c r="N45" s="82"/>
      <c r="O45" s="74"/>
      <c r="P45" s="74"/>
      <c r="Q45" s="74"/>
      <c r="R45" s="74"/>
      <c r="S45" s="74"/>
      <c r="T45" s="74"/>
      <c r="U45" s="74"/>
      <c r="V45" s="74"/>
      <c r="W45" s="74"/>
      <c r="X45" s="74"/>
      <c r="Y45" s="74"/>
      <c r="Z45" s="74"/>
      <c r="AA45" s="74"/>
      <c r="AB45" s="74"/>
      <c r="AC45" s="74"/>
      <c r="AD45" s="74"/>
      <c r="AE45" s="74"/>
      <c r="AF45" s="74"/>
      <c r="AG45" s="74"/>
      <c r="AH45" s="74"/>
      <c r="AI45" s="74"/>
      <c r="AJ45" s="74"/>
    </row>
    <row r="46" spans="2:36" ht="28.7" customHeight="1" x14ac:dyDescent="0.25">
      <c r="B46" s="75" t="s">
        <v>116</v>
      </c>
      <c r="O46" s="74"/>
      <c r="P46" s="74"/>
      <c r="Q46" s="74"/>
      <c r="R46" s="74"/>
      <c r="S46" s="74"/>
      <c r="T46" s="74"/>
      <c r="U46" s="74"/>
      <c r="V46" s="74"/>
      <c r="W46" s="74"/>
      <c r="X46" s="74"/>
      <c r="Y46" s="74"/>
      <c r="Z46" s="74"/>
      <c r="AA46" s="74"/>
      <c r="AB46" s="74"/>
      <c r="AC46" s="74"/>
      <c r="AD46" s="74"/>
      <c r="AE46" s="74"/>
      <c r="AF46" s="74"/>
      <c r="AG46" s="74"/>
      <c r="AH46" s="74"/>
      <c r="AI46" s="74"/>
      <c r="AJ46" s="74"/>
    </row>
    <row r="47" spans="2:36" ht="15.75" thickBot="1" x14ac:dyDescent="0.25">
      <c r="B47" s="125" t="s">
        <v>30</v>
      </c>
      <c r="C47" s="126" t="s">
        <v>0</v>
      </c>
      <c r="D47" s="126">
        <v>2014</v>
      </c>
      <c r="E47" s="126">
        <v>2015</v>
      </c>
      <c r="F47" s="126">
        <v>2016</v>
      </c>
      <c r="G47" s="126">
        <v>2017</v>
      </c>
      <c r="H47" s="126">
        <v>2018</v>
      </c>
      <c r="I47" s="126">
        <v>2019</v>
      </c>
      <c r="J47" s="126">
        <v>2020</v>
      </c>
      <c r="K47" s="126">
        <v>2021</v>
      </c>
      <c r="L47" s="126">
        <v>2022</v>
      </c>
      <c r="M47" s="126">
        <v>2023</v>
      </c>
      <c r="N47" s="127">
        <v>2024</v>
      </c>
      <c r="O47" s="127">
        <v>2025</v>
      </c>
      <c r="P47" s="74"/>
      <c r="Q47" s="74"/>
      <c r="R47" s="74"/>
      <c r="S47" s="74"/>
      <c r="T47" s="74"/>
      <c r="U47" s="74"/>
      <c r="V47" s="74"/>
      <c r="W47" s="74"/>
      <c r="X47" s="74"/>
      <c r="Y47" s="74"/>
      <c r="Z47" s="74"/>
      <c r="AA47" s="74"/>
      <c r="AB47" s="74"/>
      <c r="AC47" s="74"/>
      <c r="AD47" s="74"/>
      <c r="AE47" s="74"/>
      <c r="AF47" s="74"/>
      <c r="AG47" s="74"/>
      <c r="AH47" s="74"/>
      <c r="AI47" s="74"/>
      <c r="AJ47" s="74"/>
    </row>
    <row r="48" spans="2:36" ht="14.25" x14ac:dyDescent="0.2">
      <c r="B48" s="76" t="s">
        <v>1</v>
      </c>
      <c r="C48" s="77" t="s">
        <v>2</v>
      </c>
      <c r="D48" s="78">
        <v>0</v>
      </c>
      <c r="E48" s="78">
        <v>0</v>
      </c>
      <c r="F48" s="78">
        <v>0</v>
      </c>
      <c r="G48" s="78">
        <v>0</v>
      </c>
      <c r="H48" s="78">
        <v>0</v>
      </c>
      <c r="I48" s="78">
        <v>0</v>
      </c>
      <c r="J48" s="78">
        <v>0</v>
      </c>
      <c r="K48" s="78">
        <v>0</v>
      </c>
      <c r="L48" s="78">
        <v>0</v>
      </c>
      <c r="M48" s="78">
        <v>0</v>
      </c>
      <c r="N48" s="78">
        <v>0</v>
      </c>
      <c r="O48" s="78">
        <v>0</v>
      </c>
      <c r="P48" s="74"/>
      <c r="Q48" s="74"/>
      <c r="R48" s="74"/>
      <c r="S48" s="74"/>
      <c r="T48" s="74"/>
      <c r="U48" s="74"/>
      <c r="V48" s="74"/>
      <c r="W48" s="74"/>
      <c r="X48" s="74"/>
      <c r="Y48" s="74"/>
      <c r="Z48" s="74"/>
      <c r="AA48" s="74"/>
      <c r="AB48" s="74"/>
      <c r="AC48" s="74"/>
      <c r="AD48" s="74"/>
      <c r="AE48" s="74"/>
      <c r="AF48" s="74"/>
      <c r="AG48" s="74"/>
      <c r="AH48" s="74"/>
      <c r="AI48" s="74"/>
      <c r="AJ48" s="74"/>
    </row>
    <row r="49" spans="2:36" ht="14.25" x14ac:dyDescent="0.2">
      <c r="B49" s="76" t="s">
        <v>3</v>
      </c>
      <c r="C49" s="77" t="s">
        <v>4</v>
      </c>
      <c r="D49" s="78">
        <v>0</v>
      </c>
      <c r="E49" s="78">
        <v>112.11782211311646</v>
      </c>
      <c r="F49" s="78">
        <v>101.22549959442198</v>
      </c>
      <c r="G49" s="78">
        <v>79.570308812077542</v>
      </c>
      <c r="H49" s="78">
        <v>55.069222042746645</v>
      </c>
      <c r="I49" s="78">
        <v>0</v>
      </c>
      <c r="J49" s="78">
        <v>0</v>
      </c>
      <c r="K49" s="78">
        <v>0</v>
      </c>
      <c r="L49" s="78">
        <v>0</v>
      </c>
      <c r="M49" s="78">
        <v>0</v>
      </c>
      <c r="N49" s="78">
        <v>0</v>
      </c>
      <c r="O49" s="78">
        <v>144.17659800000001</v>
      </c>
      <c r="P49" s="74"/>
      <c r="Q49" s="74"/>
      <c r="R49" s="74"/>
      <c r="S49" s="74"/>
      <c r="T49" s="74"/>
      <c r="U49" s="74"/>
      <c r="V49" s="74"/>
      <c r="W49" s="74"/>
      <c r="X49" s="74"/>
      <c r="Y49" s="74"/>
      <c r="Z49" s="74"/>
      <c r="AA49" s="74"/>
      <c r="AB49" s="74"/>
      <c r="AC49" s="74"/>
      <c r="AD49" s="74"/>
      <c r="AE49" s="74"/>
      <c r="AF49" s="74"/>
      <c r="AG49" s="74"/>
      <c r="AH49" s="74"/>
      <c r="AI49" s="74"/>
      <c r="AJ49" s="74"/>
    </row>
    <row r="50" spans="2:36" ht="14.25" x14ac:dyDescent="0.2">
      <c r="B50" s="76" t="s">
        <v>5</v>
      </c>
      <c r="C50" s="77" t="s">
        <v>4</v>
      </c>
      <c r="D50" s="78">
        <v>0</v>
      </c>
      <c r="E50" s="78">
        <v>104.6798649687203</v>
      </c>
      <c r="F50" s="78">
        <v>16.165853623110486</v>
      </c>
      <c r="G50" s="78">
        <v>33.719231565976273</v>
      </c>
      <c r="H50" s="78">
        <v>-30.618742197785021</v>
      </c>
      <c r="I50" s="78">
        <v>0</v>
      </c>
      <c r="J50" s="78">
        <v>27.687761117631737</v>
      </c>
      <c r="K50" s="78">
        <v>84.157253419790266</v>
      </c>
      <c r="L50" s="78">
        <v>93.543234573784019</v>
      </c>
      <c r="M50" s="78">
        <v>73.008474157941066</v>
      </c>
      <c r="N50" s="78">
        <v>0</v>
      </c>
      <c r="O50" s="78">
        <v>56.890946</v>
      </c>
      <c r="P50" s="74"/>
      <c r="Q50" s="74"/>
      <c r="R50" s="74"/>
      <c r="S50" s="74"/>
      <c r="T50" s="74"/>
      <c r="U50" s="74"/>
      <c r="V50" s="74"/>
      <c r="W50" s="74"/>
      <c r="X50" s="74"/>
      <c r="Y50" s="74"/>
      <c r="Z50" s="74"/>
      <c r="AA50" s="74"/>
      <c r="AB50" s="74"/>
      <c r="AC50" s="74"/>
      <c r="AD50" s="74"/>
      <c r="AE50" s="74"/>
      <c r="AF50" s="74"/>
      <c r="AG50" s="74"/>
      <c r="AH50" s="74"/>
      <c r="AI50" s="74"/>
      <c r="AJ50" s="74"/>
    </row>
    <row r="51" spans="2:36" ht="14.25" x14ac:dyDescent="0.2">
      <c r="B51" s="76" t="s">
        <v>6</v>
      </c>
      <c r="C51" s="77" t="s">
        <v>4</v>
      </c>
      <c r="D51" s="78">
        <v>0</v>
      </c>
      <c r="E51" s="78">
        <v>0</v>
      </c>
      <c r="F51" s="78">
        <v>0</v>
      </c>
      <c r="G51" s="78">
        <v>0</v>
      </c>
      <c r="H51" s="78">
        <v>0</v>
      </c>
      <c r="I51" s="78">
        <v>0</v>
      </c>
      <c r="J51" s="78">
        <v>0</v>
      </c>
      <c r="K51" s="78">
        <v>0</v>
      </c>
      <c r="L51" s="78">
        <v>0</v>
      </c>
      <c r="M51" s="78">
        <v>0</v>
      </c>
      <c r="N51" s="78">
        <v>0</v>
      </c>
      <c r="O51" s="78">
        <v>-69.231136000000006</v>
      </c>
      <c r="P51" s="74"/>
      <c r="Q51" s="74"/>
      <c r="R51" s="74"/>
      <c r="S51" s="74"/>
      <c r="T51" s="74"/>
      <c r="U51" s="74"/>
      <c r="V51" s="74"/>
      <c r="W51" s="74"/>
      <c r="X51" s="74"/>
      <c r="Y51" s="74"/>
      <c r="Z51" s="74"/>
      <c r="AA51" s="74"/>
      <c r="AB51" s="74"/>
      <c r="AC51" s="74"/>
      <c r="AD51" s="74"/>
      <c r="AE51" s="74"/>
      <c r="AF51" s="74"/>
      <c r="AG51" s="74"/>
      <c r="AH51" s="74"/>
      <c r="AI51" s="74"/>
      <c r="AJ51" s="74"/>
    </row>
    <row r="52" spans="2:36" ht="14.25" x14ac:dyDescent="0.2">
      <c r="B52" s="76" t="s">
        <v>7</v>
      </c>
      <c r="C52" s="77" t="s">
        <v>8</v>
      </c>
      <c r="D52" s="78">
        <v>0</v>
      </c>
      <c r="E52" s="78">
        <v>0</v>
      </c>
      <c r="F52" s="78">
        <v>0</v>
      </c>
      <c r="G52" s="78">
        <v>0</v>
      </c>
      <c r="H52" s="78">
        <v>0</v>
      </c>
      <c r="I52" s="78">
        <v>0</v>
      </c>
      <c r="J52" s="78">
        <v>0</v>
      </c>
      <c r="K52" s="78">
        <v>-44.260186176279745</v>
      </c>
      <c r="L52" s="78">
        <v>43.462256356751865</v>
      </c>
      <c r="M52" s="78">
        <v>38.863808784403808</v>
      </c>
      <c r="N52" s="78">
        <v>36.800462983541657</v>
      </c>
      <c r="O52" s="78">
        <v>0</v>
      </c>
      <c r="P52" s="74"/>
      <c r="Q52" s="74"/>
      <c r="R52" s="74"/>
      <c r="S52" s="74"/>
      <c r="T52" s="74"/>
      <c r="U52" s="74"/>
      <c r="V52" s="74"/>
      <c r="W52" s="74"/>
      <c r="X52" s="74"/>
      <c r="Y52" s="74"/>
      <c r="Z52" s="74"/>
      <c r="AA52" s="74"/>
      <c r="AB52" s="74"/>
      <c r="AC52" s="74"/>
      <c r="AD52" s="74"/>
      <c r="AE52" s="74"/>
      <c r="AF52" s="74"/>
      <c r="AG52" s="74"/>
      <c r="AH52" s="74"/>
      <c r="AI52" s="74"/>
      <c r="AJ52" s="74"/>
    </row>
    <row r="53" spans="2:36" ht="14.25" x14ac:dyDescent="0.2">
      <c r="B53" s="76" t="s">
        <v>9</v>
      </c>
      <c r="C53" s="77" t="s">
        <v>8</v>
      </c>
      <c r="D53" s="78">
        <v>0</v>
      </c>
      <c r="E53" s="78">
        <v>0</v>
      </c>
      <c r="F53" s="78">
        <v>45.529225671586794</v>
      </c>
      <c r="G53" s="78">
        <v>62.016981758674476</v>
      </c>
      <c r="H53" s="78">
        <v>86.492211047279596</v>
      </c>
      <c r="I53" s="78">
        <v>-18.557522646472425</v>
      </c>
      <c r="J53" s="78">
        <v>0</v>
      </c>
      <c r="K53" s="78">
        <v>44.408169850221732</v>
      </c>
      <c r="L53" s="78">
        <v>23.733345875564716</v>
      </c>
      <c r="M53" s="78">
        <v>43.043376744648469</v>
      </c>
      <c r="N53" s="78">
        <v>4.6065722904923048</v>
      </c>
      <c r="O53" s="78">
        <v>0</v>
      </c>
      <c r="P53" s="74"/>
      <c r="Q53" s="74"/>
      <c r="R53" s="74"/>
      <c r="S53" s="74"/>
      <c r="T53" s="74"/>
      <c r="U53" s="74"/>
      <c r="V53" s="74"/>
      <c r="W53" s="74"/>
      <c r="X53" s="74"/>
      <c r="Y53" s="74"/>
      <c r="Z53" s="74"/>
      <c r="AA53" s="74"/>
      <c r="AB53" s="74"/>
      <c r="AC53" s="74"/>
      <c r="AD53" s="74"/>
      <c r="AE53" s="74"/>
      <c r="AF53" s="74"/>
      <c r="AG53" s="74"/>
      <c r="AH53" s="74"/>
      <c r="AI53" s="74"/>
      <c r="AJ53" s="74"/>
    </row>
    <row r="54" spans="2:36" ht="14.25" x14ac:dyDescent="0.2">
      <c r="B54" s="76" t="s">
        <v>10</v>
      </c>
      <c r="C54" s="77" t="s">
        <v>11</v>
      </c>
      <c r="D54" s="78">
        <v>0.53002481389578393</v>
      </c>
      <c r="E54" s="78">
        <v>0</v>
      </c>
      <c r="F54" s="78">
        <v>0.13080652657671588</v>
      </c>
      <c r="G54" s="78">
        <v>-5.767541984732838</v>
      </c>
      <c r="H54" s="78">
        <v>-2.4799456592056064</v>
      </c>
      <c r="I54" s="78">
        <v>6.5341855610787407</v>
      </c>
      <c r="J54" s="78">
        <v>0</v>
      </c>
      <c r="K54" s="78">
        <v>0</v>
      </c>
      <c r="L54" s="78">
        <v>0</v>
      </c>
      <c r="M54" s="78">
        <v>0</v>
      </c>
      <c r="N54" s="78">
        <v>2.4530030665246243</v>
      </c>
      <c r="O54" s="78">
        <v>0</v>
      </c>
      <c r="P54" s="74"/>
      <c r="Q54" s="74"/>
      <c r="R54" s="74"/>
      <c r="S54" s="74"/>
      <c r="T54" s="74"/>
      <c r="U54" s="74"/>
      <c r="V54" s="74"/>
      <c r="W54" s="74"/>
      <c r="X54" s="74"/>
      <c r="Y54" s="74"/>
      <c r="Z54" s="74"/>
      <c r="AA54" s="74"/>
      <c r="AB54" s="74"/>
      <c r="AC54" s="74"/>
      <c r="AD54" s="74"/>
      <c r="AE54" s="74"/>
      <c r="AF54" s="74"/>
      <c r="AG54" s="74"/>
      <c r="AH54" s="74"/>
      <c r="AI54" s="74"/>
      <c r="AJ54" s="74"/>
    </row>
    <row r="55" spans="2:36" ht="14.25" x14ac:dyDescent="0.2">
      <c r="B55" s="76" t="s">
        <v>37</v>
      </c>
      <c r="C55" s="77" t="s">
        <v>12</v>
      </c>
      <c r="D55" s="78">
        <v>0</v>
      </c>
      <c r="E55" s="78">
        <v>0</v>
      </c>
      <c r="F55" s="78">
        <v>0</v>
      </c>
      <c r="G55" s="78">
        <v>0</v>
      </c>
      <c r="H55" s="78">
        <v>15.066398139167429</v>
      </c>
      <c r="I55" s="78">
        <v>15.164947248944189</v>
      </c>
      <c r="J55" s="78">
        <v>-22.689759276987665</v>
      </c>
      <c r="K55" s="78">
        <v>-23.041664346825389</v>
      </c>
      <c r="L55" s="78">
        <v>-22.303472775646139</v>
      </c>
      <c r="M55" s="78">
        <v>4.778334279092606</v>
      </c>
      <c r="N55" s="78">
        <v>0</v>
      </c>
      <c r="O55" s="78">
        <v>-5.3317954172017501</v>
      </c>
      <c r="P55" s="74"/>
      <c r="Q55" s="74"/>
      <c r="R55" s="74"/>
      <c r="S55" s="74"/>
      <c r="T55" s="74"/>
      <c r="U55" s="74"/>
      <c r="V55" s="74"/>
      <c r="W55" s="74"/>
      <c r="X55" s="74"/>
      <c r="Y55" s="74"/>
      <c r="Z55" s="74"/>
      <c r="AA55" s="74"/>
      <c r="AB55" s="74"/>
      <c r="AC55" s="74"/>
      <c r="AD55" s="74"/>
      <c r="AE55" s="74"/>
      <c r="AF55" s="74"/>
      <c r="AG55" s="74"/>
      <c r="AH55" s="74"/>
      <c r="AI55" s="74"/>
      <c r="AJ55" s="74"/>
    </row>
    <row r="56" spans="2:36" ht="14.25" x14ac:dyDescent="0.2">
      <c r="B56" s="76" t="s">
        <v>38</v>
      </c>
      <c r="C56" s="77" t="s">
        <v>13</v>
      </c>
      <c r="D56" s="78">
        <v>-11.824533007311471</v>
      </c>
      <c r="E56" s="78">
        <v>-12.863859688088995</v>
      </c>
      <c r="F56" s="78">
        <v>6.6263579481330179</v>
      </c>
      <c r="G56" s="78">
        <v>13.211791490147137</v>
      </c>
      <c r="H56" s="78">
        <v>13.334755953649569</v>
      </c>
      <c r="I56" s="78">
        <v>13.627989616684708</v>
      </c>
      <c r="J56" s="78">
        <v>7.1135464092876974</v>
      </c>
      <c r="K56" s="78">
        <v>7.2396014165171962</v>
      </c>
      <c r="L56" s="78">
        <v>25.284217385835969</v>
      </c>
      <c r="M56" s="78">
        <v>24.164376094520531</v>
      </c>
      <c r="N56" s="78">
        <v>24.253513453135248</v>
      </c>
      <c r="O56" s="78">
        <v>22.840821025967198</v>
      </c>
      <c r="P56" s="74"/>
      <c r="Q56" s="74"/>
      <c r="R56" s="74"/>
      <c r="S56" s="74"/>
      <c r="T56" s="74"/>
      <c r="U56" s="74"/>
      <c r="V56" s="74"/>
      <c r="W56" s="74"/>
      <c r="X56" s="74"/>
      <c r="Y56" s="74"/>
      <c r="Z56" s="74"/>
      <c r="AA56" s="74"/>
      <c r="AB56" s="74"/>
      <c r="AC56" s="74"/>
      <c r="AD56" s="74"/>
      <c r="AE56" s="74"/>
      <c r="AF56" s="74"/>
      <c r="AG56" s="74"/>
      <c r="AH56" s="74"/>
      <c r="AI56" s="74"/>
      <c r="AJ56" s="74"/>
    </row>
    <row r="57" spans="2:36" ht="14.25" x14ac:dyDescent="0.2">
      <c r="B57" s="76" t="s">
        <v>14</v>
      </c>
      <c r="C57" s="77" t="s">
        <v>13</v>
      </c>
      <c r="D57" s="78">
        <v>-8.1399834327360221</v>
      </c>
      <c r="E57" s="78">
        <v>-8.1694881258824399</v>
      </c>
      <c r="F57" s="78">
        <v>-3.2901306888503306</v>
      </c>
      <c r="G57" s="78">
        <v>-1.6707293474700151</v>
      </c>
      <c r="H57" s="78">
        <v>-1.665879638058585</v>
      </c>
      <c r="I57" s="78">
        <v>-0.83890318914073181</v>
      </c>
      <c r="J57" s="78">
        <v>-0.83537069535284258</v>
      </c>
      <c r="K57" s="78">
        <v>-0.83510685097014858</v>
      </c>
      <c r="L57" s="78">
        <v>0.17774821599340482</v>
      </c>
      <c r="M57" s="78">
        <v>0.1684160886850159</v>
      </c>
      <c r="N57" s="78">
        <v>0.17099187068332178</v>
      </c>
      <c r="O57" s="78">
        <v>0.17683499999999999</v>
      </c>
      <c r="P57" s="74"/>
      <c r="Q57" s="74"/>
      <c r="R57" s="74"/>
      <c r="S57" s="74"/>
      <c r="T57" s="74"/>
      <c r="U57" s="74"/>
      <c r="V57" s="74"/>
      <c r="W57" s="74"/>
      <c r="X57" s="74"/>
      <c r="Y57" s="74"/>
      <c r="Z57" s="74"/>
      <c r="AA57" s="74"/>
      <c r="AB57" s="74"/>
      <c r="AC57" s="74"/>
      <c r="AD57" s="74"/>
      <c r="AE57" s="74"/>
      <c r="AF57" s="74"/>
      <c r="AG57" s="74"/>
      <c r="AH57" s="74"/>
      <c r="AI57" s="74"/>
      <c r="AJ57" s="74"/>
    </row>
    <row r="58" spans="2:36" ht="14.25" x14ac:dyDescent="0.2">
      <c r="B58" s="76" t="s">
        <v>39</v>
      </c>
      <c r="C58" s="77" t="s">
        <v>13</v>
      </c>
      <c r="D58" s="78">
        <v>28.774264499270952</v>
      </c>
      <c r="E58" s="78">
        <v>30.720041694740928</v>
      </c>
      <c r="F58" s="78">
        <v>17.394370924177007</v>
      </c>
      <c r="G58" s="78">
        <v>12.821227468317685</v>
      </c>
      <c r="H58" s="78">
        <v>13.074261182238104</v>
      </c>
      <c r="I58" s="78">
        <v>6.4048772651628347</v>
      </c>
      <c r="J58" s="78">
        <v>6.6323124974182655</v>
      </c>
      <c r="K58" s="78">
        <v>6.7037624342029956</v>
      </c>
      <c r="L58" s="78">
        <v>6.0842618922024236</v>
      </c>
      <c r="M58" s="78">
        <v>5.5411537834864548</v>
      </c>
      <c r="N58" s="78">
        <v>5.9698943087969143</v>
      </c>
      <c r="O58" s="78">
        <v>6.8353814346158996</v>
      </c>
      <c r="P58" s="74"/>
      <c r="Q58" s="74"/>
      <c r="R58" s="74"/>
      <c r="S58" s="74"/>
      <c r="T58" s="74"/>
      <c r="U58" s="74"/>
      <c r="V58" s="74"/>
      <c r="W58" s="74"/>
      <c r="X58" s="74"/>
      <c r="Y58" s="74"/>
      <c r="Z58" s="74"/>
      <c r="AA58" s="74"/>
      <c r="AB58" s="74"/>
      <c r="AC58" s="74"/>
      <c r="AD58" s="74"/>
      <c r="AE58" s="74"/>
      <c r="AF58" s="74"/>
      <c r="AG58" s="74"/>
      <c r="AH58" s="74"/>
      <c r="AI58" s="74"/>
      <c r="AJ58" s="74"/>
    </row>
    <row r="59" spans="2:36" ht="14.25" x14ac:dyDescent="0.2">
      <c r="B59" s="76" t="s">
        <v>40</v>
      </c>
      <c r="C59" s="77" t="s">
        <v>13</v>
      </c>
      <c r="D59" s="78">
        <v>-1.0727157353390311</v>
      </c>
      <c r="E59" s="78">
        <v>-1.076443511018202</v>
      </c>
      <c r="F59" s="78">
        <v>8.4456777801263421</v>
      </c>
      <c r="G59" s="78">
        <v>11.536546394883791</v>
      </c>
      <c r="H59" s="78">
        <v>11.503060978552066</v>
      </c>
      <c r="I59" s="78">
        <v>5.7927086698962569</v>
      </c>
      <c r="J59" s="78">
        <v>5.7683180154905527</v>
      </c>
      <c r="K59" s="78">
        <v>5.7664949444213836</v>
      </c>
      <c r="L59" s="78">
        <v>-2.7344970618301736</v>
      </c>
      <c r="M59" s="78">
        <v>-2.5909429663608656</v>
      </c>
      <c r="N59" s="78">
        <v>-2.6305558427626852</v>
      </c>
      <c r="O59" s="78">
        <v>-2.7204549999999998</v>
      </c>
      <c r="P59" s="74"/>
      <c r="Q59" s="74"/>
      <c r="R59" s="74"/>
      <c r="S59" s="74"/>
      <c r="T59" s="74"/>
      <c r="U59" s="74"/>
      <c r="V59" s="74"/>
      <c r="W59" s="74"/>
      <c r="X59" s="74"/>
      <c r="Y59" s="74"/>
      <c r="Z59" s="74"/>
      <c r="AA59" s="74"/>
      <c r="AB59" s="74"/>
      <c r="AC59" s="74"/>
      <c r="AD59" s="74"/>
      <c r="AE59" s="74"/>
      <c r="AF59" s="74"/>
      <c r="AG59" s="74"/>
      <c r="AH59" s="74"/>
      <c r="AI59" s="74"/>
      <c r="AJ59" s="74"/>
    </row>
    <row r="60" spans="2:36" ht="14.25" x14ac:dyDescent="0.2">
      <c r="B60" s="76" t="s">
        <v>15</v>
      </c>
      <c r="C60" s="77" t="s">
        <v>13</v>
      </c>
      <c r="D60" s="78">
        <v>0</v>
      </c>
      <c r="E60" s="78">
        <v>0</v>
      </c>
      <c r="F60" s="78">
        <v>0</v>
      </c>
      <c r="G60" s="78">
        <v>14.514081938756268</v>
      </c>
      <c r="H60" s="78">
        <v>19.246742320616121</v>
      </c>
      <c r="I60" s="78">
        <v>9.6922696197369493</v>
      </c>
      <c r="J60" s="78">
        <v>9.6514585714286021</v>
      </c>
      <c r="K60" s="78">
        <v>9.6484102443289768</v>
      </c>
      <c r="L60" s="78">
        <v>16.784475962077497</v>
      </c>
      <c r="M60" s="78">
        <v>15.999046706422076</v>
      </c>
      <c r="N60" s="78">
        <v>16.243656185158038</v>
      </c>
      <c r="O60" s="78">
        <v>16.798781999999999</v>
      </c>
      <c r="P60" s="74"/>
      <c r="Q60" s="74"/>
      <c r="R60" s="74"/>
      <c r="S60" s="74"/>
      <c r="T60" s="74"/>
      <c r="U60" s="74"/>
      <c r="V60" s="74"/>
      <c r="W60" s="74"/>
      <c r="X60" s="74"/>
      <c r="Y60" s="74"/>
      <c r="Z60" s="74"/>
      <c r="AA60" s="74"/>
      <c r="AB60" s="74"/>
      <c r="AC60" s="74"/>
      <c r="AD60" s="74"/>
      <c r="AE60" s="74"/>
      <c r="AF60" s="74"/>
      <c r="AG60" s="74"/>
      <c r="AH60" s="74"/>
      <c r="AI60" s="74"/>
      <c r="AJ60" s="74"/>
    </row>
    <row r="61" spans="2:36" ht="14.25" x14ac:dyDescent="0.2">
      <c r="B61" s="76" t="s">
        <v>32</v>
      </c>
      <c r="C61" s="77" t="s">
        <v>16</v>
      </c>
      <c r="D61" s="78">
        <v>0</v>
      </c>
      <c r="E61" s="78">
        <v>0</v>
      </c>
      <c r="F61" s="78">
        <v>0</v>
      </c>
      <c r="G61" s="78">
        <v>0</v>
      </c>
      <c r="H61" s="78">
        <v>0</v>
      </c>
      <c r="I61" s="78">
        <v>0</v>
      </c>
      <c r="J61" s="78">
        <v>0</v>
      </c>
      <c r="K61" s="78">
        <v>0</v>
      </c>
      <c r="L61" s="78">
        <v>0</v>
      </c>
      <c r="M61" s="78">
        <v>0</v>
      </c>
      <c r="N61" s="78">
        <v>0</v>
      </c>
      <c r="O61" s="78">
        <v>0</v>
      </c>
      <c r="P61" s="74"/>
      <c r="Q61" s="74"/>
      <c r="R61" s="74"/>
      <c r="S61" s="74"/>
      <c r="T61" s="74"/>
      <c r="U61" s="74"/>
      <c r="V61" s="74"/>
      <c r="W61" s="74"/>
      <c r="X61" s="74"/>
      <c r="Y61" s="74"/>
      <c r="Z61" s="74"/>
      <c r="AA61" s="74"/>
      <c r="AB61" s="74"/>
      <c r="AC61" s="74"/>
      <c r="AD61" s="74"/>
      <c r="AE61" s="74"/>
      <c r="AF61" s="74"/>
      <c r="AG61" s="74"/>
      <c r="AH61" s="74"/>
      <c r="AI61" s="74"/>
      <c r="AJ61" s="74"/>
    </row>
    <row r="62" spans="2:36" ht="15" thickBot="1" x14ac:dyDescent="0.25">
      <c r="B62" s="79" t="s">
        <v>17</v>
      </c>
      <c r="C62" s="80"/>
      <c r="D62" s="81">
        <f t="shared" ref="D62:O62" si="2">SUM(D48:D61)</f>
        <v>8.2670571377802098</v>
      </c>
      <c r="E62" s="81">
        <f t="shared" si="2"/>
        <v>225.40793745158803</v>
      </c>
      <c r="F62" s="81">
        <f t="shared" si="2"/>
        <v>192.22766137928201</v>
      </c>
      <c r="G62" s="81">
        <f t="shared" si="2"/>
        <v>219.95189809663034</v>
      </c>
      <c r="H62" s="81">
        <f t="shared" si="2"/>
        <v>179.0220841692003</v>
      </c>
      <c r="I62" s="81">
        <f t="shared" si="2"/>
        <v>37.820552145890517</v>
      </c>
      <c r="J62" s="81">
        <f t="shared" si="2"/>
        <v>33.328266638916347</v>
      </c>
      <c r="K62" s="81">
        <f t="shared" si="2"/>
        <v>89.786734935407267</v>
      </c>
      <c r="L62" s="81">
        <f t="shared" si="2"/>
        <v>184.03157042473356</v>
      </c>
      <c r="M62" s="81">
        <f t="shared" si="2"/>
        <v>202.97604367283913</v>
      </c>
      <c r="N62" s="81">
        <f t="shared" si="2"/>
        <v>87.867538315569419</v>
      </c>
      <c r="O62" s="81">
        <f t="shared" si="2"/>
        <v>170.43597704338137</v>
      </c>
      <c r="Y62" s="74"/>
      <c r="Z62" s="74"/>
      <c r="AA62" s="74"/>
      <c r="AB62" s="74"/>
      <c r="AC62" s="74"/>
      <c r="AD62" s="74"/>
      <c r="AE62" s="74"/>
      <c r="AF62" s="74"/>
      <c r="AG62" s="74"/>
      <c r="AH62" s="74"/>
      <c r="AI62" s="74"/>
      <c r="AJ62" s="74"/>
    </row>
    <row r="63" spans="2:36" x14ac:dyDescent="0.2">
      <c r="I63" s="83"/>
      <c r="J63" s="83"/>
      <c r="K63" s="83"/>
      <c r="O63" s="74"/>
      <c r="P63" s="84"/>
      <c r="Q63" s="84"/>
      <c r="R63" s="84"/>
      <c r="S63" s="84"/>
      <c r="T63" s="84"/>
      <c r="U63" s="84"/>
      <c r="V63" s="84"/>
      <c r="W63" s="84"/>
      <c r="X63" s="84"/>
      <c r="Y63" s="74"/>
      <c r="Z63" s="74"/>
      <c r="AA63" s="74"/>
      <c r="AB63" s="74"/>
      <c r="AC63" s="74"/>
      <c r="AD63" s="74"/>
      <c r="AE63" s="74"/>
      <c r="AF63" s="74"/>
      <c r="AG63" s="74"/>
      <c r="AH63" s="74"/>
      <c r="AI63" s="74"/>
      <c r="AJ63" s="74"/>
    </row>
    <row r="64" spans="2:36" ht="15.75" x14ac:dyDescent="0.25">
      <c r="B64" s="75" t="s">
        <v>117</v>
      </c>
      <c r="O64" s="74"/>
      <c r="P64" s="74"/>
      <c r="Q64" s="74"/>
      <c r="R64" s="74"/>
      <c r="S64" s="74"/>
      <c r="T64" s="74"/>
      <c r="U64" s="74"/>
      <c r="V64" s="74"/>
      <c r="W64" s="74"/>
      <c r="X64" s="74"/>
      <c r="Y64" s="74"/>
      <c r="Z64" s="74"/>
      <c r="AA64" s="74"/>
      <c r="AB64" s="74"/>
      <c r="AC64" s="74"/>
      <c r="AD64" s="74"/>
      <c r="AE64" s="74"/>
      <c r="AF64" s="74"/>
      <c r="AG64" s="74"/>
      <c r="AH64" s="74"/>
      <c r="AI64" s="74"/>
      <c r="AJ64" s="74"/>
    </row>
    <row r="65" spans="2:36" ht="15.75" thickBot="1" x14ac:dyDescent="0.25">
      <c r="B65" s="125" t="s">
        <v>30</v>
      </c>
      <c r="C65" s="126" t="s">
        <v>0</v>
      </c>
      <c r="D65" s="126">
        <v>2014</v>
      </c>
      <c r="E65" s="126">
        <v>2015</v>
      </c>
      <c r="F65" s="126">
        <v>2016</v>
      </c>
      <c r="G65" s="126">
        <v>2017</v>
      </c>
      <c r="H65" s="126">
        <v>2018</v>
      </c>
      <c r="I65" s="126">
        <v>2019</v>
      </c>
      <c r="J65" s="126">
        <v>2020</v>
      </c>
      <c r="K65" s="126">
        <v>2021</v>
      </c>
      <c r="L65" s="126">
        <v>2022</v>
      </c>
      <c r="M65" s="126">
        <v>2023</v>
      </c>
      <c r="N65" s="127">
        <v>2024</v>
      </c>
      <c r="O65" s="127">
        <v>2025</v>
      </c>
      <c r="P65" s="74"/>
      <c r="Q65" s="74"/>
      <c r="R65" s="74"/>
      <c r="S65" s="74"/>
      <c r="T65" s="74"/>
      <c r="U65" s="74"/>
      <c r="V65" s="74"/>
      <c r="W65" s="74"/>
      <c r="X65" s="74"/>
      <c r="Y65" s="74"/>
      <c r="Z65" s="74"/>
      <c r="AA65" s="74"/>
      <c r="AB65" s="74"/>
      <c r="AC65" s="74"/>
      <c r="AD65" s="74"/>
      <c r="AE65" s="74"/>
      <c r="AF65" s="74"/>
      <c r="AG65" s="74"/>
      <c r="AH65" s="74"/>
      <c r="AI65" s="74"/>
      <c r="AJ65" s="74"/>
    </row>
    <row r="66" spans="2:36" ht="14.25" x14ac:dyDescent="0.2">
      <c r="B66" s="76" t="s">
        <v>1</v>
      </c>
      <c r="C66" s="77" t="s">
        <v>2</v>
      </c>
      <c r="D66" s="78">
        <v>0</v>
      </c>
      <c r="E66" s="78">
        <v>0</v>
      </c>
      <c r="F66" s="78">
        <v>0</v>
      </c>
      <c r="G66" s="78">
        <v>0</v>
      </c>
      <c r="H66" s="78">
        <v>0</v>
      </c>
      <c r="I66" s="78">
        <v>-1.1157583330411927</v>
      </c>
      <c r="J66" s="78">
        <v>1.5615511222031031</v>
      </c>
      <c r="K66" s="78">
        <v>-1.5922360061092109</v>
      </c>
      <c r="L66" s="78">
        <v>0</v>
      </c>
      <c r="M66" s="78">
        <v>-1.3320314351987816</v>
      </c>
      <c r="N66" s="78">
        <v>-4.8718118354151558</v>
      </c>
      <c r="O66" s="78">
        <v>-1.718024</v>
      </c>
      <c r="P66" s="74"/>
      <c r="Q66" s="74"/>
      <c r="R66" s="74"/>
      <c r="S66" s="74"/>
      <c r="T66" s="74"/>
      <c r="U66" s="74"/>
      <c r="V66" s="74"/>
      <c r="W66" s="74"/>
      <c r="X66" s="74"/>
      <c r="Y66" s="74"/>
      <c r="Z66" s="74"/>
      <c r="AA66" s="74"/>
      <c r="AB66" s="74"/>
      <c r="AC66" s="74"/>
      <c r="AD66" s="74"/>
      <c r="AE66" s="74"/>
      <c r="AF66" s="74"/>
      <c r="AG66" s="74"/>
      <c r="AH66" s="74"/>
      <c r="AI66" s="74"/>
      <c r="AJ66" s="74"/>
    </row>
    <row r="67" spans="2:36" ht="14.25" x14ac:dyDescent="0.2">
      <c r="B67" s="76" t="s">
        <v>3</v>
      </c>
      <c r="C67" s="77" t="s">
        <v>4</v>
      </c>
      <c r="D67" s="78">
        <v>0</v>
      </c>
      <c r="E67" s="78">
        <v>0</v>
      </c>
      <c r="F67" s="78">
        <v>0</v>
      </c>
      <c r="G67" s="78">
        <v>0</v>
      </c>
      <c r="H67" s="78">
        <v>13.454348087661915</v>
      </c>
      <c r="I67" s="78">
        <v>4.6380701639581634</v>
      </c>
      <c r="J67" s="78">
        <v>16.472194485869245</v>
      </c>
      <c r="K67" s="78">
        <v>13.09968515558017</v>
      </c>
      <c r="L67" s="78">
        <v>-23.190725158301735</v>
      </c>
      <c r="M67" s="78">
        <v>11.166239720657533</v>
      </c>
      <c r="N67" s="78">
        <v>4.6560461903747443</v>
      </c>
      <c r="O67" s="78">
        <v>24.282765000000001</v>
      </c>
      <c r="P67" s="74"/>
      <c r="Q67" s="74"/>
      <c r="R67" s="74"/>
      <c r="S67" s="74"/>
      <c r="T67" s="74"/>
      <c r="U67" s="74"/>
      <c r="V67" s="74"/>
      <c r="W67" s="74"/>
      <c r="X67" s="74"/>
      <c r="Y67" s="74"/>
      <c r="Z67" s="74"/>
      <c r="AA67" s="74"/>
      <c r="AB67" s="74"/>
      <c r="AC67" s="74"/>
      <c r="AD67" s="74"/>
      <c r="AE67" s="74"/>
      <c r="AF67" s="74"/>
      <c r="AG67" s="74"/>
      <c r="AH67" s="74"/>
      <c r="AI67" s="74"/>
      <c r="AJ67" s="74"/>
    </row>
    <row r="68" spans="2:36" ht="14.25" x14ac:dyDescent="0.2">
      <c r="B68" s="76" t="s">
        <v>5</v>
      </c>
      <c r="C68" s="77" t="s">
        <v>4</v>
      </c>
      <c r="D68" s="78">
        <v>0</v>
      </c>
      <c r="E68" s="78">
        <v>0</v>
      </c>
      <c r="F68" s="78">
        <v>0</v>
      </c>
      <c r="G68" s="78">
        <v>0</v>
      </c>
      <c r="H68" s="78">
        <v>0</v>
      </c>
      <c r="I68" s="78">
        <v>0</v>
      </c>
      <c r="J68" s="78">
        <v>3.1765678272543747</v>
      </c>
      <c r="K68" s="78">
        <v>44.403906921308732</v>
      </c>
      <c r="L68" s="78">
        <v>18.600455736191265</v>
      </c>
      <c r="M68" s="78">
        <v>35.132271774726838</v>
      </c>
      <c r="N68" s="78">
        <v>28.238460800881818</v>
      </c>
      <c r="O68" s="78">
        <v>33.880237000000001</v>
      </c>
      <c r="P68" s="74"/>
      <c r="Q68" s="74"/>
      <c r="R68" s="74"/>
      <c r="S68" s="74"/>
      <c r="T68" s="74"/>
      <c r="U68" s="74"/>
      <c r="V68" s="74"/>
      <c r="W68" s="74"/>
      <c r="X68" s="74"/>
      <c r="Y68" s="74"/>
      <c r="Z68" s="74"/>
      <c r="AA68" s="74"/>
      <c r="AB68" s="74"/>
      <c r="AC68" s="74"/>
      <c r="AD68" s="74"/>
      <c r="AE68" s="74"/>
      <c r="AF68" s="74"/>
      <c r="AG68" s="74"/>
      <c r="AH68" s="74"/>
      <c r="AI68" s="74"/>
      <c r="AJ68" s="74"/>
    </row>
    <row r="69" spans="2:36" ht="14.25" x14ac:dyDescent="0.2">
      <c r="B69" s="76" t="s">
        <v>6</v>
      </c>
      <c r="C69" s="77" t="s">
        <v>4</v>
      </c>
      <c r="D69" s="78">
        <v>0</v>
      </c>
      <c r="E69" s="78">
        <v>0</v>
      </c>
      <c r="F69" s="78">
        <v>0</v>
      </c>
      <c r="G69" s="78">
        <v>0</v>
      </c>
      <c r="H69" s="78">
        <v>3.8470255374880655</v>
      </c>
      <c r="I69" s="78">
        <v>-12.715606184049088</v>
      </c>
      <c r="J69" s="78">
        <v>0</v>
      </c>
      <c r="K69" s="78">
        <v>-19.683511936860018</v>
      </c>
      <c r="L69" s="78">
        <v>-21.958279955482279</v>
      </c>
      <c r="M69" s="78">
        <v>16.538696292048989</v>
      </c>
      <c r="N69" s="78">
        <v>10.561641512123483</v>
      </c>
      <c r="O69" s="78">
        <v>10.359187</v>
      </c>
      <c r="P69" s="74"/>
      <c r="Q69" s="74"/>
      <c r="R69" s="74"/>
      <c r="S69" s="74"/>
      <c r="T69" s="74"/>
      <c r="U69" s="74"/>
      <c r="V69" s="74"/>
      <c r="W69" s="74"/>
      <c r="X69" s="74"/>
      <c r="Y69" s="74"/>
      <c r="Z69" s="74"/>
      <c r="AA69" s="74"/>
      <c r="AB69" s="74"/>
      <c r="AC69" s="74"/>
      <c r="AD69" s="74"/>
      <c r="AE69" s="74"/>
      <c r="AF69" s="74"/>
      <c r="AG69" s="74"/>
      <c r="AH69" s="74"/>
      <c r="AI69" s="74"/>
      <c r="AJ69" s="74"/>
    </row>
    <row r="70" spans="2:36" ht="14.25" x14ac:dyDescent="0.2">
      <c r="B70" s="76" t="s">
        <v>7</v>
      </c>
      <c r="C70" s="77" t="s">
        <v>8</v>
      </c>
      <c r="D70" s="78">
        <v>0.44315374689826498</v>
      </c>
      <c r="E70" s="78">
        <v>45.190263076923152</v>
      </c>
      <c r="F70" s="78">
        <v>17.360701107011099</v>
      </c>
      <c r="G70" s="78">
        <v>82.36692620509109</v>
      </c>
      <c r="H70" s="78">
        <v>34.649213427246757</v>
      </c>
      <c r="I70" s="78">
        <v>33.867393309360239</v>
      </c>
      <c r="J70" s="78">
        <v>32.396540481600795</v>
      </c>
      <c r="K70" s="78">
        <v>33.33513418153575</v>
      </c>
      <c r="L70" s="78">
        <v>30.557675185490528</v>
      </c>
      <c r="M70" s="78">
        <v>17.670929096330337</v>
      </c>
      <c r="N70" s="78">
        <v>4.1199891749449105</v>
      </c>
      <c r="O70" s="78">
        <v>24.480039000000001</v>
      </c>
      <c r="P70" s="74"/>
      <c r="Q70" s="74"/>
      <c r="R70" s="74"/>
      <c r="S70" s="74"/>
      <c r="T70" s="74"/>
      <c r="U70" s="74"/>
      <c r="V70" s="74"/>
      <c r="W70" s="74"/>
      <c r="X70" s="74"/>
      <c r="Y70" s="74"/>
      <c r="Z70" s="74"/>
      <c r="AA70" s="74"/>
      <c r="AB70" s="74"/>
      <c r="AC70" s="74"/>
      <c r="AD70" s="74"/>
      <c r="AE70" s="74"/>
      <c r="AF70" s="74"/>
      <c r="AG70" s="74"/>
      <c r="AH70" s="74"/>
      <c r="AI70" s="74"/>
      <c r="AJ70" s="74"/>
    </row>
    <row r="71" spans="2:36" ht="14.25" x14ac:dyDescent="0.2">
      <c r="B71" s="76" t="s">
        <v>9</v>
      </c>
      <c r="C71" s="77" t="s">
        <v>8</v>
      </c>
      <c r="D71" s="78">
        <v>4.8921290322580857</v>
      </c>
      <c r="E71" s="78">
        <v>41.165181430560473</v>
      </c>
      <c r="F71" s="78">
        <v>29.261466102033683</v>
      </c>
      <c r="G71" s="78">
        <v>26.517704887326168</v>
      </c>
      <c r="H71" s="78">
        <v>32.621057420160717</v>
      </c>
      <c r="I71" s="78">
        <v>31.922831176757253</v>
      </c>
      <c r="J71" s="78">
        <v>31.178321566265158</v>
      </c>
      <c r="K71" s="78">
        <v>31.465884886160328</v>
      </c>
      <c r="L71" s="78">
        <v>0</v>
      </c>
      <c r="M71" s="78">
        <v>50.062125020565929</v>
      </c>
      <c r="N71" s="78">
        <v>-16.737493754548193</v>
      </c>
      <c r="O71" s="78">
        <v>16.951433000000002</v>
      </c>
      <c r="P71" s="74"/>
      <c r="Q71" s="74"/>
      <c r="R71" s="74"/>
      <c r="S71" s="74"/>
      <c r="T71" s="74"/>
      <c r="U71" s="74"/>
      <c r="V71" s="74"/>
      <c r="W71" s="74"/>
      <c r="X71" s="74"/>
      <c r="Y71" s="74"/>
      <c r="Z71" s="74"/>
      <c r="AA71" s="74"/>
      <c r="AB71" s="74"/>
      <c r="AC71" s="74"/>
      <c r="AD71" s="74"/>
      <c r="AE71" s="74"/>
      <c r="AF71" s="74"/>
      <c r="AG71" s="74"/>
      <c r="AH71" s="74"/>
      <c r="AI71" s="74"/>
      <c r="AJ71" s="74"/>
    </row>
    <row r="72" spans="2:36" ht="14.25" x14ac:dyDescent="0.2">
      <c r="B72" s="76" t="s">
        <v>10</v>
      </c>
      <c r="C72" s="77" t="s">
        <v>11</v>
      </c>
      <c r="D72" s="78">
        <v>25.679702233250733</v>
      </c>
      <c r="E72" s="78">
        <v>18.569502769230802</v>
      </c>
      <c r="F72" s="78">
        <v>0</v>
      </c>
      <c r="G72" s="78">
        <v>21.06331279729611</v>
      </c>
      <c r="H72" s="78">
        <v>34.220982035156595</v>
      </c>
      <c r="I72" s="78">
        <v>27.935338408329603</v>
      </c>
      <c r="J72" s="78">
        <v>42.378313755925355</v>
      </c>
      <c r="K72" s="78">
        <v>38.951642538151781</v>
      </c>
      <c r="L72" s="78">
        <v>49.948820044733722</v>
      </c>
      <c r="M72" s="78">
        <v>21.967936872607112</v>
      </c>
      <c r="N72" s="78">
        <v>16.122566902645179</v>
      </c>
      <c r="O72" s="78">
        <v>11.961</v>
      </c>
      <c r="P72" s="74"/>
      <c r="Q72" s="74"/>
      <c r="R72" s="74"/>
      <c r="S72" s="74"/>
      <c r="T72" s="74"/>
      <c r="U72" s="74"/>
      <c r="V72" s="74"/>
      <c r="W72" s="74"/>
      <c r="X72" s="74"/>
      <c r="Y72" s="74"/>
      <c r="Z72" s="74"/>
      <c r="AA72" s="74"/>
      <c r="AB72" s="74"/>
      <c r="AC72" s="74"/>
      <c r="AD72" s="74"/>
      <c r="AE72" s="74"/>
      <c r="AF72" s="74"/>
      <c r="AG72" s="74"/>
      <c r="AH72" s="74"/>
      <c r="AI72" s="74"/>
      <c r="AJ72" s="74"/>
    </row>
    <row r="73" spans="2:36" ht="14.25" x14ac:dyDescent="0.2">
      <c r="B73" s="76" t="s">
        <v>37</v>
      </c>
      <c r="C73" s="77" t="s">
        <v>12</v>
      </c>
      <c r="D73" s="78">
        <v>0</v>
      </c>
      <c r="E73" s="78">
        <v>0</v>
      </c>
      <c r="F73" s="78">
        <v>-3.3132734890270648</v>
      </c>
      <c r="G73" s="78">
        <v>10.515865284257224</v>
      </c>
      <c r="H73" s="78">
        <v>2.4629122434440403</v>
      </c>
      <c r="I73" s="78">
        <v>2.0476452427569227</v>
      </c>
      <c r="J73" s="78">
        <v>2.010639858864034</v>
      </c>
      <c r="K73" s="78">
        <v>1.0990460763070133</v>
      </c>
      <c r="L73" s="78">
        <v>4.6051076242660933</v>
      </c>
      <c r="M73" s="78">
        <v>-1.8851920993883859</v>
      </c>
      <c r="N73" s="78">
        <v>-10.180000980161687</v>
      </c>
      <c r="O73" s="78">
        <v>0</v>
      </c>
      <c r="P73" s="74"/>
      <c r="Q73" s="74"/>
      <c r="R73" s="74"/>
      <c r="S73" s="74"/>
      <c r="T73" s="74"/>
      <c r="U73" s="74"/>
      <c r="V73" s="74"/>
      <c r="W73" s="74"/>
      <c r="X73" s="74"/>
      <c r="Y73" s="74"/>
      <c r="Z73" s="74"/>
      <c r="AA73" s="74"/>
      <c r="AB73" s="74"/>
      <c r="AC73" s="74"/>
      <c r="AD73" s="74"/>
      <c r="AE73" s="74"/>
      <c r="AF73" s="74"/>
      <c r="AG73" s="74"/>
      <c r="AH73" s="74"/>
      <c r="AI73" s="74"/>
      <c r="AJ73" s="74"/>
    </row>
    <row r="74" spans="2:36" ht="14.25" x14ac:dyDescent="0.2">
      <c r="B74" s="76" t="s">
        <v>38</v>
      </c>
      <c r="C74" s="77" t="s">
        <v>13</v>
      </c>
      <c r="D74" s="78">
        <v>85.6002301146234</v>
      </c>
      <c r="E74" s="78">
        <v>81.654558499525024</v>
      </c>
      <c r="F74" s="78">
        <v>55.681997044847151</v>
      </c>
      <c r="G74" s="78">
        <v>88.766012483456635</v>
      </c>
      <c r="H74" s="78">
        <v>24.077549934112245</v>
      </c>
      <c r="I74" s="78">
        <v>16.789859384345483</v>
      </c>
      <c r="J74" s="78">
        <v>5.7551852714885747</v>
      </c>
      <c r="K74" s="78">
        <v>5.8343252159741477</v>
      </c>
      <c r="L74" s="78">
        <v>-6.6020476479058594</v>
      </c>
      <c r="M74" s="78">
        <v>4.0485521134642202</v>
      </c>
      <c r="N74" s="78">
        <v>22.877322564191335</v>
      </c>
      <c r="O74" s="78">
        <v>10.405532097738201</v>
      </c>
      <c r="P74" s="74"/>
      <c r="Q74" s="74"/>
      <c r="R74" s="74"/>
      <c r="S74" s="74"/>
      <c r="T74" s="74"/>
      <c r="U74" s="74"/>
      <c r="V74" s="74"/>
      <c r="W74" s="74"/>
      <c r="X74" s="74"/>
      <c r="Y74" s="74"/>
      <c r="Z74" s="74"/>
      <c r="AA74" s="74"/>
      <c r="AB74" s="74"/>
      <c r="AC74" s="74"/>
      <c r="AD74" s="74"/>
      <c r="AE74" s="74"/>
      <c r="AF74" s="74"/>
      <c r="AG74" s="74"/>
      <c r="AH74" s="74"/>
      <c r="AI74" s="74"/>
      <c r="AJ74" s="74"/>
    </row>
    <row r="75" spans="2:36" ht="15" x14ac:dyDescent="0.25">
      <c r="B75" s="76" t="s">
        <v>14</v>
      </c>
      <c r="C75" s="77" t="s">
        <v>13</v>
      </c>
      <c r="D75" s="78">
        <v>-1.8662509633811735</v>
      </c>
      <c r="E75" s="78">
        <v>0.31907921522752175</v>
      </c>
      <c r="F75" s="78">
        <v>-6.6929328106449697</v>
      </c>
      <c r="G75" s="78">
        <v>-7.0078105653686995</v>
      </c>
      <c r="H75" s="78">
        <v>3.7208193920826411</v>
      </c>
      <c r="I75" s="78">
        <v>0</v>
      </c>
      <c r="J75" s="78">
        <v>4.9985013098106865</v>
      </c>
      <c r="K75" s="78">
        <v>4.9969237770350414</v>
      </c>
      <c r="L75" s="78">
        <v>2.6904395366859033</v>
      </c>
      <c r="M75" s="78">
        <v>6.444381003058127</v>
      </c>
      <c r="N75" s="78">
        <v>7.7325743335782828</v>
      </c>
      <c r="O75" s="78">
        <v>0</v>
      </c>
      <c r="P75" s="85"/>
      <c r="Q75" s="85"/>
      <c r="R75" s="85"/>
      <c r="S75" s="85"/>
      <c r="T75" s="85"/>
      <c r="U75" s="85"/>
      <c r="V75" s="85"/>
      <c r="W75" s="85"/>
      <c r="X75" s="85"/>
      <c r="Y75" s="85"/>
      <c r="Z75" s="85"/>
      <c r="AA75" s="85"/>
      <c r="AB75" s="85"/>
      <c r="AC75" s="85"/>
      <c r="AD75" s="85"/>
      <c r="AE75" s="85"/>
      <c r="AF75" s="85"/>
      <c r="AG75" s="85"/>
      <c r="AH75" s="85"/>
      <c r="AI75" s="85"/>
      <c r="AJ75" s="85"/>
    </row>
    <row r="76" spans="2:36" ht="15" x14ac:dyDescent="0.25">
      <c r="B76" s="76" t="s">
        <v>39</v>
      </c>
      <c r="C76" s="77" t="s">
        <v>13</v>
      </c>
      <c r="D76" s="78">
        <v>26.314538585936049</v>
      </c>
      <c r="E76" s="78">
        <v>16.554310173404041</v>
      </c>
      <c r="F76" s="78">
        <v>22.252218801567565</v>
      </c>
      <c r="G76" s="78">
        <v>13.373856753871241</v>
      </c>
      <c r="H76" s="78">
        <v>-17.089533715856032</v>
      </c>
      <c r="I76" s="78">
        <v>2.1867693841850038</v>
      </c>
      <c r="J76" s="78">
        <v>1.0018685197934627</v>
      </c>
      <c r="K76" s="78">
        <v>1.0126612874021901</v>
      </c>
      <c r="L76" s="78">
        <v>0</v>
      </c>
      <c r="M76" s="78">
        <v>5.2000102978914553</v>
      </c>
      <c r="N76" s="78">
        <v>0</v>
      </c>
      <c r="O76" s="78">
        <v>8.5</v>
      </c>
      <c r="P76" s="85"/>
      <c r="Q76" s="85"/>
      <c r="R76" s="85"/>
      <c r="S76" s="85"/>
      <c r="T76" s="85"/>
      <c r="U76" s="85"/>
      <c r="V76" s="85"/>
      <c r="W76" s="85"/>
      <c r="X76" s="85"/>
      <c r="Y76" s="85"/>
      <c r="Z76" s="85"/>
      <c r="AA76" s="85"/>
      <c r="AB76" s="85"/>
      <c r="AC76" s="85"/>
      <c r="AD76" s="85"/>
      <c r="AE76" s="85"/>
      <c r="AF76" s="85"/>
      <c r="AG76" s="85"/>
      <c r="AH76" s="85"/>
      <c r="AI76" s="85"/>
      <c r="AJ76" s="85"/>
    </row>
    <row r="77" spans="2:36" ht="15" x14ac:dyDescent="0.25">
      <c r="B77" s="76" t="s">
        <v>40</v>
      </c>
      <c r="C77" s="77" t="s">
        <v>13</v>
      </c>
      <c r="D77" s="78">
        <v>45.576525420335571</v>
      </c>
      <c r="E77" s="78">
        <v>41.745866277600996</v>
      </c>
      <c r="F77" s="78">
        <v>-5.0185971759113279</v>
      </c>
      <c r="G77" s="78">
        <v>39.337694370054166</v>
      </c>
      <c r="H77" s="78">
        <v>42.196040345426844</v>
      </c>
      <c r="I77" s="78">
        <v>18.358782091927051</v>
      </c>
      <c r="J77" s="78">
        <v>21.654581946643788</v>
      </c>
      <c r="K77" s="78">
        <v>21.647743739369773</v>
      </c>
      <c r="L77" s="78">
        <v>22.362666369332239</v>
      </c>
      <c r="M77" s="78">
        <v>23.19294463455666</v>
      </c>
      <c r="N77" s="78">
        <v>16.641856740631958</v>
      </c>
      <c r="O77" s="78">
        <v>31.607064000000001</v>
      </c>
      <c r="P77" s="85"/>
      <c r="Q77" s="85"/>
      <c r="R77" s="85"/>
      <c r="S77" s="85"/>
      <c r="T77" s="85"/>
      <c r="U77" s="85"/>
      <c r="V77" s="85"/>
      <c r="W77" s="85"/>
      <c r="X77" s="85"/>
      <c r="Y77" s="85"/>
      <c r="Z77" s="85"/>
      <c r="AA77" s="85"/>
      <c r="AB77" s="85"/>
      <c r="AC77" s="85"/>
      <c r="AD77" s="85"/>
      <c r="AE77" s="85"/>
      <c r="AF77" s="85"/>
      <c r="AG77" s="85"/>
      <c r="AH77" s="85"/>
      <c r="AI77" s="85"/>
      <c r="AJ77" s="85"/>
    </row>
    <row r="78" spans="2:36" ht="15" x14ac:dyDescent="0.25">
      <c r="B78" s="76" t="s">
        <v>15</v>
      </c>
      <c r="C78" s="77" t="s">
        <v>13</v>
      </c>
      <c r="D78" s="78">
        <v>-22.152020860707257</v>
      </c>
      <c r="E78" s="78">
        <v>-30.214184817164</v>
      </c>
      <c r="F78" s="78">
        <v>-28.498607878844673</v>
      </c>
      <c r="G78" s="78">
        <v>-8.4577017908141769</v>
      </c>
      <c r="H78" s="78">
        <v>15.590167722936616</v>
      </c>
      <c r="I78" s="78">
        <v>20.125852405864812</v>
      </c>
      <c r="J78" s="78">
        <v>22.697386320137767</v>
      </c>
      <c r="K78" s="78">
        <v>22.690217553127241</v>
      </c>
      <c r="L78" s="78">
        <v>0</v>
      </c>
      <c r="M78" s="78">
        <v>21.485839232415977</v>
      </c>
      <c r="N78" s="78">
        <v>30.323083839823781</v>
      </c>
      <c r="O78" s="78">
        <v>4.3936219999999997</v>
      </c>
      <c r="P78" s="85"/>
      <c r="Q78" s="85"/>
      <c r="R78" s="85"/>
      <c r="S78" s="85"/>
      <c r="T78" s="85"/>
      <c r="U78" s="85"/>
      <c r="V78" s="85"/>
      <c r="W78" s="85"/>
      <c r="X78" s="85"/>
      <c r="Y78" s="85"/>
      <c r="Z78" s="85"/>
      <c r="AA78" s="85"/>
      <c r="AB78" s="85"/>
      <c r="AC78" s="85"/>
      <c r="AD78" s="85"/>
      <c r="AE78" s="85"/>
      <c r="AF78" s="85"/>
      <c r="AG78" s="85"/>
      <c r="AH78" s="85"/>
      <c r="AI78" s="85"/>
      <c r="AJ78" s="85"/>
    </row>
    <row r="79" spans="2:36" ht="15" x14ac:dyDescent="0.25">
      <c r="B79" s="76" t="s">
        <v>32</v>
      </c>
      <c r="C79" s="77" t="s">
        <v>16</v>
      </c>
      <c r="D79" s="78">
        <v>0</v>
      </c>
      <c r="E79" s="78">
        <v>0</v>
      </c>
      <c r="F79" s="78">
        <v>0</v>
      </c>
      <c r="G79" s="78">
        <v>0</v>
      </c>
      <c r="H79" s="78">
        <v>0</v>
      </c>
      <c r="I79" s="78">
        <v>0</v>
      </c>
      <c r="J79" s="78">
        <v>0</v>
      </c>
      <c r="K79" s="78">
        <v>0</v>
      </c>
      <c r="L79" s="78">
        <v>0</v>
      </c>
      <c r="M79" s="78">
        <v>0</v>
      </c>
      <c r="N79" s="78">
        <v>0</v>
      </c>
      <c r="O79" s="78">
        <v>0</v>
      </c>
      <c r="P79" s="85"/>
      <c r="Q79" s="85"/>
      <c r="R79" s="85"/>
      <c r="S79" s="85"/>
      <c r="T79" s="85"/>
      <c r="U79" s="85"/>
      <c r="V79" s="85"/>
      <c r="W79" s="85"/>
      <c r="X79" s="85"/>
      <c r="Y79" s="85"/>
      <c r="Z79" s="85"/>
      <c r="AA79" s="85"/>
      <c r="AB79" s="85"/>
      <c r="AC79" s="85"/>
      <c r="AD79" s="85"/>
      <c r="AE79" s="85"/>
      <c r="AF79" s="85"/>
      <c r="AG79" s="85"/>
      <c r="AH79" s="85"/>
      <c r="AI79" s="85"/>
      <c r="AJ79" s="85"/>
    </row>
    <row r="80" spans="2:36" ht="15.75" thickBot="1" x14ac:dyDescent="0.3">
      <c r="B80" s="79" t="s">
        <v>17</v>
      </c>
      <c r="C80" s="80"/>
      <c r="D80" s="81">
        <f t="shared" ref="D80:O80" si="3">SUM(D66:D79)</f>
        <v>164.48800730921366</v>
      </c>
      <c r="E80" s="81">
        <f t="shared" si="3"/>
        <v>214.98457662530799</v>
      </c>
      <c r="F80" s="81">
        <f t="shared" si="3"/>
        <v>81.032971701031471</v>
      </c>
      <c r="G80" s="81">
        <f t="shared" si="3"/>
        <v>266.4758604251698</v>
      </c>
      <c r="H80" s="81">
        <f t="shared" si="3"/>
        <v>189.75058242986043</v>
      </c>
      <c r="I80" s="81">
        <f t="shared" si="3"/>
        <v>144.04117705039425</v>
      </c>
      <c r="J80" s="81">
        <f t="shared" si="3"/>
        <v>185.28165246585638</v>
      </c>
      <c r="K80" s="81">
        <f t="shared" si="3"/>
        <v>197.26142338898296</v>
      </c>
      <c r="L80" s="81">
        <f t="shared" si="3"/>
        <v>77.014111735009863</v>
      </c>
      <c r="M80" s="81">
        <f t="shared" si="3"/>
        <v>209.69270252373599</v>
      </c>
      <c r="N80" s="81">
        <f t="shared" si="3"/>
        <v>109.48423548907046</v>
      </c>
      <c r="O80" s="81">
        <f t="shared" si="3"/>
        <v>175.10285509773823</v>
      </c>
      <c r="P80" s="85"/>
      <c r="Q80" s="85"/>
      <c r="R80" s="85"/>
      <c r="S80" s="85"/>
      <c r="T80" s="85"/>
      <c r="U80" s="85"/>
      <c r="V80" s="85"/>
      <c r="W80" s="85"/>
      <c r="X80" s="85"/>
      <c r="Y80" s="85"/>
      <c r="Z80" s="85"/>
      <c r="AA80" s="85"/>
      <c r="AB80" s="85"/>
      <c r="AC80" s="85"/>
      <c r="AD80" s="85"/>
      <c r="AE80" s="85"/>
      <c r="AF80" s="85"/>
      <c r="AG80" s="85"/>
      <c r="AH80" s="85"/>
      <c r="AI80" s="85"/>
      <c r="AJ80" s="85"/>
    </row>
    <row r="81" spans="2:36" ht="15" x14ac:dyDescent="0.25">
      <c r="I81" s="83"/>
      <c r="J81" s="83"/>
      <c r="K81" s="83"/>
      <c r="O81" s="85"/>
      <c r="P81" s="85"/>
      <c r="Q81" s="85"/>
      <c r="R81" s="85"/>
      <c r="S81" s="85"/>
      <c r="T81" s="85"/>
      <c r="U81" s="85"/>
      <c r="V81" s="85"/>
      <c r="W81" s="85"/>
      <c r="X81" s="85"/>
      <c r="Y81" s="85"/>
      <c r="Z81" s="85"/>
      <c r="AA81" s="85"/>
      <c r="AB81" s="85"/>
      <c r="AC81" s="85"/>
      <c r="AD81" s="85"/>
      <c r="AE81" s="85"/>
      <c r="AF81" s="85"/>
      <c r="AG81" s="85"/>
      <c r="AH81" s="85"/>
      <c r="AI81" s="85"/>
      <c r="AJ81" s="85"/>
    </row>
    <row r="82" spans="2:36" ht="15.75" x14ac:dyDescent="0.25">
      <c r="B82" s="75" t="s">
        <v>118</v>
      </c>
      <c r="O82" s="85"/>
      <c r="P82" s="85"/>
      <c r="Q82" s="85"/>
      <c r="R82" s="85"/>
      <c r="S82" s="85"/>
      <c r="T82" s="85"/>
      <c r="U82" s="85"/>
      <c r="V82" s="85"/>
      <c r="W82" s="85"/>
      <c r="X82" s="85"/>
      <c r="Y82" s="85"/>
      <c r="Z82" s="85"/>
      <c r="AA82" s="85"/>
      <c r="AB82" s="85"/>
      <c r="AC82" s="85"/>
      <c r="AD82" s="85"/>
      <c r="AE82" s="85"/>
      <c r="AF82" s="85"/>
      <c r="AG82" s="85"/>
      <c r="AH82" s="85"/>
      <c r="AI82" s="85"/>
      <c r="AJ82" s="85"/>
    </row>
    <row r="83" spans="2:36" ht="15.75" thickBot="1" x14ac:dyDescent="0.3">
      <c r="B83" s="125" t="s">
        <v>30</v>
      </c>
      <c r="C83" s="126" t="s">
        <v>0</v>
      </c>
      <c r="D83" s="126">
        <v>2014</v>
      </c>
      <c r="E83" s="126">
        <v>2015</v>
      </c>
      <c r="F83" s="126">
        <v>2016</v>
      </c>
      <c r="G83" s="126">
        <v>2017</v>
      </c>
      <c r="H83" s="126">
        <v>2018</v>
      </c>
      <c r="I83" s="126">
        <v>2019</v>
      </c>
      <c r="J83" s="126">
        <v>2020</v>
      </c>
      <c r="K83" s="126">
        <v>2021</v>
      </c>
      <c r="L83" s="126">
        <v>2022</v>
      </c>
      <c r="M83" s="126">
        <v>2023</v>
      </c>
      <c r="N83" s="127">
        <v>2024</v>
      </c>
      <c r="O83" s="127">
        <v>2025</v>
      </c>
      <c r="P83" s="85"/>
      <c r="Q83" s="85"/>
      <c r="R83" s="85"/>
      <c r="S83" s="85"/>
      <c r="T83" s="85"/>
      <c r="U83" s="85"/>
      <c r="V83" s="85"/>
      <c r="W83" s="85"/>
      <c r="X83" s="85"/>
      <c r="Y83" s="85"/>
      <c r="Z83" s="85"/>
      <c r="AA83" s="85"/>
      <c r="AB83" s="85"/>
      <c r="AC83" s="85"/>
      <c r="AD83" s="85"/>
      <c r="AE83" s="85"/>
      <c r="AF83" s="85"/>
      <c r="AG83" s="85"/>
      <c r="AH83" s="85"/>
      <c r="AI83" s="85"/>
      <c r="AJ83" s="85"/>
    </row>
    <row r="84" spans="2:36" ht="15" x14ac:dyDescent="0.25">
      <c r="B84" s="76" t="s">
        <v>1</v>
      </c>
      <c r="C84" s="77" t="s">
        <v>2</v>
      </c>
      <c r="D84" s="78">
        <v>0</v>
      </c>
      <c r="E84" s="78">
        <v>0</v>
      </c>
      <c r="F84" s="78">
        <v>0</v>
      </c>
      <c r="G84" s="78">
        <v>0</v>
      </c>
      <c r="H84" s="78">
        <v>0</v>
      </c>
      <c r="I84" s="78">
        <v>0</v>
      </c>
      <c r="J84" s="78">
        <v>0</v>
      </c>
      <c r="K84" s="78">
        <v>0</v>
      </c>
      <c r="L84" s="78">
        <v>0</v>
      </c>
      <c r="M84" s="78">
        <v>0</v>
      </c>
      <c r="N84" s="78">
        <v>0</v>
      </c>
      <c r="O84" s="78">
        <v>0</v>
      </c>
      <c r="P84" s="85"/>
      <c r="Q84" s="85"/>
      <c r="R84" s="85"/>
      <c r="S84" s="85"/>
      <c r="T84" s="85"/>
      <c r="U84" s="85"/>
      <c r="V84" s="85"/>
      <c r="W84" s="85"/>
      <c r="X84" s="85"/>
      <c r="Y84" s="85"/>
      <c r="Z84" s="85"/>
      <c r="AA84" s="85"/>
      <c r="AB84" s="85"/>
      <c r="AC84" s="85"/>
      <c r="AD84" s="85"/>
      <c r="AE84" s="85"/>
      <c r="AF84" s="85"/>
      <c r="AG84" s="85"/>
      <c r="AH84" s="85"/>
      <c r="AI84" s="85"/>
      <c r="AJ84" s="85"/>
    </row>
    <row r="85" spans="2:36" ht="15" x14ac:dyDescent="0.25">
      <c r="B85" s="76" t="s">
        <v>3</v>
      </c>
      <c r="C85" s="77" t="s">
        <v>4</v>
      </c>
      <c r="D85" s="78">
        <v>0</v>
      </c>
      <c r="E85" s="78">
        <v>0</v>
      </c>
      <c r="F85" s="78">
        <v>0</v>
      </c>
      <c r="G85" s="78">
        <v>0</v>
      </c>
      <c r="H85" s="78">
        <v>0</v>
      </c>
      <c r="I85" s="78">
        <v>0</v>
      </c>
      <c r="J85" s="78">
        <v>0</v>
      </c>
      <c r="K85" s="78">
        <v>0</v>
      </c>
      <c r="L85" s="78">
        <v>0</v>
      </c>
      <c r="M85" s="78">
        <v>0</v>
      </c>
      <c r="N85" s="78">
        <v>0</v>
      </c>
      <c r="O85" s="78">
        <v>0</v>
      </c>
      <c r="P85" s="85"/>
      <c r="Q85" s="85"/>
      <c r="R85" s="85"/>
      <c r="S85" s="85"/>
      <c r="T85" s="85"/>
      <c r="U85" s="85"/>
      <c r="V85" s="85"/>
      <c r="W85" s="85"/>
      <c r="X85" s="85"/>
      <c r="Y85" s="85"/>
      <c r="Z85" s="85"/>
      <c r="AA85" s="85"/>
      <c r="AB85" s="85"/>
      <c r="AC85" s="85"/>
      <c r="AD85" s="85"/>
      <c r="AE85" s="85"/>
      <c r="AF85" s="85"/>
      <c r="AG85" s="85"/>
      <c r="AH85" s="85"/>
      <c r="AI85" s="85"/>
      <c r="AJ85" s="85"/>
    </row>
    <row r="86" spans="2:36" ht="15" x14ac:dyDescent="0.25">
      <c r="B86" s="76" t="s">
        <v>5</v>
      </c>
      <c r="C86" s="77" t="s">
        <v>4</v>
      </c>
      <c r="D86" s="78">
        <v>0</v>
      </c>
      <c r="E86" s="78">
        <v>0</v>
      </c>
      <c r="F86" s="78">
        <v>0</v>
      </c>
      <c r="G86" s="78">
        <v>0</v>
      </c>
      <c r="H86" s="78">
        <v>0</v>
      </c>
      <c r="I86" s="78">
        <v>0</v>
      </c>
      <c r="J86" s="78">
        <v>15.287212740600276</v>
      </c>
      <c r="K86" s="78">
        <v>0</v>
      </c>
      <c r="L86" s="78">
        <v>0</v>
      </c>
      <c r="M86" s="78">
        <v>0</v>
      </c>
      <c r="N86" s="78">
        <v>0</v>
      </c>
      <c r="O86" s="78">
        <v>0</v>
      </c>
      <c r="P86" s="85"/>
      <c r="Q86" s="85"/>
      <c r="R86" s="85"/>
      <c r="S86" s="85"/>
      <c r="T86" s="85"/>
      <c r="U86" s="85"/>
      <c r="V86" s="85"/>
      <c r="W86" s="85"/>
      <c r="X86" s="85"/>
      <c r="Y86" s="85"/>
      <c r="Z86" s="85"/>
      <c r="AA86" s="85"/>
      <c r="AB86" s="85"/>
      <c r="AC86" s="85"/>
      <c r="AD86" s="85"/>
      <c r="AE86" s="85"/>
      <c r="AF86" s="85"/>
      <c r="AG86" s="85"/>
      <c r="AH86" s="85"/>
      <c r="AI86" s="85"/>
      <c r="AJ86" s="85"/>
    </row>
    <row r="87" spans="2:36" ht="15" x14ac:dyDescent="0.25">
      <c r="B87" s="76" t="s">
        <v>6</v>
      </c>
      <c r="C87" s="77" t="s">
        <v>4</v>
      </c>
      <c r="D87" s="78">
        <v>0</v>
      </c>
      <c r="E87" s="78">
        <v>0</v>
      </c>
      <c r="F87" s="78">
        <v>0</v>
      </c>
      <c r="G87" s="78">
        <v>0</v>
      </c>
      <c r="H87" s="78">
        <v>0</v>
      </c>
      <c r="I87" s="78">
        <v>0</v>
      </c>
      <c r="J87" s="78">
        <v>0</v>
      </c>
      <c r="K87" s="78">
        <v>0</v>
      </c>
      <c r="L87" s="78">
        <v>0</v>
      </c>
      <c r="M87" s="78">
        <v>0</v>
      </c>
      <c r="N87" s="78">
        <v>0</v>
      </c>
      <c r="O87" s="78">
        <v>0</v>
      </c>
      <c r="P87" s="85"/>
      <c r="Q87" s="85"/>
      <c r="R87" s="85"/>
      <c r="S87" s="85"/>
      <c r="T87" s="85"/>
      <c r="U87" s="85"/>
      <c r="V87" s="85"/>
      <c r="W87" s="85"/>
      <c r="X87" s="85"/>
      <c r="Y87" s="85"/>
      <c r="Z87" s="85"/>
      <c r="AA87" s="85"/>
      <c r="AB87" s="85"/>
      <c r="AC87" s="85"/>
      <c r="AD87" s="85"/>
      <c r="AE87" s="85"/>
      <c r="AF87" s="85"/>
      <c r="AG87" s="85"/>
      <c r="AH87" s="85"/>
      <c r="AI87" s="85"/>
      <c r="AJ87" s="85"/>
    </row>
    <row r="88" spans="2:36" ht="15" x14ac:dyDescent="0.25">
      <c r="B88" s="76" t="s">
        <v>7</v>
      </c>
      <c r="C88" s="77" t="s">
        <v>8</v>
      </c>
      <c r="D88" s="78">
        <v>0</v>
      </c>
      <c r="E88" s="78">
        <v>0</v>
      </c>
      <c r="F88" s="78">
        <v>0</v>
      </c>
      <c r="G88" s="78">
        <v>0</v>
      </c>
      <c r="H88" s="78">
        <v>0</v>
      </c>
      <c r="I88" s="78">
        <v>0</v>
      </c>
      <c r="J88" s="78">
        <v>0</v>
      </c>
      <c r="K88" s="78">
        <v>0</v>
      </c>
      <c r="L88" s="78">
        <v>0</v>
      </c>
      <c r="M88" s="78">
        <v>0</v>
      </c>
      <c r="N88" s="78">
        <v>0</v>
      </c>
      <c r="O88" s="78">
        <v>0</v>
      </c>
      <c r="P88" s="85"/>
      <c r="Q88" s="85"/>
      <c r="R88" s="85"/>
      <c r="S88" s="85"/>
      <c r="T88" s="85"/>
      <c r="U88" s="85"/>
      <c r="V88" s="85"/>
      <c r="W88" s="85"/>
      <c r="X88" s="85"/>
      <c r="Y88" s="85"/>
      <c r="Z88" s="85"/>
      <c r="AA88" s="85"/>
      <c r="AB88" s="85"/>
      <c r="AC88" s="85"/>
      <c r="AD88" s="85"/>
      <c r="AE88" s="85"/>
      <c r="AF88" s="85"/>
      <c r="AG88" s="85"/>
      <c r="AH88" s="85"/>
      <c r="AI88" s="85"/>
      <c r="AJ88" s="85"/>
    </row>
    <row r="89" spans="2:36" ht="15" x14ac:dyDescent="0.25">
      <c r="B89" s="76" t="s">
        <v>9</v>
      </c>
      <c r="C89" s="77" t="s">
        <v>8</v>
      </c>
      <c r="D89" s="78">
        <v>0</v>
      </c>
      <c r="E89" s="78">
        <v>0</v>
      </c>
      <c r="F89" s="78">
        <v>0</v>
      </c>
      <c r="G89" s="78">
        <v>0</v>
      </c>
      <c r="H89" s="78">
        <v>0</v>
      </c>
      <c r="I89" s="78">
        <v>0</v>
      </c>
      <c r="J89" s="78">
        <v>0</v>
      </c>
      <c r="K89" s="78">
        <v>0</v>
      </c>
      <c r="L89" s="78">
        <v>0</v>
      </c>
      <c r="M89" s="78">
        <v>0</v>
      </c>
      <c r="N89" s="78">
        <v>0</v>
      </c>
      <c r="O89" s="78">
        <v>0</v>
      </c>
      <c r="P89" s="85"/>
      <c r="Q89" s="85"/>
      <c r="R89" s="85"/>
      <c r="S89" s="85"/>
      <c r="T89" s="85"/>
      <c r="U89" s="85"/>
      <c r="V89" s="85"/>
      <c r="W89" s="85"/>
      <c r="X89" s="85"/>
      <c r="Y89" s="85"/>
      <c r="Z89" s="85"/>
      <c r="AA89" s="85"/>
      <c r="AB89" s="85"/>
      <c r="AC89" s="85"/>
      <c r="AD89" s="85"/>
      <c r="AE89" s="85"/>
      <c r="AF89" s="85"/>
      <c r="AG89" s="85"/>
      <c r="AH89" s="85"/>
      <c r="AI89" s="85"/>
      <c r="AJ89" s="85"/>
    </row>
    <row r="90" spans="2:36" ht="15" x14ac:dyDescent="0.25">
      <c r="B90" s="76" t="s">
        <v>10</v>
      </c>
      <c r="C90" s="77" t="s">
        <v>11</v>
      </c>
      <c r="D90" s="78">
        <v>0</v>
      </c>
      <c r="E90" s="78">
        <v>0</v>
      </c>
      <c r="F90" s="78">
        <v>0</v>
      </c>
      <c r="G90" s="78">
        <v>0</v>
      </c>
      <c r="H90" s="78">
        <v>0</v>
      </c>
      <c r="I90" s="78">
        <v>0</v>
      </c>
      <c r="J90" s="78">
        <v>0</v>
      </c>
      <c r="K90" s="78">
        <v>0</v>
      </c>
      <c r="L90" s="78">
        <v>0</v>
      </c>
      <c r="M90" s="78">
        <v>0</v>
      </c>
      <c r="N90" s="78">
        <v>0</v>
      </c>
      <c r="O90" s="78">
        <v>0</v>
      </c>
      <c r="P90" s="85"/>
      <c r="Q90" s="85"/>
      <c r="R90" s="85"/>
      <c r="S90" s="85"/>
      <c r="T90" s="85"/>
      <c r="U90" s="85"/>
      <c r="V90" s="85"/>
      <c r="W90" s="85"/>
      <c r="X90" s="85"/>
      <c r="Y90" s="85"/>
      <c r="Z90" s="85"/>
      <c r="AA90" s="85"/>
      <c r="AB90" s="85"/>
      <c r="AC90" s="85"/>
      <c r="AD90" s="85"/>
      <c r="AE90" s="85"/>
      <c r="AF90" s="85"/>
      <c r="AG90" s="85"/>
      <c r="AH90" s="85"/>
      <c r="AI90" s="85"/>
      <c r="AJ90" s="85"/>
    </row>
    <row r="91" spans="2:36" ht="15" x14ac:dyDescent="0.25">
      <c r="B91" s="76" t="s">
        <v>37</v>
      </c>
      <c r="C91" s="77" t="s">
        <v>12</v>
      </c>
      <c r="D91" s="78">
        <v>0</v>
      </c>
      <c r="E91" s="78">
        <v>0</v>
      </c>
      <c r="F91" s="78">
        <v>0</v>
      </c>
      <c r="G91" s="78">
        <v>0</v>
      </c>
      <c r="H91" s="78">
        <v>0</v>
      </c>
      <c r="I91" s="78">
        <v>0</v>
      </c>
      <c r="J91" s="78">
        <v>0</v>
      </c>
      <c r="K91" s="78">
        <v>0</v>
      </c>
      <c r="L91" s="78">
        <v>0</v>
      </c>
      <c r="M91" s="78">
        <v>0</v>
      </c>
      <c r="N91" s="78">
        <v>0</v>
      </c>
      <c r="O91" s="78">
        <v>0</v>
      </c>
      <c r="P91" s="85"/>
      <c r="Q91" s="85"/>
      <c r="R91" s="85"/>
      <c r="S91" s="85"/>
      <c r="T91" s="85"/>
      <c r="U91" s="85"/>
      <c r="V91" s="85"/>
      <c r="W91" s="85"/>
      <c r="X91" s="85"/>
      <c r="Y91" s="85"/>
      <c r="Z91" s="85"/>
      <c r="AA91" s="85"/>
      <c r="AB91" s="85"/>
      <c r="AC91" s="85"/>
      <c r="AD91" s="85"/>
      <c r="AE91" s="85"/>
      <c r="AF91" s="85"/>
      <c r="AG91" s="85"/>
      <c r="AH91" s="85"/>
      <c r="AI91" s="85"/>
      <c r="AJ91" s="85"/>
    </row>
    <row r="92" spans="2:36" ht="15" x14ac:dyDescent="0.25">
      <c r="B92" s="76" t="s">
        <v>38</v>
      </c>
      <c r="C92" s="77" t="s">
        <v>13</v>
      </c>
      <c r="D92" s="78">
        <v>-15.496783777587204</v>
      </c>
      <c r="E92" s="78">
        <v>-21.954398849756195</v>
      </c>
      <c r="F92" s="78">
        <v>-11.52174323773251</v>
      </c>
      <c r="G92" s="78">
        <v>-7.972269046994791</v>
      </c>
      <c r="H92" s="78">
        <v>-8.0464683550138432</v>
      </c>
      <c r="I92" s="78">
        <v>-8.2234116300492772</v>
      </c>
      <c r="J92" s="78">
        <v>-4.2924614648526953</v>
      </c>
      <c r="K92" s="78">
        <v>-4.3685256710660507</v>
      </c>
      <c r="L92" s="78">
        <v>16.994439764397253</v>
      </c>
      <c r="M92" s="78">
        <v>0</v>
      </c>
      <c r="N92" s="78">
        <v>0</v>
      </c>
      <c r="O92" s="78">
        <v>0</v>
      </c>
      <c r="P92" s="85"/>
      <c r="Q92" s="85"/>
      <c r="R92" s="85"/>
      <c r="S92" s="85"/>
      <c r="T92" s="85"/>
      <c r="U92" s="85"/>
      <c r="V92" s="85"/>
      <c r="W92" s="85"/>
      <c r="X92" s="85"/>
      <c r="Y92" s="85"/>
      <c r="Z92" s="85"/>
      <c r="AA92" s="85"/>
      <c r="AB92" s="85"/>
      <c r="AC92" s="85"/>
      <c r="AD92" s="85"/>
      <c r="AE92" s="85"/>
      <c r="AF92" s="85"/>
      <c r="AG92" s="85"/>
      <c r="AH92" s="85"/>
      <c r="AI92" s="85"/>
      <c r="AJ92" s="85"/>
    </row>
    <row r="93" spans="2:36" ht="15" x14ac:dyDescent="0.25">
      <c r="B93" s="76" t="s">
        <v>14</v>
      </c>
      <c r="C93" s="77" t="s">
        <v>13</v>
      </c>
      <c r="D93" s="78">
        <v>-8.6821192740799749</v>
      </c>
      <c r="E93" s="78">
        <v>-8.2352199264922081</v>
      </c>
      <c r="F93" s="78">
        <v>-1.3944012645900734</v>
      </c>
      <c r="G93" s="78">
        <v>0.86088627801433637</v>
      </c>
      <c r="H93" s="78">
        <v>0.8583875280518779</v>
      </c>
      <c r="I93" s="78">
        <v>0.43226664254952812</v>
      </c>
      <c r="J93" s="78">
        <v>0.43044608605852119</v>
      </c>
      <c r="K93" s="78">
        <v>0.43031013350178082</v>
      </c>
      <c r="L93" s="78">
        <v>0</v>
      </c>
      <c r="M93" s="78">
        <v>0</v>
      </c>
      <c r="N93" s="78">
        <v>0</v>
      </c>
      <c r="O93" s="78">
        <v>0</v>
      </c>
      <c r="P93" s="85"/>
      <c r="Q93" s="85"/>
      <c r="R93" s="85"/>
      <c r="S93" s="85"/>
      <c r="T93" s="85"/>
      <c r="U93" s="85"/>
      <c r="V93" s="85"/>
      <c r="W93" s="85"/>
      <c r="X93" s="85"/>
      <c r="Y93" s="85"/>
      <c r="Z93" s="85"/>
      <c r="AA93" s="85"/>
      <c r="AB93" s="85"/>
      <c r="AC93" s="85"/>
      <c r="AD93" s="85"/>
      <c r="AE93" s="85"/>
      <c r="AF93" s="85"/>
      <c r="AG93" s="85"/>
      <c r="AH93" s="85"/>
      <c r="AI93" s="85"/>
      <c r="AJ93" s="85"/>
    </row>
    <row r="94" spans="2:36" ht="15" x14ac:dyDescent="0.25">
      <c r="B94" s="76" t="s">
        <v>39</v>
      </c>
      <c r="C94" s="77" t="s">
        <v>13</v>
      </c>
      <c r="D94" s="78">
        <v>-0.67666277050195633</v>
      </c>
      <c r="E94" s="78">
        <v>-0.94596909829221976</v>
      </c>
      <c r="F94" s="78">
        <v>1.3829793154944214</v>
      </c>
      <c r="G94" s="78">
        <v>2.1547373405008443</v>
      </c>
      <c r="H94" s="78">
        <v>2.1964408983667898</v>
      </c>
      <c r="I94" s="78">
        <v>1.0758743513674214</v>
      </c>
      <c r="J94" s="78">
        <v>1.1140783218588675</v>
      </c>
      <c r="K94" s="78">
        <v>1.1260801996607679</v>
      </c>
      <c r="L94" s="78">
        <v>0</v>
      </c>
      <c r="M94" s="78">
        <v>0</v>
      </c>
      <c r="N94" s="78">
        <v>0</v>
      </c>
      <c r="O94" s="78">
        <v>0</v>
      </c>
      <c r="P94" s="85"/>
      <c r="Q94" s="85"/>
      <c r="R94" s="85"/>
      <c r="S94" s="85"/>
      <c r="T94" s="85"/>
      <c r="U94" s="85"/>
      <c r="V94" s="85"/>
      <c r="W94" s="85"/>
      <c r="X94" s="85"/>
      <c r="Y94" s="85"/>
      <c r="Z94" s="85"/>
      <c r="AA94" s="85"/>
      <c r="AB94" s="85"/>
      <c r="AC94" s="85"/>
      <c r="AD94" s="85"/>
      <c r="AE94" s="85"/>
      <c r="AF94" s="85"/>
      <c r="AG94" s="85"/>
      <c r="AH94" s="85"/>
      <c r="AI94" s="85"/>
      <c r="AJ94" s="85"/>
    </row>
    <row r="95" spans="2:36" ht="15" x14ac:dyDescent="0.25">
      <c r="B95" s="76" t="s">
        <v>40</v>
      </c>
      <c r="C95" s="77" t="s">
        <v>13</v>
      </c>
      <c r="D95" s="78">
        <v>-15.01662383498924</v>
      </c>
      <c r="E95" s="78">
        <v>-19.987771159780777</v>
      </c>
      <c r="F95" s="78">
        <v>-8.7526485171274988</v>
      </c>
      <c r="G95" s="78">
        <v>-5.0184883467841717</v>
      </c>
      <c r="H95" s="78">
        <v>-5.0039216620888984</v>
      </c>
      <c r="I95" s="78">
        <v>-2.5198735872434521</v>
      </c>
      <c r="J95" s="78">
        <v>-2.5092635817556017</v>
      </c>
      <c r="K95" s="78">
        <v>-2.5084698539588492</v>
      </c>
      <c r="L95" s="78">
        <v>0</v>
      </c>
      <c r="M95" s="78">
        <v>0</v>
      </c>
      <c r="N95" s="78">
        <v>0</v>
      </c>
      <c r="O95" s="78">
        <v>0</v>
      </c>
      <c r="P95" s="85"/>
      <c r="Q95" s="85"/>
      <c r="R95" s="85"/>
      <c r="S95" s="85"/>
      <c r="T95" s="85"/>
      <c r="U95" s="85"/>
      <c r="V95" s="85"/>
      <c r="W95" s="85"/>
      <c r="X95" s="85"/>
      <c r="Y95" s="85"/>
      <c r="Z95" s="85"/>
      <c r="AA95" s="85"/>
      <c r="AB95" s="85"/>
      <c r="AC95" s="85"/>
      <c r="AD95" s="85"/>
      <c r="AE95" s="85"/>
      <c r="AF95" s="85"/>
      <c r="AG95" s="85"/>
      <c r="AH95" s="85"/>
      <c r="AI95" s="85"/>
      <c r="AJ95" s="85"/>
    </row>
    <row r="96" spans="2:36" ht="15" x14ac:dyDescent="0.25">
      <c r="B96" s="76" t="s">
        <v>15</v>
      </c>
      <c r="C96" s="77" t="s">
        <v>13</v>
      </c>
      <c r="D96" s="78">
        <v>-18.116705927650496</v>
      </c>
      <c r="E96" s="78">
        <v>-28.38094089087393</v>
      </c>
      <c r="F96" s="78">
        <v>-7.874705078105336</v>
      </c>
      <c r="G96" s="78">
        <v>1.1129798210512218</v>
      </c>
      <c r="H96" s="78">
        <v>1.4758939987002042</v>
      </c>
      <c r="I96" s="78">
        <v>0.74323044743990219</v>
      </c>
      <c r="J96" s="78">
        <v>0.74010123235800584</v>
      </c>
      <c r="K96" s="78">
        <v>0.73986747798540342</v>
      </c>
      <c r="L96" s="78">
        <v>0</v>
      </c>
      <c r="M96" s="78">
        <v>0</v>
      </c>
      <c r="N96" s="78">
        <v>0</v>
      </c>
      <c r="O96" s="78">
        <v>0</v>
      </c>
      <c r="P96" s="85"/>
      <c r="Q96" s="85"/>
      <c r="R96" s="85"/>
      <c r="S96" s="85"/>
      <c r="T96" s="85"/>
      <c r="U96" s="85"/>
      <c r="V96" s="85"/>
      <c r="W96" s="85"/>
      <c r="X96" s="85"/>
      <c r="Y96" s="85"/>
      <c r="Z96" s="85"/>
      <c r="AA96" s="85"/>
      <c r="AB96" s="85"/>
      <c r="AC96" s="85"/>
      <c r="AD96" s="85"/>
      <c r="AE96" s="85"/>
      <c r="AF96" s="85"/>
      <c r="AG96" s="85"/>
      <c r="AH96" s="85"/>
      <c r="AI96" s="85"/>
      <c r="AJ96" s="85"/>
    </row>
    <row r="97" spans="2:36" ht="15" x14ac:dyDescent="0.25">
      <c r="B97" s="76" t="s">
        <v>32</v>
      </c>
      <c r="C97" s="77" t="s">
        <v>16</v>
      </c>
      <c r="D97" s="78">
        <v>0</v>
      </c>
      <c r="E97" s="78">
        <v>0</v>
      </c>
      <c r="F97" s="78">
        <v>0</v>
      </c>
      <c r="G97" s="78">
        <v>0</v>
      </c>
      <c r="H97" s="78">
        <v>0</v>
      </c>
      <c r="I97" s="78">
        <v>0</v>
      </c>
      <c r="J97" s="78">
        <v>0</v>
      </c>
      <c r="K97" s="78">
        <v>0</v>
      </c>
      <c r="L97" s="78">
        <v>0</v>
      </c>
      <c r="M97" s="78">
        <v>0</v>
      </c>
      <c r="N97" s="78">
        <v>0</v>
      </c>
      <c r="O97" s="78">
        <v>0</v>
      </c>
      <c r="P97" s="85"/>
      <c r="Q97" s="85"/>
      <c r="R97" s="85"/>
      <c r="S97" s="85"/>
      <c r="T97" s="85"/>
      <c r="U97" s="85"/>
      <c r="V97" s="85"/>
      <c r="W97" s="85"/>
      <c r="X97" s="85"/>
      <c r="Y97" s="85"/>
      <c r="Z97" s="85"/>
      <c r="AA97" s="85"/>
      <c r="AB97" s="85"/>
      <c r="AC97" s="85"/>
      <c r="AD97" s="85"/>
      <c r="AE97" s="85"/>
      <c r="AF97" s="85"/>
      <c r="AG97" s="85"/>
      <c r="AH97" s="85"/>
      <c r="AI97" s="85"/>
      <c r="AJ97" s="85"/>
    </row>
    <row r="98" spans="2:36" ht="15.75" thickBot="1" x14ac:dyDescent="0.3">
      <c r="B98" s="79" t="s">
        <v>17</v>
      </c>
      <c r="C98" s="80"/>
      <c r="D98" s="81">
        <f t="shared" ref="D98:O98" si="4">SUM(D84:D97)</f>
        <v>-57.988895584808873</v>
      </c>
      <c r="E98" s="81">
        <f t="shared" si="4"/>
        <v>-79.504299925195326</v>
      </c>
      <c r="F98" s="81">
        <f t="shared" si="4"/>
        <v>-28.160518782060997</v>
      </c>
      <c r="G98" s="81">
        <f t="shared" si="4"/>
        <v>-8.8621539542125589</v>
      </c>
      <c r="H98" s="81">
        <f t="shared" si="4"/>
        <v>-8.5196675919838682</v>
      </c>
      <c r="I98" s="81">
        <f t="shared" si="4"/>
        <v>-8.4919137759358776</v>
      </c>
      <c r="J98" s="81">
        <f t="shared" si="4"/>
        <v>10.770113334267377</v>
      </c>
      <c r="K98" s="81">
        <f t="shared" si="4"/>
        <v>-4.5807377138769478</v>
      </c>
      <c r="L98" s="81">
        <f t="shared" si="4"/>
        <v>16.994439764397253</v>
      </c>
      <c r="M98" s="81">
        <f t="shared" si="4"/>
        <v>0</v>
      </c>
      <c r="N98" s="81">
        <f t="shared" si="4"/>
        <v>0</v>
      </c>
      <c r="O98" s="81">
        <f t="shared" si="4"/>
        <v>0</v>
      </c>
      <c r="P98" s="85"/>
      <c r="Q98" s="85"/>
      <c r="R98" s="85"/>
      <c r="S98" s="85"/>
      <c r="T98" s="85"/>
      <c r="U98" s="85"/>
      <c r="V98" s="85"/>
      <c r="W98" s="85"/>
      <c r="X98" s="85"/>
      <c r="Y98" s="85"/>
      <c r="Z98" s="85"/>
      <c r="AA98" s="85"/>
      <c r="AB98" s="85"/>
      <c r="AC98" s="85"/>
      <c r="AD98" s="85"/>
      <c r="AE98" s="85"/>
      <c r="AF98" s="85"/>
      <c r="AG98" s="85"/>
      <c r="AH98" s="85"/>
      <c r="AI98" s="85"/>
      <c r="AJ98" s="85"/>
    </row>
    <row r="99" spans="2:36" ht="15" x14ac:dyDescent="0.25">
      <c r="I99" s="83"/>
      <c r="J99" s="83"/>
      <c r="K99" s="83"/>
      <c r="O99" s="85"/>
      <c r="P99" s="85"/>
      <c r="Q99" s="85"/>
      <c r="R99" s="85"/>
      <c r="S99" s="85"/>
      <c r="T99" s="85"/>
      <c r="U99" s="85"/>
      <c r="V99" s="85"/>
      <c r="W99" s="85"/>
      <c r="X99" s="85"/>
      <c r="Y99" s="85"/>
      <c r="Z99" s="85"/>
      <c r="AA99" s="85"/>
      <c r="AB99" s="85"/>
      <c r="AC99" s="85"/>
      <c r="AD99" s="85"/>
      <c r="AE99" s="85"/>
      <c r="AF99" s="85"/>
      <c r="AG99" s="85"/>
      <c r="AH99" s="85"/>
      <c r="AI99" s="85"/>
      <c r="AJ99" s="85"/>
    </row>
    <row r="100" spans="2:36" ht="15.75" x14ac:dyDescent="0.25">
      <c r="B100" s="75" t="s">
        <v>119</v>
      </c>
      <c r="O100" s="85"/>
      <c r="P100" s="85"/>
      <c r="Q100" s="85"/>
      <c r="R100" s="85"/>
      <c r="S100" s="85"/>
      <c r="T100" s="85"/>
      <c r="U100" s="85"/>
      <c r="V100" s="85"/>
      <c r="W100" s="85"/>
      <c r="X100" s="85"/>
      <c r="Y100" s="85"/>
      <c r="Z100" s="85"/>
      <c r="AA100" s="85"/>
      <c r="AB100" s="85"/>
      <c r="AC100" s="85"/>
      <c r="AD100" s="85"/>
      <c r="AE100" s="85"/>
      <c r="AF100" s="85"/>
      <c r="AG100" s="85"/>
      <c r="AH100" s="85"/>
      <c r="AI100" s="85"/>
      <c r="AJ100" s="85"/>
    </row>
    <row r="101" spans="2:36" ht="15.75" thickBot="1" x14ac:dyDescent="0.3">
      <c r="B101" s="125" t="s">
        <v>30</v>
      </c>
      <c r="C101" s="126" t="s">
        <v>0</v>
      </c>
      <c r="D101" s="126">
        <v>2014</v>
      </c>
      <c r="E101" s="126">
        <v>2015</v>
      </c>
      <c r="F101" s="126">
        <v>2016</v>
      </c>
      <c r="G101" s="126">
        <v>2017</v>
      </c>
      <c r="H101" s="126">
        <v>2018</v>
      </c>
      <c r="I101" s="126">
        <v>2019</v>
      </c>
      <c r="J101" s="126">
        <v>2020</v>
      </c>
      <c r="K101" s="126">
        <v>2021</v>
      </c>
      <c r="L101" s="126">
        <v>2022</v>
      </c>
      <c r="M101" s="126">
        <v>2023</v>
      </c>
      <c r="N101" s="127">
        <v>2024</v>
      </c>
      <c r="O101" s="127">
        <v>2025</v>
      </c>
      <c r="P101" s="85"/>
      <c r="Q101" s="85"/>
      <c r="R101" s="85"/>
      <c r="S101" s="85"/>
      <c r="T101" s="85"/>
      <c r="U101" s="85"/>
      <c r="V101" s="85"/>
      <c r="W101" s="85"/>
      <c r="X101" s="85"/>
      <c r="Y101" s="85"/>
      <c r="Z101" s="85"/>
      <c r="AA101" s="85"/>
      <c r="AB101" s="85"/>
      <c r="AC101" s="85"/>
      <c r="AD101" s="85"/>
      <c r="AE101" s="85"/>
      <c r="AF101" s="85"/>
      <c r="AG101" s="85"/>
      <c r="AH101" s="85"/>
      <c r="AI101" s="85"/>
      <c r="AJ101" s="85"/>
    </row>
    <row r="102" spans="2:36" ht="15" x14ac:dyDescent="0.25">
      <c r="B102" s="76" t="s">
        <v>1</v>
      </c>
      <c r="C102" s="77" t="s">
        <v>2</v>
      </c>
      <c r="D102" s="78">
        <v>0</v>
      </c>
      <c r="E102" s="78">
        <v>0</v>
      </c>
      <c r="F102" s="78">
        <v>0</v>
      </c>
      <c r="G102" s="78">
        <v>0</v>
      </c>
      <c r="H102" s="78">
        <v>0</v>
      </c>
      <c r="I102" s="78">
        <v>0</v>
      </c>
      <c r="J102" s="78">
        <v>-0.27516984438291564</v>
      </c>
      <c r="K102" s="78">
        <v>-0.27516984438291564</v>
      </c>
      <c r="L102" s="78">
        <v>-0.27516984438291564</v>
      </c>
      <c r="M102" s="78">
        <v>-0.27516984438291564</v>
      </c>
      <c r="N102" s="78">
        <v>-0.27516984438291564</v>
      </c>
      <c r="O102" s="78">
        <v>0</v>
      </c>
      <c r="P102" s="85"/>
      <c r="Q102" s="85"/>
      <c r="R102" s="85"/>
      <c r="S102" s="85"/>
      <c r="T102" s="85"/>
      <c r="U102" s="85"/>
      <c r="V102" s="85"/>
      <c r="W102" s="85"/>
      <c r="X102" s="85"/>
      <c r="Y102" s="85"/>
      <c r="Z102" s="85"/>
      <c r="AA102" s="85"/>
      <c r="AB102" s="85"/>
      <c r="AC102" s="85"/>
      <c r="AD102" s="85"/>
      <c r="AE102" s="85"/>
      <c r="AF102" s="85"/>
      <c r="AG102" s="85"/>
      <c r="AH102" s="85"/>
      <c r="AI102" s="85"/>
      <c r="AJ102" s="85"/>
    </row>
    <row r="103" spans="2:36" ht="15" x14ac:dyDescent="0.25">
      <c r="B103" s="76" t="s">
        <v>3</v>
      </c>
      <c r="C103" s="77" t="s">
        <v>4</v>
      </c>
      <c r="D103" s="78">
        <v>0</v>
      </c>
      <c r="E103" s="78">
        <v>0</v>
      </c>
      <c r="F103" s="78">
        <v>0</v>
      </c>
      <c r="G103" s="78">
        <v>0</v>
      </c>
      <c r="H103" s="78">
        <v>0</v>
      </c>
      <c r="I103" s="78">
        <v>0</v>
      </c>
      <c r="J103" s="78">
        <v>21.610016972292275</v>
      </c>
      <c r="K103" s="78">
        <v>21.71649752473574</v>
      </c>
      <c r="L103" s="78">
        <v>21.442128720448288</v>
      </c>
      <c r="M103" s="78">
        <v>21.005097870931465</v>
      </c>
      <c r="N103" s="78">
        <v>21.386892270867531</v>
      </c>
      <c r="O103" s="78">
        <v>14.411137999999999</v>
      </c>
      <c r="P103" s="85"/>
      <c r="Q103" s="85"/>
      <c r="R103" s="85"/>
      <c r="S103" s="85"/>
      <c r="T103" s="85"/>
      <c r="U103" s="85"/>
      <c r="V103" s="85"/>
      <c r="W103" s="85"/>
      <c r="X103" s="85"/>
      <c r="Y103" s="85"/>
      <c r="Z103" s="85"/>
      <c r="AA103" s="85"/>
      <c r="AB103" s="85"/>
      <c r="AC103" s="85"/>
      <c r="AD103" s="85"/>
      <c r="AE103" s="85"/>
      <c r="AF103" s="85"/>
      <c r="AG103" s="85"/>
      <c r="AH103" s="85"/>
      <c r="AI103" s="85"/>
      <c r="AJ103" s="85"/>
    </row>
    <row r="104" spans="2:36" ht="15" x14ac:dyDescent="0.25">
      <c r="B104" s="76" t="s">
        <v>5</v>
      </c>
      <c r="C104" s="77" t="s">
        <v>4</v>
      </c>
      <c r="D104" s="78">
        <v>0</v>
      </c>
      <c r="E104" s="78">
        <v>0</v>
      </c>
      <c r="F104" s="78">
        <v>0</v>
      </c>
      <c r="G104" s="78">
        <v>0</v>
      </c>
      <c r="H104" s="78">
        <v>0</v>
      </c>
      <c r="I104" s="78">
        <v>0</v>
      </c>
      <c r="J104" s="78">
        <v>1.7124184189041745</v>
      </c>
      <c r="K104" s="78">
        <v>1.7207167666835812</v>
      </c>
      <c r="L104" s="78">
        <v>1.6986480093540435</v>
      </c>
      <c r="M104" s="78">
        <v>1.6641660609467261</v>
      </c>
      <c r="N104" s="78">
        <v>1.6941229169011143</v>
      </c>
      <c r="O104" s="78">
        <v>-0.27523700000000001</v>
      </c>
      <c r="P104" s="85"/>
      <c r="Q104" s="85"/>
      <c r="R104" s="85"/>
      <c r="S104" s="85"/>
      <c r="T104" s="85"/>
      <c r="U104" s="85"/>
      <c r="V104" s="85"/>
      <c r="W104" s="85"/>
      <c r="X104" s="85"/>
      <c r="Y104" s="85"/>
      <c r="Z104" s="85"/>
      <c r="AA104" s="85"/>
      <c r="AB104" s="85"/>
      <c r="AC104" s="85"/>
      <c r="AD104" s="85"/>
      <c r="AE104" s="85"/>
      <c r="AF104" s="85"/>
      <c r="AG104" s="85"/>
      <c r="AH104" s="85"/>
      <c r="AI104" s="85"/>
      <c r="AJ104" s="85"/>
    </row>
    <row r="105" spans="2:36" ht="15" x14ac:dyDescent="0.25">
      <c r="B105" s="76" t="s">
        <v>6</v>
      </c>
      <c r="C105" s="77" t="s">
        <v>4</v>
      </c>
      <c r="D105" s="78">
        <v>0</v>
      </c>
      <c r="E105" s="78">
        <v>0</v>
      </c>
      <c r="F105" s="78">
        <v>0</v>
      </c>
      <c r="G105" s="78">
        <v>0</v>
      </c>
      <c r="H105" s="78">
        <v>0</v>
      </c>
      <c r="I105" s="78">
        <v>0</v>
      </c>
      <c r="J105" s="78">
        <v>0</v>
      </c>
      <c r="K105" s="78">
        <v>16.810332205726681</v>
      </c>
      <c r="L105" s="78">
        <v>16.890810085303489</v>
      </c>
      <c r="M105" s="78">
        <v>16.547927879057269</v>
      </c>
      <c r="N105" s="78">
        <v>16.84494218294417</v>
      </c>
      <c r="O105" s="78">
        <v>-1.4220060000000001</v>
      </c>
      <c r="P105" s="85"/>
      <c r="Q105" s="85"/>
      <c r="R105" s="85"/>
      <c r="S105" s="85"/>
      <c r="T105" s="85"/>
      <c r="U105" s="85"/>
      <c r="V105" s="85"/>
      <c r="W105" s="85"/>
      <c r="X105" s="85"/>
      <c r="Y105" s="85"/>
      <c r="Z105" s="85"/>
      <c r="AA105" s="85"/>
      <c r="AB105" s="85"/>
      <c r="AC105" s="85"/>
      <c r="AD105" s="85"/>
      <c r="AE105" s="85"/>
      <c r="AF105" s="85"/>
      <c r="AG105" s="85"/>
      <c r="AH105" s="85"/>
      <c r="AI105" s="85"/>
      <c r="AJ105" s="85"/>
    </row>
    <row r="106" spans="2:36" ht="15" x14ac:dyDescent="0.25">
      <c r="B106" s="76" t="s">
        <v>7</v>
      </c>
      <c r="C106" s="77" t="s">
        <v>8</v>
      </c>
      <c r="D106" s="78">
        <v>0</v>
      </c>
      <c r="E106" s="78">
        <v>0</v>
      </c>
      <c r="F106" s="78">
        <v>0</v>
      </c>
      <c r="G106" s="78">
        <v>0</v>
      </c>
      <c r="H106" s="78">
        <v>0</v>
      </c>
      <c r="I106" s="78">
        <v>0</v>
      </c>
      <c r="J106" s="78">
        <v>0</v>
      </c>
      <c r="K106" s="78">
        <v>24.854728573711128</v>
      </c>
      <c r="L106" s="78">
        <v>23.411357535937256</v>
      </c>
      <c r="M106" s="78">
        <v>22.668423841510208</v>
      </c>
      <c r="N106" s="78">
        <v>23.086630631339148</v>
      </c>
      <c r="O106" s="78">
        <v>24.706880999999999</v>
      </c>
      <c r="P106" s="85"/>
      <c r="Q106" s="85"/>
      <c r="R106" s="85"/>
      <c r="S106" s="85"/>
      <c r="T106" s="85"/>
      <c r="U106" s="85"/>
      <c r="V106" s="85"/>
      <c r="W106" s="85"/>
      <c r="X106" s="85"/>
      <c r="Y106" s="85"/>
      <c r="Z106" s="85"/>
      <c r="AA106" s="85"/>
      <c r="AB106" s="85"/>
      <c r="AC106" s="85"/>
      <c r="AD106" s="85"/>
      <c r="AE106" s="85"/>
      <c r="AF106" s="85"/>
      <c r="AG106" s="85"/>
      <c r="AH106" s="85"/>
      <c r="AI106" s="85"/>
      <c r="AJ106" s="85"/>
    </row>
    <row r="107" spans="2:36" ht="15" x14ac:dyDescent="0.25">
      <c r="B107" s="76" t="s">
        <v>9</v>
      </c>
      <c r="C107" s="77" t="s">
        <v>8</v>
      </c>
      <c r="D107" s="78">
        <v>0</v>
      </c>
      <c r="E107" s="78">
        <v>0</v>
      </c>
      <c r="F107" s="78">
        <v>0</v>
      </c>
      <c r="G107" s="78">
        <v>0</v>
      </c>
      <c r="H107" s="78">
        <v>0</v>
      </c>
      <c r="I107" s="78">
        <v>0</v>
      </c>
      <c r="J107" s="78">
        <v>0</v>
      </c>
      <c r="K107" s="78">
        <v>11.942670057649952</v>
      </c>
      <c r="L107" s="78">
        <v>11.776395054631854</v>
      </c>
      <c r="M107" s="78">
        <v>11.225229438384771</v>
      </c>
      <c r="N107" s="78">
        <v>11.859691257803238</v>
      </c>
      <c r="O107" s="78">
        <v>12.216557</v>
      </c>
      <c r="P107" s="85"/>
      <c r="Q107" s="85"/>
      <c r="R107" s="85"/>
      <c r="S107" s="85"/>
      <c r="T107" s="85"/>
      <c r="U107" s="85"/>
      <c r="V107" s="85"/>
      <c r="W107" s="85"/>
      <c r="X107" s="85"/>
      <c r="Y107" s="85"/>
      <c r="Z107" s="85"/>
      <c r="AA107" s="85"/>
      <c r="AB107" s="85"/>
      <c r="AC107" s="85"/>
      <c r="AD107" s="85"/>
      <c r="AE107" s="85"/>
      <c r="AF107" s="85"/>
      <c r="AG107" s="85"/>
      <c r="AH107" s="85"/>
      <c r="AI107" s="85"/>
      <c r="AJ107" s="85"/>
    </row>
    <row r="108" spans="2:36" ht="15" x14ac:dyDescent="0.25">
      <c r="B108" s="76" t="s">
        <v>10</v>
      </c>
      <c r="C108" s="77" t="s">
        <v>11</v>
      </c>
      <c r="D108" s="78">
        <v>0</v>
      </c>
      <c r="E108" s="78">
        <v>0</v>
      </c>
      <c r="F108" s="78">
        <v>0</v>
      </c>
      <c r="G108" s="78">
        <v>0</v>
      </c>
      <c r="H108" s="78">
        <v>0</v>
      </c>
      <c r="I108" s="78">
        <v>0</v>
      </c>
      <c r="J108" s="78">
        <v>0</v>
      </c>
      <c r="K108" s="78">
        <v>18.326137176608444</v>
      </c>
      <c r="L108" s="78">
        <v>18.326137176608444</v>
      </c>
      <c r="M108" s="78">
        <v>18.326137176608444</v>
      </c>
      <c r="N108" s="78">
        <v>18.326137176608444</v>
      </c>
      <c r="O108" s="78">
        <v>18.326137176608444</v>
      </c>
      <c r="P108" s="85"/>
      <c r="Q108" s="85"/>
      <c r="R108" s="85"/>
      <c r="S108" s="85"/>
      <c r="T108" s="85"/>
      <c r="U108" s="85"/>
      <c r="V108" s="85"/>
      <c r="W108" s="85"/>
      <c r="X108" s="85"/>
      <c r="Y108" s="85"/>
      <c r="Z108" s="85"/>
      <c r="AA108" s="85"/>
      <c r="AB108" s="85"/>
      <c r="AC108" s="85"/>
      <c r="AD108" s="85"/>
      <c r="AE108" s="85"/>
      <c r="AF108" s="85"/>
      <c r="AG108" s="85"/>
      <c r="AH108" s="85"/>
      <c r="AI108" s="85"/>
      <c r="AJ108" s="85"/>
    </row>
    <row r="109" spans="2:36" ht="15" x14ac:dyDescent="0.25">
      <c r="B109" s="76" t="s">
        <v>37</v>
      </c>
      <c r="C109" s="77" t="s">
        <v>12</v>
      </c>
      <c r="D109" s="78">
        <v>0</v>
      </c>
      <c r="E109" s="78">
        <v>0</v>
      </c>
      <c r="F109" s="78">
        <v>0</v>
      </c>
      <c r="G109" s="78">
        <v>0</v>
      </c>
      <c r="H109" s="78">
        <v>0</v>
      </c>
      <c r="I109" s="78">
        <v>0</v>
      </c>
      <c r="J109" s="78">
        <v>-2.9431588473863468</v>
      </c>
      <c r="K109" s="78">
        <v>-2.9743916955306533</v>
      </c>
      <c r="L109" s="78">
        <v>-2.9165045425285627</v>
      </c>
      <c r="M109" s="78">
        <v>-2.8189585806943884</v>
      </c>
      <c r="N109" s="78">
        <v>-2.9408785716360533</v>
      </c>
      <c r="O109" s="78">
        <v>2.3502771999661802</v>
      </c>
      <c r="P109" s="85"/>
      <c r="Q109" s="85"/>
      <c r="R109" s="85"/>
      <c r="S109" s="85"/>
      <c r="T109" s="85"/>
      <c r="U109" s="85"/>
      <c r="V109" s="85"/>
      <c r="W109" s="85"/>
      <c r="X109" s="85"/>
      <c r="Y109" s="85"/>
      <c r="Z109" s="85"/>
      <c r="AA109" s="85"/>
      <c r="AB109" s="85"/>
      <c r="AC109" s="85"/>
      <c r="AD109" s="85"/>
      <c r="AE109" s="85"/>
      <c r="AF109" s="85"/>
      <c r="AG109" s="85"/>
      <c r="AH109" s="85"/>
      <c r="AI109" s="85"/>
      <c r="AJ109" s="85"/>
    </row>
    <row r="110" spans="2:36" ht="15" x14ac:dyDescent="0.25">
      <c r="B110" s="76" t="s">
        <v>38</v>
      </c>
      <c r="C110" s="77" t="s">
        <v>13</v>
      </c>
      <c r="D110" s="78">
        <v>0</v>
      </c>
      <c r="E110" s="78">
        <v>0</v>
      </c>
      <c r="F110" s="78">
        <v>0</v>
      </c>
      <c r="G110" s="78">
        <v>0</v>
      </c>
      <c r="H110" s="78">
        <v>0</v>
      </c>
      <c r="I110" s="78">
        <v>0</v>
      </c>
      <c r="J110" s="78">
        <v>0</v>
      </c>
      <c r="K110" s="78">
        <v>0</v>
      </c>
      <c r="L110" s="78">
        <v>17.549058768952641</v>
      </c>
      <c r="M110" s="78">
        <v>17.549058768952641</v>
      </c>
      <c r="N110" s="78">
        <v>17.549058768952641</v>
      </c>
      <c r="O110" s="78">
        <v>15.352144429537599</v>
      </c>
      <c r="P110" s="85"/>
      <c r="Q110" s="85"/>
      <c r="R110" s="85"/>
      <c r="S110" s="85"/>
      <c r="T110" s="85"/>
      <c r="U110" s="85"/>
      <c r="V110" s="85"/>
      <c r="W110" s="85"/>
      <c r="X110" s="85"/>
      <c r="Y110" s="85"/>
      <c r="Z110" s="85"/>
      <c r="AA110" s="85"/>
      <c r="AB110" s="85"/>
      <c r="AC110" s="85"/>
      <c r="AD110" s="85"/>
      <c r="AE110" s="85"/>
      <c r="AF110" s="85"/>
      <c r="AG110" s="85"/>
      <c r="AH110" s="85"/>
      <c r="AI110" s="85"/>
      <c r="AJ110" s="85"/>
    </row>
    <row r="111" spans="2:36" ht="15" x14ac:dyDescent="0.25">
      <c r="B111" s="76" t="s">
        <v>14</v>
      </c>
      <c r="C111" s="77" t="s">
        <v>13</v>
      </c>
      <c r="D111" s="78">
        <v>0</v>
      </c>
      <c r="E111" s="78">
        <v>0</v>
      </c>
      <c r="F111" s="78">
        <v>0</v>
      </c>
      <c r="G111" s="78">
        <v>0</v>
      </c>
      <c r="H111" s="78">
        <v>0</v>
      </c>
      <c r="I111" s="78">
        <v>0</v>
      </c>
      <c r="J111" s="78">
        <v>0</v>
      </c>
      <c r="K111" s="78">
        <v>0</v>
      </c>
      <c r="L111" s="78">
        <v>16.237477347191245</v>
      </c>
      <c r="M111" s="78">
        <v>16.237477347191245</v>
      </c>
      <c r="N111" s="78">
        <v>16.237477347191245</v>
      </c>
      <c r="O111" s="78">
        <v>15.675096</v>
      </c>
      <c r="P111" s="85"/>
      <c r="Q111" s="85"/>
      <c r="R111" s="85"/>
      <c r="S111" s="85"/>
      <c r="T111" s="85"/>
      <c r="U111" s="85"/>
      <c r="V111" s="85"/>
      <c r="W111" s="85"/>
      <c r="X111" s="85"/>
      <c r="Y111" s="85"/>
      <c r="Z111" s="85"/>
      <c r="AA111" s="85"/>
      <c r="AB111" s="85"/>
      <c r="AC111" s="85"/>
      <c r="AD111" s="85"/>
      <c r="AE111" s="85"/>
      <c r="AF111" s="85"/>
      <c r="AG111" s="85"/>
      <c r="AH111" s="85"/>
      <c r="AI111" s="85"/>
      <c r="AJ111" s="85"/>
    </row>
    <row r="112" spans="2:36" ht="15" x14ac:dyDescent="0.25">
      <c r="B112" s="76" t="s">
        <v>39</v>
      </c>
      <c r="C112" s="77" t="s">
        <v>13</v>
      </c>
      <c r="D112" s="78">
        <v>0</v>
      </c>
      <c r="E112" s="78">
        <v>0</v>
      </c>
      <c r="F112" s="78">
        <v>0</v>
      </c>
      <c r="G112" s="78">
        <v>0</v>
      </c>
      <c r="H112" s="78">
        <v>0</v>
      </c>
      <c r="I112" s="78">
        <v>0</v>
      </c>
      <c r="J112" s="78">
        <v>0</v>
      </c>
      <c r="K112" s="78">
        <v>0</v>
      </c>
      <c r="L112" s="78">
        <v>10.554435945375049</v>
      </c>
      <c r="M112" s="78">
        <v>10.554435945375049</v>
      </c>
      <c r="N112" s="78">
        <v>10.554435945375049</v>
      </c>
      <c r="O112" s="78">
        <v>11.831198018316201</v>
      </c>
      <c r="P112" s="85"/>
      <c r="Q112" s="85"/>
      <c r="R112" s="85"/>
      <c r="S112" s="85"/>
      <c r="T112" s="85"/>
      <c r="U112" s="85"/>
      <c r="V112" s="85"/>
      <c r="W112" s="85"/>
      <c r="X112" s="85"/>
      <c r="Y112" s="85"/>
      <c r="Z112" s="85"/>
      <c r="AA112" s="85"/>
      <c r="AB112" s="85"/>
      <c r="AC112" s="85"/>
      <c r="AD112" s="85"/>
      <c r="AE112" s="85"/>
      <c r="AF112" s="85"/>
      <c r="AG112" s="85"/>
      <c r="AH112" s="85"/>
      <c r="AI112" s="85"/>
      <c r="AJ112" s="85"/>
    </row>
    <row r="113" spans="2:36" ht="15" x14ac:dyDescent="0.25">
      <c r="B113" s="76" t="s">
        <v>40</v>
      </c>
      <c r="C113" s="77" t="s">
        <v>13</v>
      </c>
      <c r="D113" s="78">
        <v>0</v>
      </c>
      <c r="E113" s="78">
        <v>0</v>
      </c>
      <c r="F113" s="78">
        <v>0</v>
      </c>
      <c r="G113" s="78">
        <v>0</v>
      </c>
      <c r="H113" s="78">
        <v>0</v>
      </c>
      <c r="I113" s="78">
        <v>0</v>
      </c>
      <c r="J113" s="78">
        <v>0</v>
      </c>
      <c r="K113" s="78">
        <v>0</v>
      </c>
      <c r="L113" s="78">
        <v>13.396272763592615</v>
      </c>
      <c r="M113" s="78">
        <v>13.396272763592615</v>
      </c>
      <c r="N113" s="78">
        <v>13.396272763592615</v>
      </c>
      <c r="O113" s="78">
        <v>12.932295999999999</v>
      </c>
      <c r="P113" s="85"/>
      <c r="Q113" s="85"/>
      <c r="R113" s="85"/>
      <c r="S113" s="85"/>
      <c r="T113" s="85"/>
      <c r="U113" s="85"/>
      <c r="V113" s="85"/>
      <c r="W113" s="85"/>
      <c r="X113" s="85"/>
      <c r="Y113" s="85"/>
      <c r="Z113" s="85"/>
      <c r="AA113" s="85"/>
      <c r="AB113" s="85"/>
      <c r="AC113" s="85"/>
      <c r="AD113" s="85"/>
      <c r="AE113" s="85"/>
      <c r="AF113" s="85"/>
      <c r="AG113" s="85"/>
      <c r="AH113" s="85"/>
      <c r="AI113" s="85"/>
      <c r="AJ113" s="85"/>
    </row>
    <row r="114" spans="2:36" ht="15" x14ac:dyDescent="0.25">
      <c r="B114" s="76" t="s">
        <v>15</v>
      </c>
      <c r="C114" s="77" t="s">
        <v>13</v>
      </c>
      <c r="D114" s="78">
        <v>0</v>
      </c>
      <c r="E114" s="78">
        <v>0</v>
      </c>
      <c r="F114" s="78">
        <v>0</v>
      </c>
      <c r="G114" s="78">
        <v>0</v>
      </c>
      <c r="H114" s="78">
        <v>0</v>
      </c>
      <c r="I114" s="78">
        <v>0</v>
      </c>
      <c r="J114" s="78">
        <v>0</v>
      </c>
      <c r="K114" s="78">
        <v>0</v>
      </c>
      <c r="L114" s="78">
        <v>13.361961572155874</v>
      </c>
      <c r="M114" s="78">
        <v>13.361961572155874</v>
      </c>
      <c r="N114" s="78">
        <v>13.361961572155874</v>
      </c>
      <c r="O114" s="78">
        <v>12.899172999999999</v>
      </c>
      <c r="P114" s="85"/>
      <c r="Q114" s="85"/>
      <c r="R114" s="85"/>
      <c r="S114" s="85"/>
      <c r="T114" s="85"/>
      <c r="U114" s="85"/>
      <c r="V114" s="85"/>
      <c r="W114" s="85"/>
      <c r="X114" s="85"/>
      <c r="Y114" s="85"/>
      <c r="Z114" s="85"/>
      <c r="AA114" s="85"/>
      <c r="AB114" s="85"/>
      <c r="AC114" s="85"/>
      <c r="AD114" s="85"/>
      <c r="AE114" s="85"/>
      <c r="AF114" s="85"/>
      <c r="AG114" s="85"/>
      <c r="AH114" s="85"/>
      <c r="AI114" s="85"/>
      <c r="AJ114" s="85"/>
    </row>
    <row r="115" spans="2:36" ht="15" x14ac:dyDescent="0.25">
      <c r="B115" s="76" t="s">
        <v>32</v>
      </c>
      <c r="C115" s="77" t="s">
        <v>16</v>
      </c>
      <c r="D115" s="78">
        <v>0</v>
      </c>
      <c r="E115" s="78">
        <v>0</v>
      </c>
      <c r="F115" s="78">
        <v>0</v>
      </c>
      <c r="G115" s="78">
        <v>0</v>
      </c>
      <c r="H115" s="78">
        <v>0</v>
      </c>
      <c r="I115" s="78">
        <v>0</v>
      </c>
      <c r="J115" s="78">
        <v>0</v>
      </c>
      <c r="K115" s="78">
        <v>0</v>
      </c>
      <c r="L115" s="78">
        <v>0</v>
      </c>
      <c r="M115" s="78">
        <v>0</v>
      </c>
      <c r="N115" s="78">
        <v>0</v>
      </c>
      <c r="O115" s="78">
        <v>-1.4953320000000001</v>
      </c>
      <c r="P115" s="85"/>
      <c r="Q115" s="85"/>
      <c r="R115" s="85"/>
      <c r="S115" s="85"/>
      <c r="T115" s="85"/>
      <c r="U115" s="85"/>
      <c r="V115" s="85"/>
      <c r="W115" s="85"/>
      <c r="X115" s="85"/>
      <c r="Y115" s="85"/>
      <c r="Z115" s="85"/>
      <c r="AA115" s="85"/>
      <c r="AB115" s="85"/>
      <c r="AC115" s="85"/>
      <c r="AD115" s="85"/>
      <c r="AE115" s="85"/>
      <c r="AF115" s="85"/>
      <c r="AG115" s="85"/>
      <c r="AH115" s="85"/>
      <c r="AI115" s="85"/>
      <c r="AJ115" s="85"/>
    </row>
    <row r="116" spans="2:36" ht="15.75" thickBot="1" x14ac:dyDescent="0.3">
      <c r="B116" s="79" t="s">
        <v>17</v>
      </c>
      <c r="C116" s="80"/>
      <c r="D116" s="81">
        <f t="shared" ref="D116:O116" si="5">SUM(D102:D115)</f>
        <v>0</v>
      </c>
      <c r="E116" s="81">
        <f t="shared" si="5"/>
        <v>0</v>
      </c>
      <c r="F116" s="81">
        <f t="shared" si="5"/>
        <v>0</v>
      </c>
      <c r="G116" s="81">
        <f t="shared" si="5"/>
        <v>0</v>
      </c>
      <c r="H116" s="81">
        <f t="shared" si="5"/>
        <v>0</v>
      </c>
      <c r="I116" s="81">
        <f t="shared" si="5"/>
        <v>0</v>
      </c>
      <c r="J116" s="81">
        <f t="shared" si="5"/>
        <v>20.104106699427188</v>
      </c>
      <c r="K116" s="81">
        <f t="shared" si="5"/>
        <v>92.12152076520195</v>
      </c>
      <c r="L116" s="81">
        <f t="shared" si="5"/>
        <v>161.45300859263932</v>
      </c>
      <c r="M116" s="81">
        <f t="shared" si="5"/>
        <v>159.442060239629</v>
      </c>
      <c r="N116" s="81">
        <f t="shared" si="5"/>
        <v>161.08157441771212</v>
      </c>
      <c r="O116" s="81">
        <f t="shared" si="5"/>
        <v>137.50832282442843</v>
      </c>
      <c r="P116" s="85"/>
      <c r="Q116" s="85"/>
      <c r="R116" s="85"/>
      <c r="S116" s="85"/>
      <c r="T116" s="85"/>
      <c r="U116" s="85"/>
      <c r="V116" s="85"/>
      <c r="W116" s="85"/>
      <c r="X116" s="85"/>
      <c r="Y116" s="85"/>
      <c r="Z116" s="85"/>
      <c r="AA116" s="85"/>
      <c r="AB116" s="85"/>
      <c r="AC116" s="85"/>
      <c r="AD116" s="85"/>
      <c r="AE116" s="85"/>
      <c r="AF116" s="85"/>
      <c r="AG116" s="85"/>
      <c r="AH116" s="85"/>
      <c r="AI116" s="85"/>
      <c r="AJ116" s="85"/>
    </row>
    <row r="117" spans="2:36" ht="15" x14ac:dyDescent="0.25">
      <c r="I117" s="83"/>
      <c r="J117" s="83"/>
      <c r="K117" s="83"/>
      <c r="O117" s="85"/>
      <c r="P117" s="85"/>
      <c r="Q117" s="85"/>
      <c r="R117" s="85"/>
      <c r="S117" s="85"/>
      <c r="T117" s="85"/>
      <c r="U117" s="85"/>
      <c r="V117" s="85"/>
      <c r="W117" s="85"/>
      <c r="X117" s="85"/>
      <c r="Y117" s="85"/>
      <c r="Z117" s="85"/>
      <c r="AA117" s="85"/>
      <c r="AB117" s="85"/>
      <c r="AC117" s="85"/>
      <c r="AD117" s="85"/>
      <c r="AE117" s="85"/>
      <c r="AF117" s="85"/>
      <c r="AG117" s="85"/>
      <c r="AH117" s="85"/>
      <c r="AI117" s="85"/>
      <c r="AJ117" s="85"/>
    </row>
    <row r="118" spans="2:36" ht="15.75" x14ac:dyDescent="0.25">
      <c r="B118" s="75" t="s">
        <v>120</v>
      </c>
      <c r="O118" s="85"/>
      <c r="P118" s="85"/>
      <c r="Q118" s="85"/>
      <c r="R118" s="85"/>
      <c r="S118" s="85"/>
      <c r="T118" s="85"/>
      <c r="U118" s="85"/>
      <c r="V118" s="85"/>
      <c r="W118" s="85"/>
      <c r="X118" s="85"/>
      <c r="Y118" s="85"/>
      <c r="Z118" s="85"/>
      <c r="AA118" s="85"/>
      <c r="AB118" s="85"/>
      <c r="AC118" s="85"/>
      <c r="AD118" s="85"/>
      <c r="AE118" s="85"/>
      <c r="AF118" s="85"/>
      <c r="AG118" s="85"/>
      <c r="AH118" s="85"/>
      <c r="AI118" s="85"/>
      <c r="AJ118" s="85"/>
    </row>
    <row r="119" spans="2:36" ht="15.75" thickBot="1" x14ac:dyDescent="0.3">
      <c r="B119" s="125" t="s">
        <v>30</v>
      </c>
      <c r="C119" s="126" t="s">
        <v>0</v>
      </c>
      <c r="D119" s="126">
        <v>2014</v>
      </c>
      <c r="E119" s="126">
        <v>2015</v>
      </c>
      <c r="F119" s="126">
        <v>2016</v>
      </c>
      <c r="G119" s="126">
        <v>2017</v>
      </c>
      <c r="H119" s="126">
        <v>2018</v>
      </c>
      <c r="I119" s="126">
        <v>2019</v>
      </c>
      <c r="J119" s="126">
        <v>2020</v>
      </c>
      <c r="K119" s="126">
        <v>2021</v>
      </c>
      <c r="L119" s="126">
        <v>2022</v>
      </c>
      <c r="M119" s="126">
        <v>2023</v>
      </c>
      <c r="N119" s="127">
        <v>2024</v>
      </c>
      <c r="O119" s="127">
        <v>2025</v>
      </c>
      <c r="P119" s="85"/>
      <c r="Q119" s="85"/>
      <c r="R119" s="85"/>
      <c r="S119" s="85"/>
      <c r="T119" s="85"/>
      <c r="U119" s="85"/>
      <c r="V119" s="85"/>
      <c r="W119" s="85"/>
      <c r="X119" s="85"/>
      <c r="Y119" s="85"/>
      <c r="Z119" s="85"/>
      <c r="AA119" s="85"/>
      <c r="AB119" s="85"/>
      <c r="AC119" s="85"/>
      <c r="AD119" s="85"/>
      <c r="AE119" s="85"/>
      <c r="AF119" s="85"/>
      <c r="AG119" s="85"/>
      <c r="AH119" s="85"/>
      <c r="AI119" s="85"/>
      <c r="AJ119" s="85"/>
    </row>
    <row r="120" spans="2:36" ht="15" x14ac:dyDescent="0.25">
      <c r="B120" s="76" t="s">
        <v>1</v>
      </c>
      <c r="C120" s="77" t="s">
        <v>2</v>
      </c>
      <c r="D120" s="78">
        <v>0</v>
      </c>
      <c r="E120" s="78">
        <v>0.13374165385901898</v>
      </c>
      <c r="F120" s="78">
        <v>0.13374165385901898</v>
      </c>
      <c r="G120" s="78">
        <v>0.13374165385901898</v>
      </c>
      <c r="H120" s="78">
        <v>0.13374165385901898</v>
      </c>
      <c r="I120" s="78">
        <v>0.13374165385901898</v>
      </c>
      <c r="J120" s="78">
        <v>0.39574663498517992</v>
      </c>
      <c r="K120" s="78">
        <v>0.39832600382444372</v>
      </c>
      <c r="L120" s="78">
        <v>0.39786232270806343</v>
      </c>
      <c r="M120" s="78">
        <v>0.40066738980565192</v>
      </c>
      <c r="N120" s="78">
        <v>0.40180827223320109</v>
      </c>
      <c r="O120" s="78">
        <v>0</v>
      </c>
      <c r="P120" s="85"/>
      <c r="Q120" s="85"/>
      <c r="R120" s="85"/>
      <c r="S120" s="85"/>
      <c r="T120" s="85"/>
      <c r="U120" s="85"/>
      <c r="V120" s="85"/>
      <c r="W120" s="85"/>
      <c r="X120" s="85"/>
      <c r="Y120" s="85"/>
      <c r="Z120" s="85"/>
      <c r="AA120" s="85"/>
      <c r="AB120" s="85"/>
      <c r="AC120" s="85"/>
      <c r="AD120" s="85"/>
      <c r="AE120" s="85"/>
      <c r="AF120" s="85"/>
      <c r="AG120" s="85"/>
      <c r="AH120" s="85"/>
      <c r="AI120" s="85"/>
      <c r="AJ120" s="85"/>
    </row>
    <row r="121" spans="2:36" ht="15" x14ac:dyDescent="0.25">
      <c r="B121" s="76" t="s">
        <v>3</v>
      </c>
      <c r="C121" s="77" t="s">
        <v>4</v>
      </c>
      <c r="D121" s="78">
        <v>4.9703898327406719</v>
      </c>
      <c r="E121" s="78">
        <v>1.3525255231307636</v>
      </c>
      <c r="F121" s="78">
        <v>4.776633070881978</v>
      </c>
      <c r="G121" s="78">
        <v>1.3459287931439678</v>
      </c>
      <c r="H121" s="78">
        <v>1.350384435901361</v>
      </c>
      <c r="I121" s="78">
        <v>1.3568757313137831</v>
      </c>
      <c r="J121" s="78">
        <v>1.6343710315179032</v>
      </c>
      <c r="K121" s="78">
        <v>1.6484470068281256</v>
      </c>
      <c r="L121" s="78">
        <v>1.6368037191181899</v>
      </c>
      <c r="M121" s="78">
        <v>1.6157767593024206</v>
      </c>
      <c r="N121" s="78">
        <v>1.6194276023373069</v>
      </c>
      <c r="O121" s="78">
        <v>1.6577040000000001</v>
      </c>
      <c r="P121" s="85"/>
      <c r="Q121" s="85"/>
      <c r="R121" s="85"/>
      <c r="S121" s="85"/>
      <c r="T121" s="85"/>
      <c r="U121" s="85"/>
      <c r="V121" s="85"/>
      <c r="W121" s="85"/>
      <c r="X121" s="85"/>
      <c r="Y121" s="85"/>
      <c r="Z121" s="85"/>
      <c r="AA121" s="85"/>
      <c r="AB121" s="85"/>
      <c r="AC121" s="85"/>
      <c r="AD121" s="85"/>
      <c r="AE121" s="85"/>
      <c r="AF121" s="85"/>
      <c r="AG121" s="85"/>
      <c r="AH121" s="85"/>
      <c r="AI121" s="85"/>
      <c r="AJ121" s="85"/>
    </row>
    <row r="122" spans="2:36" ht="15" x14ac:dyDescent="0.25">
      <c r="B122" s="76" t="s">
        <v>5</v>
      </c>
      <c r="C122" s="77" t="s">
        <v>4</v>
      </c>
      <c r="D122" s="78">
        <v>9.7763091743695831</v>
      </c>
      <c r="E122" s="78">
        <v>9.9440001016376982</v>
      </c>
      <c r="F122" s="78">
        <v>9.6773084620571588</v>
      </c>
      <c r="G122" s="78">
        <v>0.8024499231541139</v>
      </c>
      <c r="H122" s="78">
        <v>0.8024499231541139</v>
      </c>
      <c r="I122" s="78">
        <v>0.8024499231541139</v>
      </c>
      <c r="J122" s="78">
        <v>0.98538437488403874</v>
      </c>
      <c r="K122" s="78">
        <v>1.0342620580420248</v>
      </c>
      <c r="L122" s="78">
        <v>1.0513726115927808</v>
      </c>
      <c r="M122" s="78">
        <v>1.0421251055763125</v>
      </c>
      <c r="N122" s="78">
        <v>0.97495794513048972</v>
      </c>
      <c r="O122" s="78">
        <v>1.1466890000000001</v>
      </c>
      <c r="P122" s="85"/>
      <c r="Q122" s="85"/>
      <c r="R122" s="85"/>
      <c r="S122" s="85"/>
      <c r="T122" s="85"/>
      <c r="U122" s="85"/>
      <c r="V122" s="85"/>
      <c r="W122" s="85"/>
      <c r="X122" s="85"/>
      <c r="Y122" s="85"/>
      <c r="Z122" s="85"/>
      <c r="AA122" s="85"/>
      <c r="AB122" s="85"/>
      <c r="AC122" s="85"/>
      <c r="AD122" s="85"/>
      <c r="AE122" s="85"/>
      <c r="AF122" s="85"/>
      <c r="AG122" s="85"/>
      <c r="AH122" s="85"/>
      <c r="AI122" s="85"/>
      <c r="AJ122" s="85"/>
    </row>
    <row r="123" spans="2:36" ht="15" x14ac:dyDescent="0.25">
      <c r="B123" s="76" t="s">
        <v>6</v>
      </c>
      <c r="C123" s="77" t="s">
        <v>4</v>
      </c>
      <c r="D123" s="78">
        <v>0.81222001092255003</v>
      </c>
      <c r="E123" s="78">
        <v>0.79265023820908198</v>
      </c>
      <c r="F123" s="78">
        <v>0.8159790011710697</v>
      </c>
      <c r="G123" s="78">
        <v>0.81691055564018666</v>
      </c>
      <c r="H123" s="78">
        <v>0.81421491158432535</v>
      </c>
      <c r="I123" s="78">
        <v>0.8143641203434473</v>
      </c>
      <c r="J123" s="78">
        <v>1.1307644163824362</v>
      </c>
      <c r="K123" s="78">
        <v>1.1309994913847767</v>
      </c>
      <c r="L123" s="78">
        <v>1.1390739218991077</v>
      </c>
      <c r="M123" s="78">
        <v>1.1115592345087639</v>
      </c>
      <c r="N123" s="78">
        <v>1.0989341678180831</v>
      </c>
      <c r="O123" s="78">
        <v>1.091734</v>
      </c>
      <c r="P123" s="85"/>
      <c r="Q123" s="85"/>
      <c r="R123" s="85"/>
      <c r="S123" s="85"/>
      <c r="T123" s="85"/>
      <c r="U123" s="85"/>
      <c r="V123" s="85"/>
      <c r="W123" s="85"/>
      <c r="X123" s="85"/>
      <c r="Y123" s="85"/>
      <c r="Z123" s="85"/>
      <c r="AA123" s="85"/>
      <c r="AB123" s="85"/>
      <c r="AC123" s="85"/>
      <c r="AD123" s="85"/>
      <c r="AE123" s="85"/>
      <c r="AF123" s="85"/>
      <c r="AG123" s="85"/>
      <c r="AH123" s="85"/>
      <c r="AI123" s="85"/>
      <c r="AJ123" s="85"/>
    </row>
    <row r="124" spans="2:36" ht="15" x14ac:dyDescent="0.25">
      <c r="B124" s="76" t="s">
        <v>7</v>
      </c>
      <c r="C124" s="77" t="s">
        <v>8</v>
      </c>
      <c r="D124" s="78">
        <v>0</v>
      </c>
      <c r="E124" s="78">
        <v>0</v>
      </c>
      <c r="F124" s="78">
        <v>1.3076923076923099</v>
      </c>
      <c r="G124" s="78">
        <v>1.3076923076923099</v>
      </c>
      <c r="H124" s="78">
        <v>1.3076923076923099</v>
      </c>
      <c r="I124" s="78">
        <v>1.3076923076923099</v>
      </c>
      <c r="J124" s="78">
        <v>1.3076923076923099</v>
      </c>
      <c r="K124" s="78">
        <v>1.24810188748364</v>
      </c>
      <c r="L124" s="78">
        <v>1.2786545060827303</v>
      </c>
      <c r="M124" s="78">
        <v>1.2758203021185825</v>
      </c>
      <c r="N124" s="78">
        <v>1.2731264994203439</v>
      </c>
      <c r="O124" s="78">
        <v>0</v>
      </c>
      <c r="P124" s="85"/>
      <c r="Q124" s="85"/>
      <c r="R124" s="85"/>
      <c r="S124" s="85"/>
      <c r="T124" s="85"/>
      <c r="U124" s="85"/>
      <c r="V124" s="85"/>
      <c r="W124" s="85"/>
      <c r="X124" s="85"/>
      <c r="Y124" s="85"/>
      <c r="Z124" s="85"/>
      <c r="AA124" s="85"/>
      <c r="AB124" s="85"/>
      <c r="AC124" s="85"/>
      <c r="AD124" s="85"/>
      <c r="AE124" s="85"/>
      <c r="AF124" s="85"/>
      <c r="AG124" s="85"/>
      <c r="AH124" s="85"/>
      <c r="AI124" s="85"/>
      <c r="AJ124" s="85"/>
    </row>
    <row r="125" spans="2:36" ht="15" x14ac:dyDescent="0.25">
      <c r="B125" s="76" t="s">
        <v>9</v>
      </c>
      <c r="C125" s="77" t="s">
        <v>8</v>
      </c>
      <c r="D125" s="78">
        <v>0</v>
      </c>
      <c r="E125" s="78">
        <v>0</v>
      </c>
      <c r="F125" s="78">
        <v>1.3076923076923099</v>
      </c>
      <c r="G125" s="78">
        <v>1.3076923076923099</v>
      </c>
      <c r="H125" s="78">
        <v>1.3076923076923099</v>
      </c>
      <c r="I125" s="78">
        <v>1.3076923076923099</v>
      </c>
      <c r="J125" s="78">
        <v>1.3076923076923099</v>
      </c>
      <c r="K125" s="78">
        <v>1.2799502558850917</v>
      </c>
      <c r="L125" s="78">
        <v>1.2601760667600794</v>
      </c>
      <c r="M125" s="78">
        <v>1.2691268072877828</v>
      </c>
      <c r="N125" s="78">
        <v>1.2251642215004572</v>
      </c>
      <c r="O125" s="78">
        <v>0</v>
      </c>
      <c r="P125" s="85"/>
      <c r="Q125" s="85"/>
      <c r="R125" s="85"/>
      <c r="S125" s="85"/>
      <c r="T125" s="85"/>
      <c r="U125" s="85"/>
      <c r="V125" s="85"/>
      <c r="W125" s="85"/>
      <c r="X125" s="85"/>
      <c r="Y125" s="85"/>
      <c r="Z125" s="85"/>
      <c r="AA125" s="85"/>
      <c r="AB125" s="85"/>
      <c r="AC125" s="85"/>
      <c r="AD125" s="85"/>
      <c r="AE125" s="85"/>
      <c r="AF125" s="85"/>
      <c r="AG125" s="85"/>
      <c r="AH125" s="85"/>
      <c r="AI125" s="85"/>
      <c r="AJ125" s="85"/>
    </row>
    <row r="126" spans="2:36" ht="15" x14ac:dyDescent="0.25">
      <c r="B126" s="76" t="s">
        <v>10</v>
      </c>
      <c r="C126" s="77" t="s">
        <v>11</v>
      </c>
      <c r="D126" s="78">
        <v>0</v>
      </c>
      <c r="E126" s="78">
        <v>0</v>
      </c>
      <c r="F126" s="78">
        <v>0.78461538461538594</v>
      </c>
      <c r="G126" s="78">
        <v>0.78461538461538594</v>
      </c>
      <c r="H126" s="78">
        <v>0.78461538461538594</v>
      </c>
      <c r="I126" s="78">
        <v>0.78461538461538594</v>
      </c>
      <c r="J126" s="78">
        <v>0.78461538461538594</v>
      </c>
      <c r="K126" s="78">
        <v>0.90890550731804587</v>
      </c>
      <c r="L126" s="78">
        <v>0.8873137268121517</v>
      </c>
      <c r="M126" s="78">
        <v>0.91939092782854193</v>
      </c>
      <c r="N126" s="78">
        <v>0.92185637239419005</v>
      </c>
      <c r="O126" s="78">
        <v>0.89671305737527351</v>
      </c>
      <c r="P126" s="85"/>
      <c r="Q126" s="85"/>
      <c r="R126" s="85"/>
      <c r="S126" s="85"/>
      <c r="T126" s="85"/>
      <c r="U126" s="85"/>
      <c r="V126" s="85"/>
      <c r="W126" s="85"/>
      <c r="X126" s="85"/>
      <c r="Y126" s="85"/>
      <c r="Z126" s="85"/>
      <c r="AA126" s="85"/>
      <c r="AB126" s="85"/>
      <c r="AC126" s="85"/>
      <c r="AD126" s="85"/>
      <c r="AE126" s="85"/>
      <c r="AF126" s="85"/>
      <c r="AG126" s="85"/>
      <c r="AH126" s="85"/>
      <c r="AI126" s="85"/>
      <c r="AJ126" s="85"/>
    </row>
    <row r="127" spans="2:36" ht="15" x14ac:dyDescent="0.25">
      <c r="B127" s="76" t="s">
        <v>37</v>
      </c>
      <c r="C127" s="77" t="s">
        <v>12</v>
      </c>
      <c r="D127" s="78">
        <v>0</v>
      </c>
      <c r="E127" s="78">
        <v>0</v>
      </c>
      <c r="F127" s="78">
        <v>0</v>
      </c>
      <c r="G127" s="78">
        <v>0</v>
      </c>
      <c r="H127" s="78">
        <v>0.53143695014662795</v>
      </c>
      <c r="I127" s="78">
        <v>0.53143695014662795</v>
      </c>
      <c r="J127" s="78">
        <v>0.45727686737754497</v>
      </c>
      <c r="K127" s="78">
        <v>0.46085718857026725</v>
      </c>
      <c r="L127" s="78">
        <v>0.46456281546665168</v>
      </c>
      <c r="M127" s="78">
        <v>0.48654160960572912</v>
      </c>
      <c r="N127" s="78">
        <v>0.48447739700062425</v>
      </c>
      <c r="O127" s="78">
        <v>0</v>
      </c>
      <c r="P127" s="85"/>
      <c r="Q127" s="85"/>
      <c r="R127" s="85"/>
      <c r="S127" s="85"/>
      <c r="T127" s="85"/>
      <c r="U127" s="85"/>
      <c r="V127" s="85"/>
      <c r="W127" s="85"/>
      <c r="X127" s="85"/>
      <c r="Y127" s="85"/>
      <c r="Z127" s="85"/>
      <c r="AA127" s="85"/>
      <c r="AB127" s="85"/>
      <c r="AC127" s="85"/>
      <c r="AD127" s="85"/>
      <c r="AE127" s="85"/>
      <c r="AF127" s="85"/>
      <c r="AG127" s="85"/>
      <c r="AH127" s="85"/>
      <c r="AI127" s="85"/>
      <c r="AJ127" s="85"/>
    </row>
    <row r="128" spans="2:36" ht="15" x14ac:dyDescent="0.25">
      <c r="B128" s="76" t="s">
        <v>38</v>
      </c>
      <c r="C128" s="77" t="s">
        <v>13</v>
      </c>
      <c r="D128" s="78">
        <v>0</v>
      </c>
      <c r="E128" s="78">
        <v>0</v>
      </c>
      <c r="F128" s="78">
        <v>0.84203307464787602</v>
      </c>
      <c r="G128" s="78">
        <v>0.770165745856356</v>
      </c>
      <c r="H128" s="78">
        <v>0.770165745856356</v>
      </c>
      <c r="I128" s="78">
        <v>0.770165745856356</v>
      </c>
      <c r="J128" s="78">
        <v>0.770165745856356</v>
      </c>
      <c r="K128" s="78">
        <v>0.84181065956293888</v>
      </c>
      <c r="L128" s="78">
        <v>0.90062001440969253</v>
      </c>
      <c r="M128" s="78">
        <v>0.84920750533117739</v>
      </c>
      <c r="N128" s="78">
        <v>0.82610678257416614</v>
      </c>
      <c r="O128" s="78">
        <v>0.21616134277122201</v>
      </c>
      <c r="P128" s="85"/>
      <c r="Q128" s="85"/>
      <c r="R128" s="85"/>
      <c r="S128" s="85"/>
      <c r="T128" s="85"/>
      <c r="U128" s="85"/>
      <c r="V128" s="85"/>
      <c r="W128" s="85"/>
      <c r="X128" s="85"/>
      <c r="Y128" s="85"/>
      <c r="Z128" s="85"/>
      <c r="AA128" s="85"/>
      <c r="AB128" s="85"/>
      <c r="AC128" s="85"/>
      <c r="AD128" s="85"/>
      <c r="AE128" s="85"/>
      <c r="AF128" s="85"/>
      <c r="AG128" s="85"/>
      <c r="AH128" s="85"/>
      <c r="AI128" s="85"/>
      <c r="AJ128" s="85"/>
    </row>
    <row r="129" spans="2:36" ht="15" x14ac:dyDescent="0.25">
      <c r="B129" s="76" t="s">
        <v>14</v>
      </c>
      <c r="C129" s="77" t="s">
        <v>13</v>
      </c>
      <c r="D129" s="78">
        <v>0</v>
      </c>
      <c r="E129" s="78">
        <v>0</v>
      </c>
      <c r="F129" s="78">
        <v>0.28067769154929201</v>
      </c>
      <c r="G129" s="78">
        <v>0.25672191528545196</v>
      </c>
      <c r="H129" s="78">
        <v>0.25672191528545196</v>
      </c>
      <c r="I129" s="78">
        <v>0.25672191528545196</v>
      </c>
      <c r="J129" s="78">
        <v>0.25672191528545196</v>
      </c>
      <c r="K129" s="78">
        <v>0.28060355318764635</v>
      </c>
      <c r="L129" s="78">
        <v>0.51138553090245398</v>
      </c>
      <c r="M129" s="78">
        <v>0.51343091201912672</v>
      </c>
      <c r="N129" s="78">
        <v>0.51742284653768666</v>
      </c>
      <c r="O129" s="78">
        <v>0.50144500000000003</v>
      </c>
      <c r="P129" s="85"/>
      <c r="Q129" s="85"/>
      <c r="R129" s="85"/>
      <c r="S129" s="85"/>
      <c r="T129" s="85"/>
      <c r="U129" s="85"/>
      <c r="V129" s="85"/>
      <c r="W129" s="85"/>
      <c r="X129" s="85"/>
      <c r="Y129" s="85"/>
      <c r="Z129" s="85"/>
      <c r="AA129" s="85"/>
      <c r="AB129" s="85"/>
      <c r="AC129" s="85"/>
      <c r="AD129" s="85"/>
      <c r="AE129" s="85"/>
      <c r="AF129" s="85"/>
      <c r="AG129" s="85"/>
      <c r="AH129" s="85"/>
      <c r="AI129" s="85"/>
      <c r="AJ129" s="85"/>
    </row>
    <row r="130" spans="2:36" ht="15" x14ac:dyDescent="0.25">
      <c r="B130" s="76" t="s">
        <v>39</v>
      </c>
      <c r="C130" s="77" t="s">
        <v>13</v>
      </c>
      <c r="D130" s="78">
        <v>0</v>
      </c>
      <c r="E130" s="78">
        <v>0</v>
      </c>
      <c r="F130" s="78">
        <v>0.28067769154929201</v>
      </c>
      <c r="G130" s="78">
        <v>0.25672191528545196</v>
      </c>
      <c r="H130" s="78">
        <v>0.25672191528545196</v>
      </c>
      <c r="I130" s="78">
        <v>0.25672191528545196</v>
      </c>
      <c r="J130" s="78">
        <v>0.25672191528545196</v>
      </c>
      <c r="K130" s="78">
        <v>0.28060355318764635</v>
      </c>
      <c r="L130" s="78">
        <v>0.47727956698169866</v>
      </c>
      <c r="M130" s="78">
        <v>0.47808023803253558</v>
      </c>
      <c r="N130" s="78">
        <v>0.47883460592327948</v>
      </c>
      <c r="O130" s="78">
        <v>0.53703301111895907</v>
      </c>
      <c r="P130" s="85"/>
      <c r="Q130" s="85"/>
      <c r="R130" s="85"/>
      <c r="S130" s="85"/>
      <c r="T130" s="85"/>
      <c r="U130" s="85"/>
      <c r="V130" s="85"/>
      <c r="W130" s="85"/>
      <c r="X130" s="85"/>
      <c r="Y130" s="85"/>
      <c r="Z130" s="85"/>
      <c r="AA130" s="85"/>
      <c r="AB130" s="85"/>
      <c r="AC130" s="85"/>
      <c r="AD130" s="85"/>
      <c r="AE130" s="85"/>
      <c r="AF130" s="85"/>
      <c r="AG130" s="85"/>
      <c r="AH130" s="85"/>
      <c r="AI130" s="85"/>
      <c r="AJ130" s="85"/>
    </row>
    <row r="131" spans="2:36" ht="15" x14ac:dyDescent="0.25">
      <c r="B131" s="76" t="s">
        <v>40</v>
      </c>
      <c r="C131" s="77" t="s">
        <v>13</v>
      </c>
      <c r="D131" s="78">
        <v>0</v>
      </c>
      <c r="E131" s="78">
        <v>0</v>
      </c>
      <c r="F131" s="78">
        <v>0.84203307464787602</v>
      </c>
      <c r="G131" s="78">
        <v>0.770165745856356</v>
      </c>
      <c r="H131" s="78">
        <v>0.770165745856356</v>
      </c>
      <c r="I131" s="78">
        <v>0.770165745856356</v>
      </c>
      <c r="J131" s="78">
        <v>0.770165745856356</v>
      </c>
      <c r="K131" s="78">
        <v>0.84181065956293888</v>
      </c>
      <c r="L131" s="78">
        <v>0.81899984029965056</v>
      </c>
      <c r="M131" s="78">
        <v>0.82564462209435274</v>
      </c>
      <c r="N131" s="78">
        <v>0.83542314766759707</v>
      </c>
      <c r="O131" s="78">
        <v>0.80495799999999995</v>
      </c>
      <c r="P131" s="85"/>
      <c r="Q131" s="85"/>
      <c r="R131" s="85"/>
      <c r="S131" s="85"/>
      <c r="T131" s="85"/>
      <c r="U131" s="85"/>
      <c r="V131" s="85"/>
      <c r="W131" s="85"/>
      <c r="X131" s="85"/>
      <c r="Y131" s="85"/>
      <c r="Z131" s="85"/>
      <c r="AA131" s="85"/>
      <c r="AB131" s="85"/>
      <c r="AC131" s="85"/>
      <c r="AD131" s="85"/>
      <c r="AE131" s="85"/>
      <c r="AF131" s="85"/>
      <c r="AG131" s="85"/>
      <c r="AH131" s="85"/>
      <c r="AI131" s="85"/>
      <c r="AJ131" s="85"/>
    </row>
    <row r="132" spans="2:36" ht="15" x14ac:dyDescent="0.25">
      <c r="B132" s="76" t="s">
        <v>15</v>
      </c>
      <c r="C132" s="77" t="s">
        <v>13</v>
      </c>
      <c r="D132" s="78">
        <v>0</v>
      </c>
      <c r="E132" s="78">
        <v>0</v>
      </c>
      <c r="F132" s="78">
        <v>0.56135538309858402</v>
      </c>
      <c r="G132" s="78">
        <v>0.51344383057090393</v>
      </c>
      <c r="H132" s="78">
        <v>0.51344383057090393</v>
      </c>
      <c r="I132" s="78">
        <v>0.51344383057090393</v>
      </c>
      <c r="J132" s="78">
        <v>0.51344383057090393</v>
      </c>
      <c r="K132" s="78">
        <v>0.5612071063752927</v>
      </c>
      <c r="L132" s="78">
        <v>0.6070039964493843</v>
      </c>
      <c r="M132" s="78">
        <v>0.62918680248840131</v>
      </c>
      <c r="N132" s="78">
        <v>0.6264634168425357</v>
      </c>
      <c r="O132" s="78">
        <v>0.70330000000000004</v>
      </c>
      <c r="P132" s="85"/>
      <c r="Q132" s="85"/>
      <c r="R132" s="85"/>
      <c r="S132" s="85"/>
      <c r="T132" s="85"/>
      <c r="U132" s="85"/>
      <c r="V132" s="85"/>
      <c r="W132" s="85"/>
      <c r="X132" s="85"/>
      <c r="Y132" s="85"/>
      <c r="Z132" s="85"/>
      <c r="AA132" s="85"/>
      <c r="AB132" s="85"/>
      <c r="AC132" s="85"/>
      <c r="AD132" s="85"/>
      <c r="AE132" s="85"/>
      <c r="AF132" s="85"/>
      <c r="AG132" s="85"/>
      <c r="AH132" s="85"/>
      <c r="AI132" s="85"/>
      <c r="AJ132" s="85"/>
    </row>
    <row r="133" spans="2:36" ht="15" x14ac:dyDescent="0.25">
      <c r="B133" s="76" t="s">
        <v>32</v>
      </c>
      <c r="C133" s="77" t="s">
        <v>16</v>
      </c>
      <c r="D133" s="78">
        <v>0</v>
      </c>
      <c r="E133" s="78">
        <v>0</v>
      </c>
      <c r="F133" s="78">
        <v>0</v>
      </c>
      <c r="G133" s="78">
        <v>0</v>
      </c>
      <c r="H133" s="78">
        <v>0</v>
      </c>
      <c r="I133" s="78">
        <v>0</v>
      </c>
      <c r="J133" s="78">
        <v>0.37521648737806385</v>
      </c>
      <c r="K133" s="78">
        <v>0.38018365994070485</v>
      </c>
      <c r="L133" s="78">
        <v>0.38313463389968577</v>
      </c>
      <c r="M133" s="78">
        <v>0.38696145427420087</v>
      </c>
      <c r="N133" s="78">
        <v>0.38884934445843261</v>
      </c>
      <c r="O133" s="78">
        <v>0</v>
      </c>
      <c r="P133" s="85"/>
      <c r="Q133" s="85"/>
      <c r="R133" s="85"/>
      <c r="S133" s="85"/>
      <c r="T133" s="85"/>
      <c r="U133" s="85"/>
      <c r="V133" s="85"/>
      <c r="W133" s="85"/>
      <c r="X133" s="85"/>
      <c r="Y133" s="85"/>
      <c r="Z133" s="85"/>
      <c r="AA133" s="85"/>
      <c r="AB133" s="85"/>
      <c r="AC133" s="85"/>
      <c r="AD133" s="85"/>
      <c r="AE133" s="85"/>
      <c r="AF133" s="85"/>
      <c r="AG133" s="85"/>
      <c r="AH133" s="85"/>
      <c r="AI133" s="85"/>
      <c r="AJ133" s="85"/>
    </row>
    <row r="134" spans="2:36" ht="15.75" thickBot="1" x14ac:dyDescent="0.3">
      <c r="B134" s="79" t="s">
        <v>17</v>
      </c>
      <c r="C134" s="80"/>
      <c r="D134" s="81">
        <f t="shared" ref="D134:O134" si="6">SUM(D120:D133)</f>
        <v>15.558919018032805</v>
      </c>
      <c r="E134" s="81">
        <f t="shared" si="6"/>
        <v>12.222917516836564</v>
      </c>
      <c r="F134" s="81">
        <f t="shared" si="6"/>
        <v>21.610439103462152</v>
      </c>
      <c r="G134" s="81">
        <f t="shared" si="6"/>
        <v>9.0662500786518123</v>
      </c>
      <c r="H134" s="81">
        <f t="shared" si="6"/>
        <v>9.5994470274999735</v>
      </c>
      <c r="I134" s="81">
        <f t="shared" si="6"/>
        <v>9.606087531671518</v>
      </c>
      <c r="J134" s="81">
        <f t="shared" si="6"/>
        <v>10.945978965379693</v>
      </c>
      <c r="K134" s="81">
        <f t="shared" si="6"/>
        <v>11.296068591153583</v>
      </c>
      <c r="L134" s="81">
        <f t="shared" si="6"/>
        <v>11.814243273382321</v>
      </c>
      <c r="M134" s="81">
        <f t="shared" si="6"/>
        <v>11.803519670273584</v>
      </c>
      <c r="N134" s="81">
        <f t="shared" si="6"/>
        <v>11.672852621838391</v>
      </c>
      <c r="O134" s="81">
        <f t="shared" si="6"/>
        <v>7.5557374112654543</v>
      </c>
      <c r="P134" s="85"/>
      <c r="Q134" s="85"/>
      <c r="R134" s="85"/>
      <c r="S134" s="85"/>
      <c r="T134" s="85"/>
      <c r="U134" s="85"/>
      <c r="V134" s="85"/>
      <c r="W134" s="85"/>
      <c r="X134" s="85"/>
      <c r="Y134" s="85"/>
      <c r="Z134" s="85"/>
      <c r="AA134" s="85"/>
      <c r="AB134" s="85"/>
      <c r="AC134" s="85"/>
      <c r="AD134" s="85"/>
      <c r="AE134" s="85"/>
      <c r="AF134" s="85"/>
      <c r="AG134" s="85"/>
      <c r="AH134" s="85"/>
      <c r="AI134" s="85"/>
      <c r="AJ134" s="85"/>
    </row>
    <row r="135" spans="2:36" ht="15" x14ac:dyDescent="0.25">
      <c r="I135" s="86"/>
      <c r="J135" s="86"/>
      <c r="K135" s="86"/>
      <c r="O135" s="85"/>
      <c r="P135" s="85"/>
      <c r="Q135" s="85"/>
      <c r="R135" s="85"/>
      <c r="S135" s="85"/>
      <c r="T135" s="85"/>
      <c r="U135" s="85"/>
      <c r="V135" s="85"/>
      <c r="W135" s="85"/>
      <c r="X135" s="85"/>
      <c r="Y135" s="85"/>
      <c r="Z135" s="85"/>
      <c r="AA135" s="85"/>
      <c r="AB135" s="85"/>
      <c r="AC135" s="85"/>
      <c r="AD135" s="85"/>
      <c r="AE135" s="85"/>
      <c r="AF135" s="85"/>
      <c r="AG135" s="85"/>
      <c r="AH135" s="85"/>
      <c r="AI135" s="85"/>
      <c r="AJ135" s="85"/>
    </row>
    <row r="136" spans="2:36" ht="15.75" x14ac:dyDescent="0.25">
      <c r="B136" s="75" t="s">
        <v>121</v>
      </c>
      <c r="O136" s="85"/>
      <c r="P136" s="85"/>
      <c r="Q136" s="85"/>
      <c r="R136" s="85"/>
      <c r="S136" s="85"/>
      <c r="T136" s="85"/>
      <c r="U136" s="85"/>
      <c r="V136" s="85"/>
      <c r="W136" s="85"/>
      <c r="X136" s="85"/>
      <c r="Y136" s="85"/>
      <c r="Z136" s="85"/>
      <c r="AA136" s="85"/>
      <c r="AB136" s="85"/>
      <c r="AC136" s="85"/>
      <c r="AD136" s="85"/>
      <c r="AE136" s="85"/>
      <c r="AF136" s="85"/>
      <c r="AG136" s="85"/>
      <c r="AH136" s="85"/>
      <c r="AI136" s="85"/>
      <c r="AJ136" s="85"/>
    </row>
    <row r="137" spans="2:36" ht="15.75" thickBot="1" x14ac:dyDescent="0.3">
      <c r="B137" s="125" t="s">
        <v>30</v>
      </c>
      <c r="C137" s="126" t="s">
        <v>0</v>
      </c>
      <c r="D137" s="126">
        <v>2014</v>
      </c>
      <c r="E137" s="126">
        <v>2015</v>
      </c>
      <c r="F137" s="126">
        <v>2016</v>
      </c>
      <c r="G137" s="126">
        <v>2017</v>
      </c>
      <c r="H137" s="126">
        <v>2018</v>
      </c>
      <c r="I137" s="126">
        <v>2019</v>
      </c>
      <c r="J137" s="126">
        <v>2020</v>
      </c>
      <c r="K137" s="126">
        <v>2021</v>
      </c>
      <c r="L137" s="126">
        <v>2022</v>
      </c>
      <c r="M137" s="126">
        <v>2023</v>
      </c>
      <c r="N137" s="127">
        <v>2024</v>
      </c>
      <c r="O137" s="127">
        <v>2025</v>
      </c>
      <c r="P137" s="85"/>
      <c r="Q137" s="85"/>
      <c r="R137" s="85"/>
      <c r="S137" s="85"/>
      <c r="T137" s="85"/>
      <c r="U137" s="85"/>
      <c r="V137" s="85"/>
      <c r="W137" s="85"/>
      <c r="X137" s="85"/>
      <c r="Y137" s="85"/>
      <c r="Z137" s="85"/>
      <c r="AA137" s="85"/>
      <c r="AB137" s="85"/>
      <c r="AC137" s="85"/>
      <c r="AD137" s="85"/>
      <c r="AE137" s="85"/>
      <c r="AF137" s="85"/>
      <c r="AG137" s="85"/>
      <c r="AH137" s="85"/>
      <c r="AI137" s="85"/>
      <c r="AJ137" s="85"/>
    </row>
    <row r="138" spans="2:36" ht="15" x14ac:dyDescent="0.25">
      <c r="B138" s="76" t="s">
        <v>1</v>
      </c>
      <c r="C138" s="77" t="s">
        <v>2</v>
      </c>
      <c r="D138" s="78">
        <v>0</v>
      </c>
      <c r="E138" s="78">
        <v>0</v>
      </c>
      <c r="F138" s="78">
        <v>0</v>
      </c>
      <c r="G138" s="78">
        <v>0</v>
      </c>
      <c r="H138" s="78">
        <v>0</v>
      </c>
      <c r="I138" s="78">
        <v>0</v>
      </c>
      <c r="J138" s="78">
        <v>0</v>
      </c>
      <c r="K138" s="78">
        <v>0</v>
      </c>
      <c r="L138" s="78">
        <v>0</v>
      </c>
      <c r="M138" s="78">
        <v>0</v>
      </c>
      <c r="N138" s="78">
        <v>0</v>
      </c>
      <c r="O138" s="78">
        <v>0</v>
      </c>
      <c r="P138" s="85"/>
      <c r="Q138" s="85"/>
      <c r="R138" s="85"/>
      <c r="S138" s="85"/>
      <c r="T138" s="85"/>
      <c r="U138" s="85"/>
      <c r="V138" s="85"/>
      <c r="W138" s="85"/>
      <c r="X138" s="85"/>
      <c r="Y138" s="85"/>
      <c r="Z138" s="85"/>
      <c r="AA138" s="85"/>
      <c r="AB138" s="85"/>
      <c r="AC138" s="85"/>
      <c r="AD138" s="85"/>
      <c r="AE138" s="85"/>
      <c r="AF138" s="85"/>
      <c r="AG138" s="85"/>
      <c r="AH138" s="85"/>
      <c r="AI138" s="85"/>
      <c r="AJ138" s="85"/>
    </row>
    <row r="139" spans="2:36" ht="15" x14ac:dyDescent="0.25">
      <c r="B139" s="76" t="s">
        <v>3</v>
      </c>
      <c r="C139" s="77" t="s">
        <v>4</v>
      </c>
      <c r="D139" s="78">
        <v>0</v>
      </c>
      <c r="E139" s="78">
        <v>0</v>
      </c>
      <c r="F139" s="78">
        <v>0</v>
      </c>
      <c r="G139" s="78">
        <v>0</v>
      </c>
      <c r="H139" s="78">
        <v>0</v>
      </c>
      <c r="I139" s="78">
        <v>0</v>
      </c>
      <c r="J139" s="78">
        <v>0</v>
      </c>
      <c r="K139" s="78">
        <v>0</v>
      </c>
      <c r="L139" s="78">
        <v>0</v>
      </c>
      <c r="M139" s="78">
        <v>0</v>
      </c>
      <c r="N139" s="78">
        <v>0</v>
      </c>
      <c r="O139" s="78">
        <v>0</v>
      </c>
      <c r="P139" s="85"/>
      <c r="Q139" s="85"/>
      <c r="R139" s="85"/>
      <c r="S139" s="85"/>
      <c r="T139" s="85"/>
      <c r="U139" s="85"/>
      <c r="V139" s="85"/>
      <c r="W139" s="85"/>
      <c r="X139" s="85"/>
      <c r="Y139" s="85"/>
      <c r="Z139" s="85"/>
      <c r="AA139" s="85"/>
      <c r="AB139" s="85"/>
      <c r="AC139" s="85"/>
      <c r="AD139" s="85"/>
      <c r="AE139" s="85"/>
      <c r="AF139" s="85"/>
      <c r="AG139" s="85"/>
      <c r="AH139" s="85"/>
      <c r="AI139" s="85"/>
      <c r="AJ139" s="85"/>
    </row>
    <row r="140" spans="2:36" ht="15" x14ac:dyDescent="0.25">
      <c r="B140" s="76" t="s">
        <v>5</v>
      </c>
      <c r="C140" s="77" t="s">
        <v>4</v>
      </c>
      <c r="D140" s="78">
        <v>0</v>
      </c>
      <c r="E140" s="78">
        <v>0</v>
      </c>
      <c r="F140" s="78">
        <v>0</v>
      </c>
      <c r="G140" s="78">
        <v>0</v>
      </c>
      <c r="H140" s="78">
        <v>0</v>
      </c>
      <c r="I140" s="78">
        <v>0</v>
      </c>
      <c r="J140" s="78">
        <v>0</v>
      </c>
      <c r="K140" s="78">
        <v>0</v>
      </c>
      <c r="L140" s="78">
        <v>0</v>
      </c>
      <c r="M140" s="78">
        <v>0</v>
      </c>
      <c r="N140" s="78">
        <v>0</v>
      </c>
      <c r="O140" s="78">
        <v>0</v>
      </c>
      <c r="P140" s="85"/>
      <c r="Q140" s="85"/>
      <c r="R140" s="85"/>
      <c r="S140" s="85"/>
      <c r="T140" s="85"/>
      <c r="U140" s="85"/>
      <c r="V140" s="85"/>
      <c r="W140" s="85"/>
      <c r="X140" s="85"/>
      <c r="Y140" s="85"/>
      <c r="Z140" s="85"/>
      <c r="AA140" s="85"/>
      <c r="AB140" s="85"/>
      <c r="AC140" s="85"/>
      <c r="AD140" s="85"/>
      <c r="AE140" s="85"/>
      <c r="AF140" s="85"/>
      <c r="AG140" s="85"/>
      <c r="AH140" s="85"/>
      <c r="AI140" s="85"/>
      <c r="AJ140" s="85"/>
    </row>
    <row r="141" spans="2:36" ht="15" x14ac:dyDescent="0.25">
      <c r="B141" s="76" t="s">
        <v>6</v>
      </c>
      <c r="C141" s="77" t="s">
        <v>4</v>
      </c>
      <c r="D141" s="78">
        <v>0</v>
      </c>
      <c r="E141" s="78">
        <v>0</v>
      </c>
      <c r="F141" s="78">
        <v>0</v>
      </c>
      <c r="G141" s="78">
        <v>0</v>
      </c>
      <c r="H141" s="78">
        <v>0</v>
      </c>
      <c r="I141" s="78">
        <v>0</v>
      </c>
      <c r="J141" s="78">
        <v>0</v>
      </c>
      <c r="K141" s="78">
        <v>0</v>
      </c>
      <c r="L141" s="78">
        <v>0</v>
      </c>
      <c r="M141" s="78">
        <v>0</v>
      </c>
      <c r="N141" s="78">
        <v>0</v>
      </c>
      <c r="O141" s="78">
        <v>0</v>
      </c>
      <c r="P141" s="85"/>
      <c r="Q141" s="85"/>
      <c r="R141" s="85"/>
      <c r="S141" s="85"/>
      <c r="T141" s="85"/>
      <c r="U141" s="85"/>
      <c r="V141" s="85"/>
      <c r="W141" s="85"/>
      <c r="X141" s="85"/>
      <c r="Y141" s="85"/>
      <c r="Z141" s="85"/>
      <c r="AA141" s="85"/>
      <c r="AB141" s="85"/>
      <c r="AC141" s="85"/>
      <c r="AD141" s="85"/>
      <c r="AE141" s="85"/>
      <c r="AF141" s="85"/>
      <c r="AG141" s="85"/>
      <c r="AH141" s="85"/>
      <c r="AI141" s="85"/>
      <c r="AJ141" s="85"/>
    </row>
    <row r="142" spans="2:36" ht="15" x14ac:dyDescent="0.25">
      <c r="B142" s="76" t="s">
        <v>7</v>
      </c>
      <c r="C142" s="77" t="s">
        <v>8</v>
      </c>
      <c r="D142" s="78">
        <v>0</v>
      </c>
      <c r="E142" s="78">
        <v>0</v>
      </c>
      <c r="F142" s="78">
        <v>0</v>
      </c>
      <c r="G142" s="78">
        <v>0</v>
      </c>
      <c r="H142" s="78">
        <v>0</v>
      </c>
      <c r="I142" s="78">
        <v>0</v>
      </c>
      <c r="J142" s="78">
        <v>0</v>
      </c>
      <c r="K142" s="78">
        <v>0</v>
      </c>
      <c r="L142" s="78">
        <v>0</v>
      </c>
      <c r="M142" s="78">
        <v>0</v>
      </c>
      <c r="N142" s="78">
        <v>0</v>
      </c>
      <c r="O142" s="78">
        <v>0</v>
      </c>
      <c r="P142" s="85"/>
      <c r="Q142" s="85"/>
      <c r="R142" s="85"/>
      <c r="S142" s="85"/>
      <c r="T142" s="85"/>
      <c r="U142" s="85"/>
      <c r="V142" s="85"/>
      <c r="W142" s="85"/>
      <c r="X142" s="85"/>
      <c r="Y142" s="85"/>
      <c r="Z142" s="85"/>
      <c r="AA142" s="85"/>
      <c r="AB142" s="85"/>
      <c r="AC142" s="85"/>
      <c r="AD142" s="85"/>
      <c r="AE142" s="85"/>
      <c r="AF142" s="85"/>
      <c r="AG142" s="85"/>
      <c r="AH142" s="85"/>
      <c r="AI142" s="85"/>
      <c r="AJ142" s="85"/>
    </row>
    <row r="143" spans="2:36" ht="15" x14ac:dyDescent="0.25">
      <c r="B143" s="76" t="s">
        <v>9</v>
      </c>
      <c r="C143" s="77" t="s">
        <v>8</v>
      </c>
      <c r="D143" s="78">
        <v>0</v>
      </c>
      <c r="E143" s="78">
        <v>0</v>
      </c>
      <c r="F143" s="78">
        <v>0</v>
      </c>
      <c r="G143" s="78">
        <v>0</v>
      </c>
      <c r="H143" s="78">
        <v>0</v>
      </c>
      <c r="I143" s="78">
        <v>0</v>
      </c>
      <c r="J143" s="78">
        <v>0</v>
      </c>
      <c r="K143" s="78">
        <v>0</v>
      </c>
      <c r="L143" s="78">
        <v>0</v>
      </c>
      <c r="M143" s="78">
        <v>0</v>
      </c>
      <c r="N143" s="78">
        <v>0</v>
      </c>
      <c r="O143" s="78">
        <v>0</v>
      </c>
      <c r="P143" s="85"/>
      <c r="Q143" s="85"/>
      <c r="R143" s="85"/>
      <c r="S143" s="85"/>
      <c r="T143" s="85"/>
      <c r="U143" s="85"/>
      <c r="V143" s="85"/>
      <c r="W143" s="85"/>
      <c r="X143" s="85"/>
      <c r="Y143" s="85"/>
      <c r="Z143" s="85"/>
      <c r="AA143" s="85"/>
      <c r="AB143" s="85"/>
      <c r="AC143" s="85"/>
      <c r="AD143" s="85"/>
      <c r="AE143" s="85"/>
      <c r="AF143" s="85"/>
      <c r="AG143" s="85"/>
      <c r="AH143" s="85"/>
      <c r="AI143" s="85"/>
      <c r="AJ143" s="85"/>
    </row>
    <row r="144" spans="2:36" ht="15" x14ac:dyDescent="0.25">
      <c r="B144" s="76" t="s">
        <v>10</v>
      </c>
      <c r="C144" s="77" t="s">
        <v>11</v>
      </c>
      <c r="D144" s="78">
        <v>0</v>
      </c>
      <c r="E144" s="78">
        <v>0</v>
      </c>
      <c r="F144" s="78">
        <v>0</v>
      </c>
      <c r="G144" s="78">
        <v>0</v>
      </c>
      <c r="H144" s="78">
        <v>0</v>
      </c>
      <c r="I144" s="78">
        <v>0</v>
      </c>
      <c r="J144" s="78">
        <v>0</v>
      </c>
      <c r="K144" s="78">
        <v>0</v>
      </c>
      <c r="L144" s="78">
        <v>0</v>
      </c>
      <c r="M144" s="78">
        <v>0</v>
      </c>
      <c r="N144" s="78">
        <v>0</v>
      </c>
      <c r="O144" s="78">
        <v>0</v>
      </c>
      <c r="P144" s="85"/>
      <c r="Q144" s="85"/>
      <c r="R144" s="85"/>
      <c r="S144" s="85"/>
      <c r="T144" s="85"/>
      <c r="U144" s="85"/>
      <c r="V144" s="85"/>
      <c r="W144" s="85"/>
      <c r="X144" s="85"/>
      <c r="Y144" s="85"/>
      <c r="Z144" s="85"/>
      <c r="AA144" s="85"/>
      <c r="AB144" s="85"/>
      <c r="AC144" s="85"/>
      <c r="AD144" s="85"/>
      <c r="AE144" s="85"/>
      <c r="AF144" s="85"/>
      <c r="AG144" s="85"/>
      <c r="AH144" s="85"/>
      <c r="AI144" s="85"/>
      <c r="AJ144" s="85"/>
    </row>
    <row r="145" spans="2:36" ht="15" x14ac:dyDescent="0.25">
      <c r="B145" s="76" t="s">
        <v>37</v>
      </c>
      <c r="C145" s="77" t="s">
        <v>12</v>
      </c>
      <c r="D145" s="78">
        <v>0</v>
      </c>
      <c r="E145" s="78">
        <v>0</v>
      </c>
      <c r="F145" s="78">
        <v>0</v>
      </c>
      <c r="G145" s="78">
        <v>0</v>
      </c>
      <c r="H145" s="78">
        <v>0</v>
      </c>
      <c r="I145" s="78">
        <v>0</v>
      </c>
      <c r="J145" s="78">
        <v>0</v>
      </c>
      <c r="K145" s="78">
        <v>0</v>
      </c>
      <c r="L145" s="78">
        <v>0</v>
      </c>
      <c r="M145" s="78">
        <v>0</v>
      </c>
      <c r="N145" s="78">
        <v>0</v>
      </c>
      <c r="O145" s="78">
        <v>0</v>
      </c>
      <c r="P145" s="85"/>
      <c r="Q145" s="85"/>
      <c r="R145" s="85"/>
      <c r="S145" s="85"/>
      <c r="T145" s="85"/>
      <c r="U145" s="85"/>
      <c r="V145" s="85"/>
      <c r="W145" s="85"/>
      <c r="X145" s="85"/>
      <c r="Y145" s="85"/>
      <c r="Z145" s="85"/>
      <c r="AA145" s="85"/>
      <c r="AB145" s="85"/>
      <c r="AC145" s="85"/>
      <c r="AD145" s="85"/>
      <c r="AE145" s="85"/>
      <c r="AF145" s="85"/>
      <c r="AG145" s="85"/>
      <c r="AH145" s="85"/>
      <c r="AI145" s="85"/>
      <c r="AJ145" s="85"/>
    </row>
    <row r="146" spans="2:36" ht="15" x14ac:dyDescent="0.25">
      <c r="B146" s="76" t="s">
        <v>38</v>
      </c>
      <c r="C146" s="77" t="s">
        <v>13</v>
      </c>
      <c r="D146" s="78">
        <v>4.101120820827977</v>
      </c>
      <c r="E146" s="78">
        <v>5.1854175347270246</v>
      </c>
      <c r="F146" s="78">
        <v>4.8022966124398172</v>
      </c>
      <c r="G146" s="78">
        <v>7.6771397929873091</v>
      </c>
      <c r="H146" s="78">
        <v>3.5275239537619218</v>
      </c>
      <c r="I146" s="78">
        <v>3.257643539494139</v>
      </c>
      <c r="J146" s="78">
        <v>0.38538821913447108</v>
      </c>
      <c r="K146" s="78">
        <v>0.39068771877330039</v>
      </c>
      <c r="L146" s="78">
        <v>0.46483949205415748</v>
      </c>
      <c r="M146" s="78">
        <v>0.33117571842619692</v>
      </c>
      <c r="N146" s="78">
        <v>1.2234971711468672</v>
      </c>
      <c r="O146" s="78">
        <v>0.282715848791666</v>
      </c>
      <c r="P146" s="85"/>
      <c r="Q146" s="85"/>
      <c r="R146" s="85"/>
      <c r="S146" s="85"/>
      <c r="T146" s="85"/>
      <c r="U146" s="85"/>
      <c r="V146" s="85"/>
      <c r="W146" s="85"/>
      <c r="X146" s="85"/>
      <c r="Y146" s="85"/>
      <c r="Z146" s="85"/>
      <c r="AA146" s="85"/>
      <c r="AB146" s="85"/>
      <c r="AC146" s="85"/>
      <c r="AD146" s="85"/>
      <c r="AE146" s="85"/>
      <c r="AF146" s="85"/>
      <c r="AG146" s="85"/>
      <c r="AH146" s="85"/>
      <c r="AI146" s="85"/>
      <c r="AJ146" s="85"/>
    </row>
    <row r="147" spans="2:36" ht="15" x14ac:dyDescent="0.25">
      <c r="B147" s="76" t="s">
        <v>14</v>
      </c>
      <c r="C147" s="77" t="s">
        <v>13</v>
      </c>
      <c r="D147" s="78">
        <v>1.9971570468133051E-2</v>
      </c>
      <c r="E147" s="78">
        <v>-0.12085156932088817</v>
      </c>
      <c r="F147" s="78">
        <v>-7.0958809160960604E-2</v>
      </c>
      <c r="G147" s="78">
        <v>0.77236099430568217</v>
      </c>
      <c r="H147" s="78">
        <v>0.51724683067309773</v>
      </c>
      <c r="I147" s="78">
        <v>5.2873292424749904E-2</v>
      </c>
      <c r="J147" s="78">
        <v>4.3547504302926129E-2</v>
      </c>
      <c r="K147" s="78">
        <v>4.3533750212131954E-2</v>
      </c>
      <c r="L147" s="78">
        <v>3.6200329760923335E-2</v>
      </c>
      <c r="M147" s="78">
        <v>-7.0339449541284658E-3</v>
      </c>
      <c r="N147" s="78">
        <v>9.5254959588538229E-3</v>
      </c>
      <c r="O147" s="78">
        <v>1.2E-2</v>
      </c>
      <c r="P147" s="85"/>
      <c r="Q147" s="85"/>
      <c r="R147" s="85"/>
      <c r="S147" s="85"/>
      <c r="T147" s="85"/>
      <c r="U147" s="85"/>
      <c r="V147" s="85"/>
      <c r="W147" s="85"/>
      <c r="X147" s="85"/>
      <c r="Y147" s="85"/>
      <c r="Z147" s="85"/>
      <c r="AA147" s="85"/>
      <c r="AB147" s="85"/>
      <c r="AC147" s="85"/>
      <c r="AD147" s="85"/>
      <c r="AE147" s="85"/>
      <c r="AF147" s="85"/>
      <c r="AG147" s="85"/>
      <c r="AH147" s="85"/>
      <c r="AI147" s="85"/>
      <c r="AJ147" s="85"/>
    </row>
    <row r="148" spans="2:36" ht="15" x14ac:dyDescent="0.25">
      <c r="B148" s="76" t="s">
        <v>39</v>
      </c>
      <c r="C148" s="77" t="s">
        <v>13</v>
      </c>
      <c r="D148" s="78">
        <v>0.73894810732092286</v>
      </c>
      <c r="E148" s="78">
        <v>-1.4338875386991867</v>
      </c>
      <c r="F148" s="78">
        <v>-1.8675068410998268</v>
      </c>
      <c r="G148" s="78">
        <v>-0.2987733887437618</v>
      </c>
      <c r="H148" s="78">
        <v>1.2681895185780168</v>
      </c>
      <c r="I148" s="78">
        <v>0.14356567595886954</v>
      </c>
      <c r="J148" s="78">
        <v>0.13532117039586961</v>
      </c>
      <c r="K148" s="78">
        <v>0.13677898528335128</v>
      </c>
      <c r="L148" s="78">
        <v>0.1337688375927453</v>
      </c>
      <c r="M148" s="78">
        <v>5.2754587155963491E-2</v>
      </c>
      <c r="N148" s="78">
        <v>4.4247465099191946E-2</v>
      </c>
      <c r="O148" s="78">
        <v>4.9799999999999997E-2</v>
      </c>
      <c r="P148" s="85"/>
      <c r="Q148" s="85"/>
      <c r="R148" s="85"/>
      <c r="S148" s="85"/>
      <c r="T148" s="85"/>
      <c r="U148" s="85"/>
      <c r="V148" s="85"/>
      <c r="W148" s="85"/>
      <c r="X148" s="85"/>
      <c r="Y148" s="85"/>
      <c r="Z148" s="85"/>
      <c r="AA148" s="85"/>
      <c r="AB148" s="85"/>
      <c r="AC148" s="85"/>
      <c r="AD148" s="85"/>
      <c r="AE148" s="85"/>
      <c r="AF148" s="85"/>
      <c r="AG148" s="85"/>
      <c r="AH148" s="85"/>
      <c r="AI148" s="85"/>
      <c r="AJ148" s="85"/>
    </row>
    <row r="149" spans="2:36" ht="15" x14ac:dyDescent="0.25">
      <c r="B149" s="76" t="s">
        <v>40</v>
      </c>
      <c r="C149" s="77" t="s">
        <v>13</v>
      </c>
      <c r="D149" s="78">
        <v>4.9329779056288636</v>
      </c>
      <c r="E149" s="78">
        <v>-3.0996794401492669</v>
      </c>
      <c r="F149" s="78">
        <v>-4.5123351825538132</v>
      </c>
      <c r="G149" s="78">
        <v>1.7354284069584462</v>
      </c>
      <c r="H149" s="78">
        <v>4.1660181482525998</v>
      </c>
      <c r="I149" s="78">
        <v>5.6780041253911984</v>
      </c>
      <c r="J149" s="78">
        <v>1.193777452667818</v>
      </c>
      <c r="K149" s="78">
        <v>1.1934004087077825</v>
      </c>
      <c r="L149" s="78">
        <v>4.3040468260511142</v>
      </c>
      <c r="M149" s="78">
        <v>1.6504192660550516</v>
      </c>
      <c r="N149" s="78">
        <v>2.5399274063188937</v>
      </c>
      <c r="O149" s="78">
        <v>1.1877</v>
      </c>
      <c r="P149" s="85"/>
      <c r="Q149" s="85"/>
      <c r="R149" s="85"/>
      <c r="S149" s="85"/>
      <c r="T149" s="85"/>
      <c r="U149" s="85"/>
      <c r="V149" s="85"/>
      <c r="W149" s="85"/>
      <c r="X149" s="85"/>
      <c r="Y149" s="85"/>
      <c r="Z149" s="85"/>
      <c r="AA149" s="85"/>
      <c r="AB149" s="85"/>
      <c r="AC149" s="85"/>
      <c r="AD149" s="85"/>
      <c r="AE149" s="85"/>
      <c r="AF149" s="85"/>
      <c r="AG149" s="85"/>
      <c r="AH149" s="85"/>
      <c r="AI149" s="85"/>
      <c r="AJ149" s="85"/>
    </row>
    <row r="150" spans="2:36" ht="15" x14ac:dyDescent="0.25">
      <c r="B150" s="76" t="s">
        <v>15</v>
      </c>
      <c r="C150" s="77" t="s">
        <v>13</v>
      </c>
      <c r="D150" s="78">
        <v>1.7814041710460637</v>
      </c>
      <c r="E150" s="78">
        <v>0.65209880208750615</v>
      </c>
      <c r="F150" s="78">
        <v>-4.4448101249023182</v>
      </c>
      <c r="G150" s="78">
        <v>-0.40911711510016424</v>
      </c>
      <c r="H150" s="78">
        <v>2.2154367265576655</v>
      </c>
      <c r="I150" s="78">
        <v>0.27464738009522865</v>
      </c>
      <c r="J150" s="78">
        <v>6.118244406196233E-3</v>
      </c>
      <c r="K150" s="78">
        <v>6.1163120132747377E-3</v>
      </c>
      <c r="L150" s="78">
        <v>7.1711129431162424E-2</v>
      </c>
      <c r="M150" s="78">
        <v>0.11286284403669765</v>
      </c>
      <c r="N150" s="78">
        <v>0.17914077883908966</v>
      </c>
      <c r="O150" s="78">
        <v>0.18240000000000001</v>
      </c>
      <c r="P150" s="85"/>
      <c r="Q150" s="85"/>
      <c r="R150" s="85"/>
      <c r="S150" s="85"/>
      <c r="T150" s="85"/>
      <c r="U150" s="85"/>
      <c r="V150" s="85"/>
      <c r="W150" s="85"/>
      <c r="X150" s="85"/>
      <c r="Y150" s="85"/>
      <c r="Z150" s="85"/>
      <c r="AA150" s="85"/>
      <c r="AB150" s="85"/>
      <c r="AC150" s="85"/>
      <c r="AD150" s="85"/>
      <c r="AE150" s="85"/>
      <c r="AF150" s="85"/>
      <c r="AG150" s="85"/>
      <c r="AH150" s="85"/>
      <c r="AI150" s="85"/>
      <c r="AJ150" s="85"/>
    </row>
    <row r="151" spans="2:36" ht="15" x14ac:dyDescent="0.25">
      <c r="B151" s="76" t="s">
        <v>32</v>
      </c>
      <c r="C151" s="77" t="s">
        <v>16</v>
      </c>
      <c r="D151" s="78">
        <v>0</v>
      </c>
      <c r="E151" s="78">
        <v>0</v>
      </c>
      <c r="F151" s="78">
        <v>0</v>
      </c>
      <c r="G151" s="78">
        <v>0</v>
      </c>
      <c r="H151" s="78">
        <v>0</v>
      </c>
      <c r="I151" s="78">
        <v>0</v>
      </c>
      <c r="J151" s="78">
        <v>0</v>
      </c>
      <c r="K151" s="78">
        <v>0</v>
      </c>
      <c r="L151" s="78">
        <v>0</v>
      </c>
      <c r="M151" s="78">
        <v>0</v>
      </c>
      <c r="N151" s="78">
        <v>0</v>
      </c>
      <c r="O151" s="78">
        <v>0</v>
      </c>
      <c r="P151" s="85"/>
      <c r="Q151" s="85"/>
      <c r="R151" s="85"/>
      <c r="S151" s="85"/>
      <c r="T151" s="85"/>
      <c r="U151" s="85"/>
      <c r="V151" s="85"/>
      <c r="W151" s="85"/>
      <c r="X151" s="85"/>
      <c r="Y151" s="85"/>
      <c r="Z151" s="85"/>
      <c r="AA151" s="85"/>
      <c r="AB151" s="85"/>
      <c r="AC151" s="85"/>
      <c r="AD151" s="85"/>
      <c r="AE151" s="85"/>
      <c r="AF151" s="85"/>
      <c r="AG151" s="85"/>
      <c r="AH151" s="85"/>
      <c r="AI151" s="85"/>
      <c r="AJ151" s="85"/>
    </row>
    <row r="152" spans="2:36" ht="15.75" thickBot="1" x14ac:dyDescent="0.3">
      <c r="B152" s="79" t="s">
        <v>17</v>
      </c>
      <c r="C152" s="80"/>
      <c r="D152" s="81">
        <f t="shared" ref="D152:O152" si="7">SUM(D138:D151)</f>
        <v>11.574422575291958</v>
      </c>
      <c r="E152" s="81">
        <f t="shared" si="7"/>
        <v>1.1830977886451888</v>
      </c>
      <c r="F152" s="81">
        <f t="shared" si="7"/>
        <v>-6.0933143452771015</v>
      </c>
      <c r="G152" s="81">
        <f t="shared" si="7"/>
        <v>9.477038690407511</v>
      </c>
      <c r="H152" s="81">
        <f t="shared" si="7"/>
        <v>11.694415177823302</v>
      </c>
      <c r="I152" s="81">
        <f t="shared" si="7"/>
        <v>9.4067340133641846</v>
      </c>
      <c r="J152" s="81">
        <f t="shared" si="7"/>
        <v>1.764152590907281</v>
      </c>
      <c r="K152" s="81">
        <f t="shared" si="7"/>
        <v>1.770517174989841</v>
      </c>
      <c r="L152" s="81">
        <f t="shared" si="7"/>
        <v>5.0105666148901022</v>
      </c>
      <c r="M152" s="81">
        <f t="shared" si="7"/>
        <v>2.1401784707197811</v>
      </c>
      <c r="N152" s="81">
        <f t="shared" si="7"/>
        <v>3.9963383173628961</v>
      </c>
      <c r="O152" s="81">
        <f t="shared" si="7"/>
        <v>1.7146158487916661</v>
      </c>
      <c r="P152" s="85"/>
      <c r="Q152" s="85"/>
      <c r="R152" s="85"/>
      <c r="S152" s="85"/>
      <c r="T152" s="85"/>
      <c r="U152" s="85"/>
      <c r="V152" s="85"/>
      <c r="W152" s="85"/>
      <c r="X152" s="85"/>
      <c r="Y152" s="85"/>
      <c r="Z152" s="85"/>
      <c r="AA152" s="85"/>
      <c r="AB152" s="85"/>
      <c r="AC152" s="85"/>
      <c r="AD152" s="85"/>
      <c r="AE152" s="85"/>
      <c r="AF152" s="85"/>
      <c r="AG152" s="85"/>
      <c r="AH152" s="85"/>
      <c r="AI152" s="85"/>
      <c r="AJ152" s="85"/>
    </row>
    <row r="153" spans="2:36" ht="15" x14ac:dyDescent="0.25">
      <c r="I153" s="83"/>
      <c r="J153" s="83"/>
      <c r="K153" s="83"/>
      <c r="O153" s="85"/>
      <c r="P153" s="85"/>
      <c r="Q153" s="85"/>
      <c r="R153" s="85"/>
      <c r="S153" s="85"/>
      <c r="T153" s="85"/>
      <c r="U153" s="85"/>
      <c r="V153" s="85"/>
      <c r="W153" s="85"/>
      <c r="X153" s="85"/>
      <c r="Y153" s="85"/>
      <c r="Z153" s="85"/>
      <c r="AA153" s="85"/>
      <c r="AB153" s="85"/>
      <c r="AC153" s="85"/>
      <c r="AD153" s="85"/>
      <c r="AE153" s="85"/>
      <c r="AF153" s="85"/>
      <c r="AG153" s="85"/>
      <c r="AH153" s="85"/>
      <c r="AI153" s="85"/>
      <c r="AJ153" s="85"/>
    </row>
    <row r="154" spans="2:36" ht="53.25" customHeight="1" x14ac:dyDescent="0.25">
      <c r="B154" s="163" t="s">
        <v>178</v>
      </c>
      <c r="C154" s="163"/>
      <c r="D154" s="163"/>
      <c r="E154" s="163"/>
      <c r="F154" s="163"/>
      <c r="G154" s="163"/>
      <c r="H154" s="163"/>
      <c r="I154" s="163"/>
      <c r="J154" s="163"/>
      <c r="K154" s="163"/>
      <c r="L154" s="163"/>
      <c r="M154" s="163"/>
      <c r="N154" s="163"/>
      <c r="O154" s="163"/>
      <c r="P154" s="85"/>
      <c r="Q154" s="85"/>
      <c r="R154" s="85"/>
      <c r="S154" s="85"/>
      <c r="T154" s="85"/>
      <c r="U154" s="85"/>
      <c r="V154" s="85"/>
      <c r="W154" s="85"/>
      <c r="X154" s="85"/>
      <c r="Y154" s="85"/>
      <c r="Z154" s="85"/>
      <c r="AA154" s="85"/>
      <c r="AB154" s="85"/>
      <c r="AC154" s="85"/>
      <c r="AD154" s="85"/>
      <c r="AE154" s="85"/>
      <c r="AF154" s="85"/>
      <c r="AG154" s="85"/>
      <c r="AH154" s="85"/>
      <c r="AI154" s="85"/>
      <c r="AJ154" s="85"/>
    </row>
    <row r="155" spans="2:36" ht="15" x14ac:dyDescent="0.25">
      <c r="I155" s="87"/>
      <c r="J155" s="87"/>
      <c r="K155" s="87"/>
      <c r="O155" s="85"/>
      <c r="P155" s="85"/>
      <c r="Q155" s="85"/>
      <c r="R155" s="85"/>
      <c r="S155" s="85"/>
      <c r="T155" s="85"/>
      <c r="U155" s="85"/>
      <c r="V155" s="85"/>
      <c r="W155" s="85"/>
      <c r="X155" s="85"/>
      <c r="Y155" s="85"/>
      <c r="Z155" s="85"/>
      <c r="AA155" s="85"/>
      <c r="AB155" s="85"/>
      <c r="AC155" s="85"/>
      <c r="AD155" s="85"/>
      <c r="AE155" s="85"/>
      <c r="AF155" s="85"/>
      <c r="AG155" s="85"/>
      <c r="AH155" s="85"/>
      <c r="AI155" s="85"/>
      <c r="AJ155" s="85"/>
    </row>
    <row r="156" spans="2:36" ht="67.5" customHeight="1" x14ac:dyDescent="0.25">
      <c r="B156" s="161" t="s">
        <v>180</v>
      </c>
      <c r="C156" s="161"/>
      <c r="D156" s="161"/>
      <c r="E156" s="161"/>
      <c r="F156" s="161"/>
      <c r="G156" s="161"/>
      <c r="H156" s="161"/>
      <c r="I156" s="161"/>
      <c r="J156" s="161"/>
      <c r="K156" s="161"/>
      <c r="L156" s="161"/>
      <c r="M156" s="161"/>
      <c r="N156" s="161"/>
      <c r="O156" s="161"/>
      <c r="P156" s="85"/>
      <c r="Q156" s="85"/>
      <c r="R156" s="85"/>
      <c r="S156" s="85"/>
      <c r="T156" s="85"/>
      <c r="U156" s="85"/>
      <c r="V156" s="85"/>
      <c r="W156" s="85"/>
      <c r="X156" s="85"/>
      <c r="Y156" s="85"/>
      <c r="Z156" s="85"/>
      <c r="AA156" s="85"/>
      <c r="AB156" s="85"/>
      <c r="AC156" s="85"/>
      <c r="AD156" s="85"/>
      <c r="AE156" s="85"/>
      <c r="AF156" s="85"/>
      <c r="AG156" s="85"/>
      <c r="AH156" s="85"/>
      <c r="AI156" s="85"/>
      <c r="AJ156" s="85"/>
    </row>
    <row r="157" spans="2:36" ht="15" x14ac:dyDescent="0.25">
      <c r="I157" s="83"/>
      <c r="J157" s="83"/>
      <c r="K157" s="83"/>
      <c r="O157" s="85"/>
      <c r="P157" s="85"/>
      <c r="Q157" s="85"/>
      <c r="R157" s="85"/>
      <c r="S157" s="85"/>
      <c r="T157" s="85"/>
      <c r="U157" s="85"/>
      <c r="V157" s="85"/>
      <c r="W157" s="85"/>
      <c r="X157" s="85"/>
      <c r="Y157" s="85"/>
      <c r="Z157" s="85"/>
      <c r="AA157" s="85"/>
      <c r="AB157" s="85"/>
      <c r="AC157" s="85"/>
      <c r="AD157" s="85"/>
      <c r="AE157" s="85"/>
      <c r="AF157" s="85"/>
      <c r="AG157" s="85"/>
      <c r="AH157" s="85"/>
      <c r="AI157" s="85"/>
      <c r="AJ157" s="85"/>
    </row>
    <row r="158" spans="2:36" ht="15" x14ac:dyDescent="0.25">
      <c r="I158" s="83"/>
      <c r="J158" s="83"/>
      <c r="K158" s="83"/>
      <c r="O158" s="85"/>
      <c r="P158" s="85"/>
      <c r="Q158" s="85"/>
      <c r="R158" s="85"/>
      <c r="S158" s="85"/>
      <c r="T158" s="85"/>
      <c r="U158" s="85"/>
      <c r="V158" s="85"/>
      <c r="W158" s="85"/>
      <c r="X158" s="85"/>
      <c r="Y158" s="85"/>
      <c r="Z158" s="85"/>
      <c r="AA158" s="85"/>
      <c r="AB158" s="85"/>
      <c r="AC158" s="85"/>
      <c r="AD158" s="85"/>
      <c r="AE158" s="85"/>
      <c r="AF158" s="85"/>
      <c r="AG158" s="85"/>
      <c r="AH158" s="85"/>
      <c r="AI158" s="85"/>
      <c r="AJ158" s="85"/>
    </row>
    <row r="159" spans="2:36" ht="15" x14ac:dyDescent="0.25">
      <c r="I159" s="83"/>
      <c r="J159" s="83"/>
      <c r="K159" s="83"/>
      <c r="O159" s="85"/>
      <c r="P159" s="85"/>
      <c r="Q159" s="85"/>
      <c r="R159" s="85"/>
      <c r="S159" s="85"/>
      <c r="T159" s="85"/>
      <c r="U159" s="85"/>
      <c r="V159" s="85"/>
      <c r="W159" s="85"/>
      <c r="X159" s="85"/>
      <c r="Y159" s="85"/>
      <c r="Z159" s="85"/>
      <c r="AA159" s="85"/>
      <c r="AB159" s="85"/>
      <c r="AC159" s="85"/>
      <c r="AD159" s="85"/>
      <c r="AE159" s="85"/>
      <c r="AF159" s="85"/>
      <c r="AG159" s="85"/>
      <c r="AH159" s="85"/>
      <c r="AI159" s="85"/>
      <c r="AJ159" s="85"/>
    </row>
    <row r="160" spans="2:36" ht="15" x14ac:dyDescent="0.25">
      <c r="I160" s="83"/>
      <c r="J160" s="83"/>
      <c r="K160" s="83"/>
      <c r="O160" s="85"/>
      <c r="P160" s="85"/>
      <c r="Q160" s="85"/>
      <c r="R160" s="85"/>
      <c r="S160" s="85"/>
      <c r="T160" s="85"/>
      <c r="U160" s="85"/>
      <c r="V160" s="85"/>
      <c r="W160" s="85"/>
      <c r="X160" s="85"/>
      <c r="Y160" s="85"/>
      <c r="Z160" s="85"/>
      <c r="AA160" s="85"/>
      <c r="AB160" s="85"/>
      <c r="AC160" s="85"/>
      <c r="AD160" s="85"/>
      <c r="AE160" s="85"/>
      <c r="AF160" s="85"/>
      <c r="AG160" s="85"/>
      <c r="AH160" s="85"/>
      <c r="AI160" s="85"/>
      <c r="AJ160" s="85"/>
    </row>
    <row r="161" spans="9:36" ht="15" x14ac:dyDescent="0.25">
      <c r="I161" s="83"/>
      <c r="J161" s="83"/>
      <c r="K161" s="83"/>
      <c r="O161" s="85"/>
      <c r="P161" s="85"/>
      <c r="Q161" s="85"/>
      <c r="R161" s="85"/>
      <c r="S161" s="85"/>
      <c r="T161" s="85"/>
      <c r="U161" s="85"/>
      <c r="V161" s="85"/>
      <c r="W161" s="85"/>
      <c r="X161" s="85"/>
      <c r="Y161" s="85"/>
      <c r="Z161" s="85"/>
      <c r="AA161" s="85"/>
      <c r="AB161" s="85"/>
      <c r="AC161" s="85"/>
      <c r="AD161" s="85"/>
      <c r="AE161" s="85"/>
      <c r="AF161" s="85"/>
      <c r="AG161" s="85"/>
      <c r="AH161" s="85"/>
      <c r="AI161" s="85"/>
      <c r="AJ161" s="85"/>
    </row>
    <row r="162" spans="9:36" ht="15" x14ac:dyDescent="0.25">
      <c r="I162" s="83"/>
      <c r="J162" s="83"/>
      <c r="K162" s="83"/>
      <c r="O162" s="85"/>
      <c r="P162" s="85"/>
      <c r="Q162" s="85"/>
      <c r="R162" s="85"/>
      <c r="S162" s="85"/>
      <c r="T162" s="85"/>
      <c r="U162" s="85"/>
      <c r="V162" s="85"/>
      <c r="W162" s="85"/>
      <c r="X162" s="85"/>
      <c r="Y162" s="85"/>
      <c r="Z162" s="85"/>
      <c r="AA162" s="85"/>
      <c r="AB162" s="85"/>
      <c r="AC162" s="85"/>
      <c r="AD162" s="85"/>
      <c r="AE162" s="85"/>
      <c r="AF162" s="85"/>
      <c r="AG162" s="85"/>
      <c r="AH162" s="85"/>
      <c r="AI162" s="85"/>
      <c r="AJ162" s="85"/>
    </row>
    <row r="163" spans="9:36" ht="15" x14ac:dyDescent="0.25">
      <c r="I163" s="83"/>
      <c r="J163" s="83"/>
      <c r="K163" s="83"/>
      <c r="O163" s="85"/>
      <c r="P163" s="85"/>
      <c r="Q163" s="85"/>
      <c r="R163" s="85"/>
      <c r="S163" s="85"/>
      <c r="T163" s="85"/>
      <c r="U163" s="85"/>
      <c r="V163" s="85"/>
      <c r="W163" s="85"/>
      <c r="X163" s="85"/>
      <c r="Y163" s="85"/>
      <c r="Z163" s="85"/>
      <c r="AA163" s="85"/>
      <c r="AB163" s="85"/>
      <c r="AC163" s="85"/>
      <c r="AD163" s="85"/>
      <c r="AE163" s="85"/>
      <c r="AF163" s="85"/>
      <c r="AG163" s="85"/>
      <c r="AH163" s="85"/>
      <c r="AI163" s="85"/>
      <c r="AJ163" s="85"/>
    </row>
    <row r="164" spans="9:36" ht="15" x14ac:dyDescent="0.25">
      <c r="I164" s="83"/>
      <c r="J164" s="83"/>
      <c r="K164" s="83"/>
      <c r="O164" s="85"/>
      <c r="P164" s="85"/>
      <c r="Q164" s="85"/>
      <c r="R164" s="85"/>
      <c r="S164" s="85"/>
      <c r="T164" s="85"/>
      <c r="U164" s="85"/>
      <c r="V164" s="85"/>
      <c r="W164" s="85"/>
      <c r="X164" s="85"/>
      <c r="Y164" s="85"/>
      <c r="Z164" s="85"/>
      <c r="AA164" s="85"/>
      <c r="AB164" s="85"/>
      <c r="AC164" s="85"/>
      <c r="AD164" s="85"/>
      <c r="AE164" s="85"/>
      <c r="AF164" s="85"/>
      <c r="AG164" s="85"/>
      <c r="AH164" s="85"/>
      <c r="AI164" s="85"/>
      <c r="AJ164" s="85"/>
    </row>
    <row r="165" spans="9:36" ht="15" x14ac:dyDescent="0.25">
      <c r="I165" s="83"/>
      <c r="J165" s="83"/>
      <c r="K165" s="83"/>
      <c r="O165" s="85"/>
      <c r="P165" s="85"/>
      <c r="Q165" s="85"/>
      <c r="R165" s="85"/>
      <c r="S165" s="85"/>
      <c r="T165" s="85"/>
      <c r="U165" s="85"/>
      <c r="V165" s="85"/>
      <c r="W165" s="85"/>
      <c r="X165" s="85"/>
      <c r="Y165" s="85"/>
      <c r="Z165" s="85"/>
      <c r="AA165" s="85"/>
      <c r="AB165" s="85"/>
      <c r="AC165" s="85"/>
      <c r="AD165" s="85"/>
      <c r="AE165" s="85"/>
      <c r="AF165" s="85"/>
      <c r="AG165" s="85"/>
      <c r="AH165" s="85"/>
      <c r="AI165" s="85"/>
      <c r="AJ165" s="85"/>
    </row>
    <row r="166" spans="9:36" ht="15" x14ac:dyDescent="0.25">
      <c r="I166" s="83"/>
      <c r="J166" s="83"/>
      <c r="K166" s="83"/>
      <c r="O166" s="85"/>
      <c r="P166" s="85"/>
      <c r="Q166" s="85"/>
      <c r="R166" s="85"/>
      <c r="S166" s="85"/>
      <c r="T166" s="85"/>
      <c r="U166" s="85"/>
      <c r="V166" s="85"/>
      <c r="W166" s="85"/>
      <c r="X166" s="85"/>
      <c r="Y166" s="85"/>
      <c r="Z166" s="85"/>
      <c r="AA166" s="85"/>
      <c r="AB166" s="85"/>
      <c r="AC166" s="85"/>
      <c r="AD166" s="85"/>
      <c r="AE166" s="85"/>
      <c r="AF166" s="85"/>
      <c r="AG166" s="85"/>
      <c r="AH166" s="85"/>
      <c r="AI166" s="85"/>
      <c r="AJ166" s="85"/>
    </row>
    <row r="167" spans="9:36" ht="15" x14ac:dyDescent="0.25">
      <c r="I167" s="83"/>
      <c r="J167" s="83"/>
      <c r="K167" s="83"/>
      <c r="O167" s="85"/>
      <c r="P167" s="85"/>
      <c r="Q167" s="85"/>
      <c r="R167" s="85"/>
      <c r="S167" s="85"/>
      <c r="T167" s="85"/>
      <c r="U167" s="85"/>
      <c r="V167" s="85"/>
      <c r="W167" s="85"/>
      <c r="X167" s="85"/>
      <c r="Y167" s="85"/>
      <c r="Z167" s="85"/>
      <c r="AA167" s="85"/>
      <c r="AB167" s="85"/>
      <c r="AC167" s="85"/>
      <c r="AD167" s="85"/>
      <c r="AE167" s="85"/>
      <c r="AF167" s="85"/>
      <c r="AG167" s="85"/>
      <c r="AH167" s="85"/>
      <c r="AI167" s="85"/>
      <c r="AJ167" s="85"/>
    </row>
    <row r="168" spans="9:36" ht="15" x14ac:dyDescent="0.25">
      <c r="I168" s="83"/>
      <c r="J168" s="83"/>
      <c r="K168" s="83"/>
      <c r="O168" s="85"/>
      <c r="P168" s="85"/>
      <c r="Q168" s="85"/>
      <c r="R168" s="85"/>
      <c r="S168" s="85"/>
      <c r="T168" s="85"/>
      <c r="U168" s="85"/>
      <c r="V168" s="85"/>
      <c r="W168" s="85"/>
      <c r="X168" s="85"/>
      <c r="Y168" s="85"/>
      <c r="Z168" s="85"/>
      <c r="AA168" s="85"/>
      <c r="AB168" s="85"/>
      <c r="AC168" s="85"/>
      <c r="AD168" s="85"/>
      <c r="AE168" s="85"/>
      <c r="AF168" s="85"/>
      <c r="AG168" s="85"/>
      <c r="AH168" s="85"/>
      <c r="AI168" s="85"/>
      <c r="AJ168" s="85"/>
    </row>
    <row r="169" spans="9:36" ht="15" x14ac:dyDescent="0.25">
      <c r="I169" s="83"/>
      <c r="J169" s="83"/>
      <c r="K169" s="83"/>
      <c r="O169" s="85"/>
      <c r="P169" s="85"/>
      <c r="Q169" s="85"/>
      <c r="R169" s="85"/>
      <c r="S169" s="85"/>
      <c r="T169" s="85"/>
      <c r="U169" s="85"/>
      <c r="V169" s="85"/>
      <c r="W169" s="85"/>
      <c r="X169" s="85"/>
      <c r="Y169" s="85"/>
      <c r="Z169" s="85"/>
      <c r="AA169" s="85"/>
      <c r="AB169" s="85"/>
      <c r="AC169" s="85"/>
      <c r="AD169" s="85"/>
      <c r="AE169" s="85"/>
      <c r="AF169" s="85"/>
      <c r="AG169" s="85"/>
      <c r="AH169" s="85"/>
      <c r="AI169" s="85"/>
      <c r="AJ169" s="85"/>
    </row>
    <row r="170" spans="9:36" ht="15" x14ac:dyDescent="0.25">
      <c r="I170" s="83"/>
      <c r="J170" s="83"/>
      <c r="K170" s="83"/>
      <c r="O170" s="85"/>
      <c r="P170" s="85"/>
      <c r="Q170" s="85"/>
      <c r="R170" s="85"/>
      <c r="S170" s="85"/>
      <c r="T170" s="85"/>
      <c r="U170" s="85"/>
      <c r="V170" s="85"/>
      <c r="W170" s="85"/>
      <c r="X170" s="85"/>
      <c r="Y170" s="85"/>
      <c r="Z170" s="85"/>
      <c r="AA170" s="85"/>
      <c r="AB170" s="85"/>
      <c r="AC170" s="85"/>
      <c r="AD170" s="85"/>
      <c r="AE170" s="85"/>
      <c r="AF170" s="85"/>
      <c r="AG170" s="85"/>
      <c r="AH170" s="85"/>
      <c r="AI170" s="85"/>
      <c r="AJ170" s="85"/>
    </row>
    <row r="171" spans="9:36" ht="15" x14ac:dyDescent="0.25">
      <c r="I171" s="83"/>
      <c r="J171" s="83"/>
      <c r="K171" s="83"/>
      <c r="O171" s="85"/>
      <c r="P171" s="85"/>
      <c r="Q171" s="85"/>
      <c r="R171" s="85"/>
      <c r="S171" s="85"/>
      <c r="T171" s="85"/>
      <c r="U171" s="85"/>
      <c r="V171" s="85"/>
      <c r="W171" s="85"/>
      <c r="X171" s="85"/>
      <c r="Y171" s="85"/>
      <c r="Z171" s="85"/>
      <c r="AA171" s="85"/>
      <c r="AB171" s="85"/>
      <c r="AC171" s="85"/>
      <c r="AD171" s="85"/>
      <c r="AE171" s="85"/>
      <c r="AF171" s="85"/>
      <c r="AG171" s="85"/>
      <c r="AH171" s="85"/>
      <c r="AI171" s="85"/>
      <c r="AJ171" s="85"/>
    </row>
    <row r="172" spans="9:36" ht="15" x14ac:dyDescent="0.25">
      <c r="I172" s="83"/>
      <c r="J172" s="83"/>
      <c r="K172" s="83"/>
      <c r="O172" s="85"/>
      <c r="P172" s="85"/>
      <c r="Q172" s="85"/>
      <c r="R172" s="85"/>
      <c r="S172" s="85"/>
      <c r="T172" s="85"/>
      <c r="U172" s="85"/>
      <c r="V172" s="85"/>
      <c r="W172" s="85"/>
      <c r="X172" s="85"/>
      <c r="Y172" s="85"/>
      <c r="Z172" s="85"/>
      <c r="AA172" s="85"/>
      <c r="AB172" s="85"/>
      <c r="AC172" s="85"/>
      <c r="AD172" s="85"/>
      <c r="AE172" s="85"/>
      <c r="AF172" s="85"/>
      <c r="AG172" s="85"/>
      <c r="AH172" s="85"/>
      <c r="AI172" s="85"/>
      <c r="AJ172" s="85"/>
    </row>
    <row r="173" spans="9:36" ht="15" x14ac:dyDescent="0.25">
      <c r="I173" s="83"/>
      <c r="J173" s="83"/>
      <c r="K173" s="83"/>
      <c r="O173" s="85"/>
      <c r="P173" s="85"/>
      <c r="Q173" s="85"/>
      <c r="R173" s="85"/>
      <c r="S173" s="85"/>
      <c r="T173" s="85"/>
      <c r="U173" s="85"/>
      <c r="V173" s="85"/>
      <c r="W173" s="85"/>
      <c r="X173" s="85"/>
      <c r="Y173" s="85"/>
      <c r="Z173" s="85"/>
      <c r="AA173" s="85"/>
      <c r="AB173" s="85"/>
      <c r="AC173" s="85"/>
      <c r="AD173" s="85"/>
      <c r="AE173" s="85"/>
      <c r="AF173" s="85"/>
      <c r="AG173" s="85"/>
      <c r="AH173" s="85"/>
      <c r="AI173" s="85"/>
      <c r="AJ173" s="85"/>
    </row>
    <row r="174" spans="9:36" ht="15" x14ac:dyDescent="0.25">
      <c r="I174" s="83"/>
      <c r="J174" s="83"/>
      <c r="K174" s="83"/>
      <c r="O174" s="85"/>
      <c r="P174" s="85"/>
      <c r="Q174" s="85"/>
      <c r="R174" s="85"/>
      <c r="S174" s="85"/>
      <c r="T174" s="85"/>
      <c r="U174" s="85"/>
      <c r="V174" s="85"/>
      <c r="W174" s="85"/>
      <c r="X174" s="85"/>
      <c r="Y174" s="85"/>
      <c r="Z174" s="85"/>
      <c r="AA174" s="85"/>
      <c r="AB174" s="85"/>
      <c r="AC174" s="85"/>
      <c r="AD174" s="85"/>
      <c r="AE174" s="85"/>
      <c r="AF174" s="85"/>
      <c r="AG174" s="85"/>
      <c r="AH174" s="85"/>
      <c r="AI174" s="85"/>
      <c r="AJ174" s="85"/>
    </row>
    <row r="175" spans="9:36" ht="15" x14ac:dyDescent="0.25">
      <c r="I175" s="83"/>
      <c r="J175" s="83"/>
      <c r="K175" s="83"/>
      <c r="O175" s="85"/>
      <c r="P175" s="85"/>
      <c r="Q175" s="85"/>
      <c r="R175" s="85"/>
      <c r="S175" s="85"/>
      <c r="T175" s="85"/>
      <c r="U175" s="85"/>
      <c r="V175" s="85"/>
      <c r="W175" s="85"/>
      <c r="X175" s="85"/>
      <c r="Y175" s="85"/>
      <c r="Z175" s="85"/>
      <c r="AA175" s="85"/>
      <c r="AB175" s="85"/>
      <c r="AC175" s="85"/>
      <c r="AD175" s="85"/>
      <c r="AE175" s="85"/>
      <c r="AF175" s="85"/>
      <c r="AG175" s="85"/>
      <c r="AH175" s="85"/>
      <c r="AI175" s="85"/>
      <c r="AJ175" s="85"/>
    </row>
    <row r="176" spans="9:36" ht="15" x14ac:dyDescent="0.25">
      <c r="I176" s="83"/>
      <c r="J176" s="83"/>
      <c r="K176" s="83"/>
      <c r="O176" s="85"/>
      <c r="P176" s="85"/>
      <c r="Q176" s="85"/>
      <c r="R176" s="85"/>
      <c r="S176" s="85"/>
      <c r="T176" s="85"/>
      <c r="U176" s="85"/>
      <c r="V176" s="85"/>
      <c r="W176" s="85"/>
      <c r="X176" s="85"/>
      <c r="Y176" s="85"/>
      <c r="Z176" s="85"/>
      <c r="AA176" s="85"/>
      <c r="AB176" s="85"/>
      <c r="AC176" s="85"/>
      <c r="AD176" s="85"/>
      <c r="AE176" s="85"/>
      <c r="AF176" s="85"/>
      <c r="AG176" s="85"/>
      <c r="AH176" s="85"/>
      <c r="AI176" s="85"/>
      <c r="AJ176" s="85"/>
    </row>
    <row r="177" spans="9:36" ht="15" x14ac:dyDescent="0.25">
      <c r="I177" s="83"/>
      <c r="J177" s="83"/>
      <c r="K177" s="83"/>
      <c r="O177" s="85"/>
      <c r="P177" s="85"/>
      <c r="Q177" s="85"/>
      <c r="R177" s="85"/>
      <c r="S177" s="85"/>
      <c r="T177" s="85"/>
      <c r="U177" s="85"/>
      <c r="V177" s="85"/>
      <c r="W177" s="85"/>
      <c r="X177" s="85"/>
      <c r="Y177" s="85"/>
      <c r="Z177" s="85"/>
      <c r="AA177" s="85"/>
      <c r="AB177" s="85"/>
      <c r="AC177" s="85"/>
      <c r="AD177" s="85"/>
      <c r="AE177" s="85"/>
      <c r="AF177" s="85"/>
      <c r="AG177" s="85"/>
      <c r="AH177" s="85"/>
      <c r="AI177" s="85"/>
      <c r="AJ177" s="85"/>
    </row>
    <row r="178" spans="9:36" ht="15" x14ac:dyDescent="0.25">
      <c r="I178" s="83"/>
      <c r="J178" s="83"/>
      <c r="K178" s="83"/>
      <c r="O178" s="85"/>
      <c r="P178" s="85"/>
      <c r="Q178" s="85"/>
      <c r="R178" s="85"/>
      <c r="S178" s="85"/>
      <c r="T178" s="85"/>
      <c r="U178" s="85"/>
      <c r="V178" s="85"/>
      <c r="W178" s="85"/>
      <c r="X178" s="85"/>
      <c r="Y178" s="85"/>
      <c r="Z178" s="85"/>
      <c r="AA178" s="85"/>
      <c r="AB178" s="85"/>
      <c r="AC178" s="85"/>
      <c r="AD178" s="85"/>
      <c r="AE178" s="85"/>
      <c r="AF178" s="85"/>
      <c r="AG178" s="85"/>
      <c r="AH178" s="85"/>
      <c r="AI178" s="85"/>
      <c r="AJ178" s="85"/>
    </row>
    <row r="179" spans="9:36" ht="15" x14ac:dyDescent="0.25">
      <c r="I179" s="83"/>
      <c r="J179" s="83"/>
      <c r="K179" s="83"/>
      <c r="O179" s="85"/>
      <c r="P179" s="85"/>
      <c r="Q179" s="85"/>
      <c r="R179" s="85"/>
      <c r="S179" s="85"/>
      <c r="T179" s="85"/>
      <c r="U179" s="85"/>
      <c r="V179" s="85"/>
      <c r="W179" s="85"/>
      <c r="X179" s="85"/>
      <c r="Y179" s="85"/>
      <c r="Z179" s="85"/>
      <c r="AA179" s="85"/>
      <c r="AB179" s="85"/>
      <c r="AC179" s="85"/>
      <c r="AD179" s="85"/>
      <c r="AE179" s="85"/>
      <c r="AF179" s="85"/>
      <c r="AG179" s="85"/>
      <c r="AH179" s="85"/>
      <c r="AI179" s="85"/>
      <c r="AJ179" s="85"/>
    </row>
    <row r="180" spans="9:36" ht="15" x14ac:dyDescent="0.25">
      <c r="I180" s="83"/>
      <c r="J180" s="83"/>
      <c r="K180" s="83"/>
      <c r="O180" s="85"/>
      <c r="P180" s="85"/>
      <c r="Q180" s="85"/>
      <c r="R180" s="85"/>
      <c r="S180" s="85"/>
      <c r="T180" s="85"/>
      <c r="U180" s="85"/>
      <c r="V180" s="85"/>
      <c r="W180" s="85"/>
      <c r="X180" s="85"/>
      <c r="Y180" s="85"/>
      <c r="Z180" s="85"/>
      <c r="AA180" s="85"/>
      <c r="AB180" s="85"/>
      <c r="AC180" s="85"/>
      <c r="AD180" s="85"/>
      <c r="AE180" s="85"/>
      <c r="AF180" s="85"/>
      <c r="AG180" s="85"/>
      <c r="AH180" s="85"/>
      <c r="AI180" s="85"/>
      <c r="AJ180" s="85"/>
    </row>
    <row r="181" spans="9:36" ht="15" x14ac:dyDescent="0.25">
      <c r="I181" s="83"/>
      <c r="J181" s="83"/>
      <c r="K181" s="83"/>
      <c r="O181" s="85"/>
      <c r="P181" s="85"/>
      <c r="Q181" s="85"/>
      <c r="R181" s="85"/>
      <c r="S181" s="85"/>
      <c r="T181" s="85"/>
      <c r="U181" s="85"/>
      <c r="V181" s="85"/>
      <c r="W181" s="85"/>
      <c r="X181" s="85"/>
      <c r="Y181" s="85"/>
      <c r="Z181" s="85"/>
      <c r="AA181" s="85"/>
      <c r="AB181" s="85"/>
      <c r="AC181" s="85"/>
      <c r="AD181" s="85"/>
      <c r="AE181" s="85"/>
      <c r="AF181" s="85"/>
      <c r="AG181" s="85"/>
      <c r="AH181" s="85"/>
      <c r="AI181" s="85"/>
      <c r="AJ181" s="85"/>
    </row>
    <row r="182" spans="9:36" ht="15" x14ac:dyDescent="0.25">
      <c r="I182" s="83"/>
      <c r="J182" s="83"/>
      <c r="K182" s="83"/>
      <c r="O182" s="85"/>
      <c r="P182" s="85"/>
      <c r="Q182" s="85"/>
      <c r="R182" s="85"/>
      <c r="S182" s="85"/>
      <c r="T182" s="85"/>
      <c r="U182" s="85"/>
      <c r="V182" s="85"/>
      <c r="W182" s="85"/>
      <c r="X182" s="85"/>
      <c r="Y182" s="85"/>
      <c r="Z182" s="85"/>
      <c r="AA182" s="85"/>
      <c r="AB182" s="85"/>
      <c r="AC182" s="85"/>
      <c r="AD182" s="85"/>
      <c r="AE182" s="85"/>
      <c r="AF182" s="85"/>
      <c r="AG182" s="85"/>
      <c r="AH182" s="85"/>
      <c r="AI182" s="85"/>
      <c r="AJ182" s="85"/>
    </row>
    <row r="183" spans="9:36" ht="15" x14ac:dyDescent="0.25">
      <c r="I183" s="83"/>
      <c r="J183" s="83"/>
      <c r="K183" s="83"/>
      <c r="O183" s="85"/>
      <c r="P183" s="85"/>
      <c r="Q183" s="85"/>
      <c r="R183" s="85"/>
      <c r="S183" s="85"/>
      <c r="T183" s="85"/>
      <c r="U183" s="85"/>
      <c r="V183" s="85"/>
      <c r="W183" s="85"/>
      <c r="X183" s="85"/>
      <c r="Y183" s="85"/>
      <c r="Z183" s="85"/>
      <c r="AA183" s="85"/>
      <c r="AB183" s="85"/>
      <c r="AC183" s="85"/>
      <c r="AD183" s="85"/>
      <c r="AE183" s="85"/>
      <c r="AF183" s="85"/>
      <c r="AG183" s="85"/>
      <c r="AH183" s="85"/>
      <c r="AI183" s="85"/>
      <c r="AJ183" s="85"/>
    </row>
    <row r="184" spans="9:36" ht="15" x14ac:dyDescent="0.25">
      <c r="I184" s="83"/>
      <c r="J184" s="83"/>
      <c r="K184" s="83"/>
      <c r="O184" s="85"/>
      <c r="P184" s="85"/>
      <c r="Q184" s="85"/>
      <c r="R184" s="85"/>
      <c r="S184" s="85"/>
      <c r="T184" s="85"/>
      <c r="U184" s="85"/>
      <c r="V184" s="85"/>
      <c r="W184" s="85"/>
      <c r="X184" s="85"/>
      <c r="Y184" s="85"/>
      <c r="Z184" s="85"/>
      <c r="AA184" s="85"/>
      <c r="AB184" s="85"/>
      <c r="AC184" s="85"/>
      <c r="AD184" s="85"/>
      <c r="AE184" s="85"/>
      <c r="AF184" s="85"/>
      <c r="AG184" s="85"/>
      <c r="AH184" s="85"/>
      <c r="AI184" s="85"/>
      <c r="AJ184" s="85"/>
    </row>
    <row r="185" spans="9:36" ht="15" x14ac:dyDescent="0.25">
      <c r="I185" s="83"/>
      <c r="J185" s="83"/>
      <c r="K185" s="83"/>
      <c r="O185" s="85"/>
      <c r="P185" s="85"/>
      <c r="Q185" s="85"/>
      <c r="R185" s="85"/>
      <c r="S185" s="85"/>
      <c r="T185" s="85"/>
      <c r="U185" s="85"/>
      <c r="V185" s="85"/>
      <c r="W185" s="85"/>
      <c r="X185" s="85"/>
      <c r="Y185" s="85"/>
      <c r="Z185" s="85"/>
      <c r="AA185" s="85"/>
      <c r="AB185" s="85"/>
      <c r="AC185" s="85"/>
      <c r="AD185" s="85"/>
      <c r="AE185" s="85"/>
      <c r="AF185" s="85"/>
      <c r="AG185" s="85"/>
      <c r="AH185" s="85"/>
      <c r="AI185" s="85"/>
      <c r="AJ185" s="85"/>
    </row>
    <row r="186" spans="9:36" ht="15" x14ac:dyDescent="0.25">
      <c r="I186" s="83"/>
      <c r="J186" s="83"/>
      <c r="K186" s="83"/>
      <c r="O186" s="85"/>
      <c r="P186" s="85"/>
      <c r="Q186" s="85"/>
      <c r="R186" s="85"/>
      <c r="S186" s="85"/>
      <c r="T186" s="85"/>
      <c r="U186" s="85"/>
      <c r="V186" s="85"/>
      <c r="W186" s="85"/>
      <c r="X186" s="85"/>
      <c r="Y186" s="85"/>
      <c r="Z186" s="85"/>
      <c r="AA186" s="85"/>
      <c r="AB186" s="85"/>
      <c r="AC186" s="85"/>
      <c r="AD186" s="85"/>
      <c r="AE186" s="85"/>
      <c r="AF186" s="85"/>
      <c r="AG186" s="85"/>
      <c r="AH186" s="85"/>
      <c r="AI186" s="85"/>
      <c r="AJ186" s="85"/>
    </row>
    <row r="187" spans="9:36" ht="15" x14ac:dyDescent="0.25">
      <c r="I187" s="83"/>
      <c r="J187" s="83"/>
      <c r="K187" s="83"/>
      <c r="O187" s="85"/>
      <c r="P187" s="85"/>
      <c r="Q187" s="85"/>
      <c r="R187" s="85"/>
      <c r="S187" s="85"/>
      <c r="T187" s="85"/>
      <c r="U187" s="85"/>
      <c r="V187" s="85"/>
      <c r="W187" s="85"/>
      <c r="X187" s="85"/>
      <c r="Y187" s="85"/>
      <c r="Z187" s="85"/>
      <c r="AA187" s="85"/>
      <c r="AB187" s="85"/>
      <c r="AC187" s="85"/>
      <c r="AD187" s="85"/>
      <c r="AE187" s="85"/>
      <c r="AF187" s="85"/>
      <c r="AG187" s="85"/>
      <c r="AH187" s="85"/>
      <c r="AI187" s="85"/>
      <c r="AJ187" s="85"/>
    </row>
    <row r="188" spans="9:36" ht="15" x14ac:dyDescent="0.25">
      <c r="I188" s="83"/>
      <c r="J188" s="83"/>
      <c r="K188" s="83"/>
      <c r="O188" s="85"/>
      <c r="P188" s="85"/>
      <c r="Q188" s="85"/>
      <c r="R188" s="85"/>
      <c r="S188" s="85"/>
      <c r="T188" s="85"/>
      <c r="U188" s="85"/>
      <c r="V188" s="85"/>
      <c r="W188" s="85"/>
      <c r="X188" s="85"/>
      <c r="Y188" s="85"/>
      <c r="Z188" s="85"/>
      <c r="AA188" s="85"/>
      <c r="AB188" s="85"/>
      <c r="AC188" s="85"/>
      <c r="AD188" s="85"/>
      <c r="AE188" s="85"/>
      <c r="AF188" s="85"/>
      <c r="AG188" s="85"/>
      <c r="AH188" s="85"/>
      <c r="AI188" s="85"/>
      <c r="AJ188" s="85"/>
    </row>
    <row r="189" spans="9:36" ht="15" x14ac:dyDescent="0.25">
      <c r="I189" s="83"/>
      <c r="J189" s="83"/>
      <c r="K189" s="83"/>
      <c r="O189" s="85"/>
      <c r="P189" s="85"/>
      <c r="Q189" s="85"/>
      <c r="R189" s="85"/>
      <c r="S189" s="85"/>
      <c r="T189" s="85"/>
      <c r="U189" s="85"/>
      <c r="V189" s="85"/>
      <c r="W189" s="85"/>
      <c r="X189" s="85"/>
      <c r="Y189" s="85"/>
      <c r="Z189" s="85"/>
      <c r="AA189" s="85"/>
      <c r="AB189" s="85"/>
      <c r="AC189" s="85"/>
      <c r="AD189" s="85"/>
      <c r="AE189" s="85"/>
      <c r="AF189" s="85"/>
      <c r="AG189" s="85"/>
      <c r="AH189" s="85"/>
      <c r="AI189" s="85"/>
      <c r="AJ189" s="85"/>
    </row>
    <row r="190" spans="9:36" ht="15" x14ac:dyDescent="0.25">
      <c r="I190" s="83"/>
      <c r="J190" s="83"/>
      <c r="K190" s="83"/>
      <c r="O190" s="85"/>
      <c r="P190" s="85"/>
      <c r="Q190" s="85"/>
      <c r="R190" s="85"/>
      <c r="S190" s="85"/>
      <c r="T190" s="85"/>
      <c r="U190" s="85"/>
      <c r="V190" s="85"/>
      <c r="W190" s="85"/>
      <c r="X190" s="85"/>
      <c r="Y190" s="85"/>
      <c r="Z190" s="85"/>
      <c r="AA190" s="85"/>
      <c r="AB190" s="85"/>
      <c r="AC190" s="85"/>
      <c r="AD190" s="85"/>
      <c r="AE190" s="85"/>
      <c r="AF190" s="85"/>
      <c r="AG190" s="85"/>
      <c r="AH190" s="85"/>
      <c r="AI190" s="85"/>
      <c r="AJ190" s="85"/>
    </row>
    <row r="191" spans="9:36" ht="15" x14ac:dyDescent="0.25">
      <c r="I191" s="83"/>
      <c r="J191" s="83"/>
      <c r="K191" s="83"/>
      <c r="O191" s="85"/>
      <c r="P191" s="85"/>
      <c r="Q191" s="85"/>
      <c r="R191" s="85"/>
      <c r="S191" s="85"/>
      <c r="T191" s="85"/>
      <c r="U191" s="85"/>
      <c r="V191" s="85"/>
      <c r="W191" s="85"/>
      <c r="X191" s="85"/>
      <c r="Y191" s="85"/>
      <c r="Z191" s="85"/>
      <c r="AA191" s="85"/>
      <c r="AB191" s="85"/>
      <c r="AC191" s="85"/>
      <c r="AD191" s="85"/>
      <c r="AE191" s="85"/>
      <c r="AF191" s="85"/>
      <c r="AG191" s="85"/>
      <c r="AH191" s="85"/>
      <c r="AI191" s="85"/>
      <c r="AJ191" s="85"/>
    </row>
    <row r="192" spans="9:36" ht="15" x14ac:dyDescent="0.25">
      <c r="I192" s="83"/>
      <c r="J192" s="83"/>
      <c r="K192" s="83"/>
      <c r="O192" s="85"/>
      <c r="P192" s="85"/>
      <c r="Q192" s="85"/>
      <c r="R192" s="85"/>
      <c r="S192" s="85"/>
      <c r="T192" s="85"/>
      <c r="U192" s="85"/>
      <c r="V192" s="85"/>
      <c r="W192" s="85"/>
      <c r="X192" s="85"/>
      <c r="Y192" s="85"/>
      <c r="Z192" s="85"/>
      <c r="AA192" s="85"/>
      <c r="AB192" s="85"/>
      <c r="AC192" s="85"/>
      <c r="AD192" s="85"/>
      <c r="AE192" s="85"/>
      <c r="AF192" s="85"/>
      <c r="AG192" s="85"/>
      <c r="AH192" s="85"/>
      <c r="AI192" s="85"/>
      <c r="AJ192" s="85"/>
    </row>
    <row r="193" spans="9:36" ht="15" x14ac:dyDescent="0.25">
      <c r="I193" s="83"/>
      <c r="J193" s="83"/>
      <c r="K193" s="83"/>
      <c r="O193" s="85"/>
      <c r="P193" s="85"/>
      <c r="Q193" s="85"/>
      <c r="R193" s="85"/>
      <c r="S193" s="85"/>
      <c r="T193" s="85"/>
      <c r="U193" s="85"/>
      <c r="V193" s="85"/>
      <c r="W193" s="85"/>
      <c r="X193" s="85"/>
      <c r="Y193" s="85"/>
      <c r="Z193" s="85"/>
      <c r="AA193" s="85"/>
      <c r="AB193" s="85"/>
      <c r="AC193" s="85"/>
      <c r="AD193" s="85"/>
      <c r="AE193" s="85"/>
      <c r="AF193" s="85"/>
      <c r="AG193" s="85"/>
      <c r="AH193" s="85"/>
      <c r="AI193" s="85"/>
      <c r="AJ193" s="85"/>
    </row>
    <row r="194" spans="9:36" ht="15" x14ac:dyDescent="0.25">
      <c r="I194" s="83"/>
      <c r="J194" s="83"/>
      <c r="K194" s="83"/>
      <c r="O194" s="85"/>
      <c r="P194" s="85"/>
      <c r="Q194" s="85"/>
      <c r="R194" s="85"/>
      <c r="S194" s="85"/>
      <c r="T194" s="85"/>
      <c r="U194" s="85"/>
      <c r="V194" s="85"/>
      <c r="W194" s="85"/>
      <c r="X194" s="85"/>
      <c r="Y194" s="85"/>
      <c r="Z194" s="85"/>
      <c r="AA194" s="85"/>
      <c r="AB194" s="85"/>
      <c r="AC194" s="85"/>
      <c r="AD194" s="85"/>
      <c r="AE194" s="85"/>
      <c r="AF194" s="85"/>
      <c r="AG194" s="85"/>
      <c r="AH194" s="85"/>
      <c r="AI194" s="85"/>
      <c r="AJ194" s="85"/>
    </row>
    <row r="195" spans="9:36" ht="15" x14ac:dyDescent="0.25">
      <c r="I195" s="83"/>
      <c r="J195" s="83"/>
      <c r="K195" s="83"/>
      <c r="O195" s="85"/>
      <c r="P195" s="85"/>
      <c r="Q195" s="85"/>
      <c r="R195" s="85"/>
      <c r="S195" s="85"/>
      <c r="T195" s="85"/>
      <c r="U195" s="85"/>
      <c r="V195" s="85"/>
      <c r="W195" s="85"/>
      <c r="X195" s="85"/>
      <c r="Y195" s="85"/>
      <c r="Z195" s="85"/>
      <c r="AA195" s="85"/>
      <c r="AB195" s="85"/>
      <c r="AC195" s="85"/>
      <c r="AD195" s="85"/>
      <c r="AE195" s="85"/>
      <c r="AF195" s="85"/>
      <c r="AG195" s="85"/>
      <c r="AH195" s="85"/>
      <c r="AI195" s="85"/>
      <c r="AJ195" s="85"/>
    </row>
    <row r="196" spans="9:36" ht="15" x14ac:dyDescent="0.25">
      <c r="I196" s="83"/>
      <c r="J196" s="83"/>
      <c r="K196" s="83"/>
      <c r="O196" s="85"/>
      <c r="P196" s="85"/>
      <c r="Q196" s="85"/>
      <c r="R196" s="85"/>
      <c r="S196" s="85"/>
      <c r="T196" s="85"/>
      <c r="U196" s="85"/>
      <c r="V196" s="85"/>
      <c r="W196" s="85"/>
      <c r="X196" s="85"/>
      <c r="Y196" s="85"/>
      <c r="Z196" s="85"/>
      <c r="AA196" s="85"/>
      <c r="AB196" s="85"/>
      <c r="AC196" s="85"/>
      <c r="AD196" s="85"/>
      <c r="AE196" s="85"/>
      <c r="AF196" s="85"/>
      <c r="AG196" s="85"/>
      <c r="AH196" s="85"/>
      <c r="AI196" s="85"/>
      <c r="AJ196" s="85"/>
    </row>
    <row r="197" spans="9:36" ht="15" x14ac:dyDescent="0.25">
      <c r="I197" s="83"/>
      <c r="J197" s="83"/>
      <c r="K197" s="83"/>
      <c r="O197" s="85"/>
      <c r="P197" s="85"/>
      <c r="Q197" s="85"/>
      <c r="R197" s="85"/>
      <c r="S197" s="85"/>
      <c r="T197" s="85"/>
      <c r="U197" s="85"/>
      <c r="V197" s="85"/>
      <c r="W197" s="85"/>
      <c r="X197" s="85"/>
      <c r="Y197" s="85"/>
      <c r="Z197" s="85"/>
      <c r="AA197" s="85"/>
      <c r="AB197" s="85"/>
      <c r="AC197" s="85"/>
      <c r="AD197" s="85"/>
      <c r="AE197" s="85"/>
      <c r="AF197" s="85"/>
      <c r="AG197" s="85"/>
      <c r="AH197" s="85"/>
      <c r="AI197" s="85"/>
      <c r="AJ197" s="85"/>
    </row>
    <row r="198" spans="9:36" ht="15" x14ac:dyDescent="0.25">
      <c r="I198" s="83"/>
      <c r="J198" s="83"/>
      <c r="K198" s="83"/>
      <c r="O198" s="85"/>
      <c r="P198" s="85"/>
      <c r="Q198" s="85"/>
      <c r="R198" s="85"/>
      <c r="S198" s="85"/>
      <c r="T198" s="85"/>
      <c r="U198" s="85"/>
      <c r="V198" s="85"/>
      <c r="W198" s="85"/>
      <c r="X198" s="85"/>
      <c r="Y198" s="85"/>
      <c r="Z198" s="85"/>
      <c r="AA198" s="85"/>
      <c r="AB198" s="85"/>
      <c r="AC198" s="85"/>
      <c r="AD198" s="85"/>
      <c r="AE198" s="85"/>
      <c r="AF198" s="85"/>
      <c r="AG198" s="85"/>
      <c r="AH198" s="85"/>
      <c r="AI198" s="85"/>
      <c r="AJ198" s="85"/>
    </row>
    <row r="199" spans="9:36" ht="15" x14ac:dyDescent="0.25">
      <c r="I199" s="83"/>
      <c r="J199" s="83"/>
      <c r="K199" s="83"/>
      <c r="O199" s="85"/>
      <c r="P199" s="85"/>
      <c r="Q199" s="85"/>
      <c r="R199" s="85"/>
      <c r="S199" s="85"/>
      <c r="T199" s="85"/>
      <c r="U199" s="85"/>
      <c r="V199" s="85"/>
      <c r="W199" s="85"/>
      <c r="X199" s="85"/>
      <c r="Y199" s="85"/>
      <c r="Z199" s="85"/>
      <c r="AA199" s="85"/>
      <c r="AB199" s="85"/>
      <c r="AC199" s="85"/>
      <c r="AD199" s="85"/>
      <c r="AE199" s="85"/>
      <c r="AF199" s="85"/>
      <c r="AG199" s="85"/>
      <c r="AH199" s="85"/>
      <c r="AI199" s="85"/>
      <c r="AJ199" s="85"/>
    </row>
    <row r="200" spans="9:36" ht="15" x14ac:dyDescent="0.25">
      <c r="I200" s="83"/>
      <c r="J200" s="83"/>
      <c r="K200" s="83"/>
      <c r="O200" s="85"/>
      <c r="P200" s="85"/>
      <c r="Q200" s="85"/>
      <c r="R200" s="85"/>
      <c r="S200" s="85"/>
      <c r="T200" s="85"/>
      <c r="U200" s="85"/>
      <c r="V200" s="85"/>
      <c r="W200" s="85"/>
      <c r="X200" s="85"/>
      <c r="Y200" s="85"/>
      <c r="Z200" s="85"/>
      <c r="AA200" s="85"/>
      <c r="AB200" s="85"/>
      <c r="AC200" s="85"/>
      <c r="AD200" s="85"/>
      <c r="AE200" s="85"/>
      <c r="AF200" s="85"/>
      <c r="AG200" s="85"/>
      <c r="AH200" s="85"/>
      <c r="AI200" s="85"/>
      <c r="AJ200" s="85"/>
    </row>
    <row r="201" spans="9:36" ht="15" x14ac:dyDescent="0.25">
      <c r="I201" s="83"/>
      <c r="J201" s="83"/>
      <c r="K201" s="83"/>
      <c r="O201" s="85"/>
      <c r="P201" s="85"/>
      <c r="Q201" s="85"/>
      <c r="R201" s="85"/>
      <c r="S201" s="85"/>
      <c r="T201" s="85"/>
      <c r="U201" s="85"/>
      <c r="V201" s="85"/>
      <c r="W201" s="85"/>
      <c r="X201" s="85"/>
      <c r="Y201" s="85"/>
      <c r="Z201" s="85"/>
      <c r="AA201" s="85"/>
      <c r="AB201" s="85"/>
      <c r="AC201" s="85"/>
      <c r="AD201" s="85"/>
      <c r="AE201" s="85"/>
      <c r="AF201" s="85"/>
      <c r="AG201" s="85"/>
      <c r="AH201" s="85"/>
      <c r="AI201" s="85"/>
      <c r="AJ201" s="85"/>
    </row>
    <row r="202" spans="9:36" ht="15" x14ac:dyDescent="0.25">
      <c r="I202" s="83"/>
      <c r="J202" s="83"/>
      <c r="K202" s="83"/>
      <c r="O202" s="85"/>
      <c r="P202" s="85"/>
      <c r="Q202" s="85"/>
      <c r="R202" s="85"/>
      <c r="S202" s="85"/>
      <c r="T202" s="85"/>
      <c r="U202" s="85"/>
      <c r="V202" s="85"/>
      <c r="W202" s="85"/>
      <c r="X202" s="85"/>
      <c r="Y202" s="85"/>
      <c r="Z202" s="85"/>
      <c r="AA202" s="85"/>
      <c r="AB202" s="85"/>
      <c r="AC202" s="85"/>
      <c r="AD202" s="85"/>
      <c r="AE202" s="85"/>
      <c r="AF202" s="85"/>
      <c r="AG202" s="85"/>
      <c r="AH202" s="85"/>
      <c r="AI202" s="85"/>
      <c r="AJ202" s="85"/>
    </row>
    <row r="203" spans="9:36" ht="15" x14ac:dyDescent="0.25">
      <c r="I203" s="83"/>
      <c r="J203" s="83"/>
      <c r="K203" s="83"/>
      <c r="O203" s="85"/>
      <c r="P203" s="85"/>
      <c r="Q203" s="85"/>
      <c r="R203" s="85"/>
      <c r="S203" s="85"/>
      <c r="T203" s="85"/>
      <c r="U203" s="85"/>
      <c r="V203" s="85"/>
      <c r="W203" s="85"/>
      <c r="X203" s="85"/>
      <c r="Y203" s="85"/>
      <c r="Z203" s="85"/>
      <c r="AA203" s="85"/>
      <c r="AB203" s="85"/>
      <c r="AC203" s="85"/>
      <c r="AD203" s="85"/>
      <c r="AE203" s="85"/>
      <c r="AF203" s="85"/>
      <c r="AG203" s="85"/>
      <c r="AH203" s="85"/>
      <c r="AI203" s="85"/>
      <c r="AJ203" s="85"/>
    </row>
    <row r="204" spans="9:36" ht="15" x14ac:dyDescent="0.25">
      <c r="I204" s="83"/>
      <c r="J204" s="83"/>
      <c r="K204" s="83"/>
      <c r="O204" s="85"/>
      <c r="P204" s="85"/>
      <c r="Q204" s="85"/>
      <c r="R204" s="85"/>
      <c r="S204" s="85"/>
      <c r="T204" s="85"/>
      <c r="U204" s="85"/>
      <c r="V204" s="85"/>
      <c r="W204" s="85"/>
      <c r="X204" s="85"/>
      <c r="Y204" s="85"/>
      <c r="Z204" s="85"/>
      <c r="AA204" s="85"/>
      <c r="AB204" s="85"/>
      <c r="AC204" s="85"/>
      <c r="AD204" s="85"/>
      <c r="AE204" s="85"/>
      <c r="AF204" s="85"/>
      <c r="AG204" s="85"/>
      <c r="AH204" s="85"/>
      <c r="AI204" s="85"/>
      <c r="AJ204" s="85"/>
    </row>
    <row r="205" spans="9:36" ht="15" x14ac:dyDescent="0.25">
      <c r="I205" s="83"/>
      <c r="J205" s="83"/>
      <c r="K205" s="83"/>
      <c r="O205" s="85"/>
      <c r="P205" s="85"/>
      <c r="Q205" s="85"/>
      <c r="R205" s="85"/>
      <c r="S205" s="85"/>
      <c r="T205" s="85"/>
      <c r="U205" s="85"/>
      <c r="V205" s="85"/>
      <c r="W205" s="85"/>
      <c r="X205" s="85"/>
      <c r="Y205" s="85"/>
      <c r="Z205" s="85"/>
      <c r="AA205" s="85"/>
      <c r="AB205" s="85"/>
      <c r="AC205" s="85"/>
      <c r="AD205" s="85"/>
      <c r="AE205" s="85"/>
      <c r="AF205" s="85"/>
      <c r="AG205" s="85"/>
      <c r="AH205" s="85"/>
      <c r="AI205" s="85"/>
      <c r="AJ205" s="85"/>
    </row>
    <row r="206" spans="9:36" ht="15" x14ac:dyDescent="0.25">
      <c r="I206" s="83"/>
      <c r="J206" s="83"/>
      <c r="K206" s="83"/>
      <c r="O206" s="85"/>
      <c r="P206" s="85"/>
      <c r="Q206" s="85"/>
      <c r="R206" s="85"/>
      <c r="S206" s="85"/>
      <c r="T206" s="85"/>
      <c r="U206" s="85"/>
      <c r="V206" s="85"/>
      <c r="W206" s="85"/>
      <c r="X206" s="85"/>
      <c r="Y206" s="85"/>
      <c r="Z206" s="85"/>
      <c r="AA206" s="85"/>
      <c r="AB206" s="85"/>
      <c r="AC206" s="85"/>
      <c r="AD206" s="85"/>
      <c r="AE206" s="85"/>
      <c r="AF206" s="85"/>
      <c r="AG206" s="85"/>
      <c r="AH206" s="85"/>
      <c r="AI206" s="85"/>
      <c r="AJ206" s="85"/>
    </row>
    <row r="207" spans="9:36" ht="15" x14ac:dyDescent="0.25">
      <c r="I207" s="83"/>
      <c r="J207" s="83"/>
      <c r="K207" s="83"/>
      <c r="O207" s="85"/>
      <c r="P207" s="85"/>
      <c r="Q207" s="85"/>
      <c r="R207" s="85"/>
      <c r="S207" s="85"/>
      <c r="T207" s="85"/>
      <c r="U207" s="85"/>
      <c r="V207" s="85"/>
      <c r="W207" s="85"/>
      <c r="X207" s="85"/>
      <c r="Y207" s="85"/>
      <c r="Z207" s="85"/>
      <c r="AA207" s="85"/>
      <c r="AB207" s="85"/>
      <c r="AC207" s="85"/>
      <c r="AD207" s="85"/>
      <c r="AE207" s="85"/>
      <c r="AF207" s="85"/>
      <c r="AG207" s="85"/>
      <c r="AH207" s="85"/>
      <c r="AI207" s="85"/>
      <c r="AJ207" s="85"/>
    </row>
    <row r="208" spans="9:36" ht="15" x14ac:dyDescent="0.25">
      <c r="I208" s="83"/>
      <c r="J208" s="83"/>
      <c r="K208" s="83"/>
      <c r="O208" s="85"/>
      <c r="P208" s="85"/>
      <c r="Q208" s="85"/>
      <c r="R208" s="85"/>
      <c r="S208" s="85"/>
      <c r="T208" s="85"/>
      <c r="U208" s="85"/>
      <c r="V208" s="85"/>
      <c r="W208" s="85"/>
      <c r="X208" s="85"/>
      <c r="Y208" s="85"/>
      <c r="Z208" s="85"/>
      <c r="AA208" s="85"/>
      <c r="AB208" s="85"/>
      <c r="AC208" s="85"/>
      <c r="AD208" s="85"/>
      <c r="AE208" s="85"/>
      <c r="AF208" s="85"/>
      <c r="AG208" s="85"/>
      <c r="AH208" s="85"/>
      <c r="AI208" s="85"/>
      <c r="AJ208" s="85"/>
    </row>
    <row r="209" spans="9:36" ht="15" x14ac:dyDescent="0.25">
      <c r="I209" s="83"/>
      <c r="J209" s="83"/>
      <c r="K209" s="83"/>
      <c r="O209" s="85"/>
      <c r="P209" s="85"/>
      <c r="Q209" s="85"/>
      <c r="R209" s="85"/>
      <c r="S209" s="85"/>
      <c r="T209" s="85"/>
      <c r="U209" s="85"/>
      <c r="V209" s="85"/>
      <c r="W209" s="85"/>
      <c r="X209" s="85"/>
      <c r="Y209" s="85"/>
      <c r="Z209" s="85"/>
      <c r="AA209" s="85"/>
      <c r="AB209" s="85"/>
      <c r="AC209" s="85"/>
      <c r="AD209" s="85"/>
      <c r="AE209" s="85"/>
      <c r="AF209" s="85"/>
      <c r="AG209" s="85"/>
      <c r="AH209" s="85"/>
      <c r="AI209" s="85"/>
      <c r="AJ209" s="85"/>
    </row>
    <row r="210" spans="9:36" ht="15" x14ac:dyDescent="0.25">
      <c r="I210" s="83"/>
      <c r="J210" s="83"/>
      <c r="K210" s="83"/>
      <c r="O210" s="85"/>
      <c r="P210" s="85"/>
      <c r="Q210" s="85"/>
      <c r="R210" s="85"/>
      <c r="S210" s="85"/>
      <c r="T210" s="85"/>
      <c r="U210" s="85"/>
      <c r="V210" s="85"/>
      <c r="W210" s="85"/>
      <c r="X210" s="85"/>
      <c r="Y210" s="85"/>
      <c r="Z210" s="85"/>
      <c r="AA210" s="85"/>
      <c r="AB210" s="85"/>
      <c r="AC210" s="85"/>
      <c r="AD210" s="85"/>
      <c r="AE210" s="85"/>
      <c r="AF210" s="85"/>
      <c r="AG210" s="85"/>
      <c r="AH210" s="85"/>
      <c r="AI210" s="85"/>
      <c r="AJ210" s="85"/>
    </row>
    <row r="211" spans="9:36" ht="15" x14ac:dyDescent="0.25">
      <c r="I211" s="83"/>
      <c r="J211" s="83"/>
      <c r="K211" s="83"/>
      <c r="O211" s="85"/>
      <c r="P211" s="85"/>
      <c r="Q211" s="85"/>
      <c r="R211" s="85"/>
      <c r="S211" s="85"/>
      <c r="T211" s="85"/>
      <c r="U211" s="85"/>
      <c r="V211" s="85"/>
      <c r="W211" s="85"/>
      <c r="X211" s="85"/>
      <c r="Y211" s="85"/>
      <c r="Z211" s="85"/>
      <c r="AA211" s="85"/>
      <c r="AB211" s="85"/>
      <c r="AC211" s="85"/>
      <c r="AD211" s="85"/>
      <c r="AE211" s="85"/>
      <c r="AF211" s="85"/>
      <c r="AG211" s="85"/>
      <c r="AH211" s="85"/>
      <c r="AI211" s="85"/>
      <c r="AJ211" s="85"/>
    </row>
    <row r="212" spans="9:36" ht="15" x14ac:dyDescent="0.25">
      <c r="I212" s="83"/>
      <c r="J212" s="83"/>
      <c r="K212" s="83"/>
      <c r="O212" s="85"/>
      <c r="P212" s="85"/>
      <c r="Q212" s="85"/>
      <c r="R212" s="85"/>
      <c r="S212" s="85"/>
      <c r="T212" s="85"/>
      <c r="U212" s="85"/>
      <c r="V212" s="85"/>
      <c r="W212" s="85"/>
      <c r="X212" s="85"/>
      <c r="Y212" s="85"/>
      <c r="Z212" s="85"/>
      <c r="AA212" s="85"/>
      <c r="AB212" s="85"/>
      <c r="AC212" s="85"/>
      <c r="AD212" s="85"/>
      <c r="AE212" s="85"/>
      <c r="AF212" s="85"/>
      <c r="AG212" s="85"/>
      <c r="AH212" s="85"/>
      <c r="AI212" s="85"/>
      <c r="AJ212" s="85"/>
    </row>
    <row r="213" spans="9:36" ht="15" x14ac:dyDescent="0.25">
      <c r="I213" s="83"/>
      <c r="J213" s="83"/>
      <c r="K213" s="83"/>
      <c r="O213" s="85"/>
      <c r="P213" s="85"/>
      <c r="Q213" s="85"/>
      <c r="R213" s="85"/>
      <c r="S213" s="85"/>
      <c r="T213" s="85"/>
      <c r="U213" s="85"/>
      <c r="V213" s="85"/>
      <c r="W213" s="85"/>
      <c r="X213" s="85"/>
      <c r="Y213" s="85"/>
      <c r="Z213" s="85"/>
      <c r="AA213" s="85"/>
      <c r="AB213" s="85"/>
      <c r="AC213" s="85"/>
      <c r="AD213" s="85"/>
      <c r="AE213" s="85"/>
      <c r="AF213" s="85"/>
      <c r="AG213" s="85"/>
      <c r="AH213" s="85"/>
      <c r="AI213" s="85"/>
      <c r="AJ213" s="85"/>
    </row>
    <row r="214" spans="9:36" ht="15" x14ac:dyDescent="0.25">
      <c r="I214" s="83"/>
      <c r="J214" s="83"/>
      <c r="K214" s="83"/>
      <c r="O214" s="85"/>
      <c r="P214" s="85"/>
      <c r="Q214" s="85"/>
      <c r="R214" s="85"/>
      <c r="S214" s="85"/>
      <c r="T214" s="85"/>
      <c r="U214" s="85"/>
      <c r="V214" s="85"/>
      <c r="W214" s="85"/>
      <c r="X214" s="85"/>
      <c r="Y214" s="85"/>
      <c r="Z214" s="85"/>
      <c r="AA214" s="85"/>
      <c r="AB214" s="85"/>
      <c r="AC214" s="85"/>
      <c r="AD214" s="85"/>
      <c r="AE214" s="85"/>
      <c r="AF214" s="85"/>
      <c r="AG214" s="85"/>
      <c r="AH214" s="85"/>
      <c r="AI214" s="85"/>
      <c r="AJ214" s="85"/>
    </row>
    <row r="215" spans="9:36" ht="15" x14ac:dyDescent="0.25">
      <c r="I215" s="83"/>
      <c r="J215" s="83"/>
      <c r="K215" s="83"/>
      <c r="O215" s="85"/>
      <c r="P215" s="85"/>
      <c r="Q215" s="85"/>
      <c r="R215" s="85"/>
      <c r="S215" s="85"/>
      <c r="T215" s="85"/>
      <c r="U215" s="85"/>
      <c r="V215" s="85"/>
      <c r="W215" s="85"/>
      <c r="X215" s="85"/>
      <c r="Y215" s="85"/>
      <c r="Z215" s="85"/>
      <c r="AA215" s="85"/>
      <c r="AB215" s="85"/>
      <c r="AC215" s="85"/>
      <c r="AD215" s="85"/>
      <c r="AE215" s="85"/>
      <c r="AF215" s="85"/>
      <c r="AG215" s="85"/>
      <c r="AH215" s="85"/>
      <c r="AI215" s="85"/>
      <c r="AJ215" s="85"/>
    </row>
  </sheetData>
  <mergeCells count="5">
    <mergeCell ref="B4:O4"/>
    <mergeCell ref="B25:F25"/>
    <mergeCell ref="B154:O154"/>
    <mergeCell ref="B156:O156"/>
    <mergeCell ref="B2:O2"/>
  </mergeCells>
  <pageMargins left="0.74803149606299213" right="0.74803149606299213" top="0.98425196850393704" bottom="0.98425196850393704" header="0.51181102362204722" footer="0.51181102362204722"/>
  <pageSetup paperSize="9" scale="54"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D765C-FFCE-4559-AFB3-C5B440E960CE}">
  <sheetPr codeName="Sheet6">
    <pageSetUpPr fitToPage="1"/>
  </sheetPr>
  <dimension ref="B2:W57"/>
  <sheetViews>
    <sheetView showGridLines="0" zoomScale="80" zoomScaleNormal="80" workbookViewId="0">
      <selection activeCell="B3" sqref="B3"/>
    </sheetView>
  </sheetViews>
  <sheetFormatPr defaultColWidth="9.85546875" defaultRowHeight="12.75" x14ac:dyDescent="0.2"/>
  <cols>
    <col min="1" max="1" width="7.5703125" style="3" customWidth="1"/>
    <col min="2" max="2" width="22.42578125" style="3" customWidth="1"/>
    <col min="3" max="21" width="11.5703125" style="3" customWidth="1"/>
    <col min="22" max="22" width="9.85546875" style="3"/>
    <col min="23" max="23" width="11.5703125" style="3" customWidth="1"/>
    <col min="24" max="16384" width="9.85546875" style="3"/>
  </cols>
  <sheetData>
    <row r="2" spans="2:23" ht="27.75" customHeight="1" x14ac:dyDescent="0.4">
      <c r="B2" s="165" t="s">
        <v>133</v>
      </c>
      <c r="C2" s="165"/>
      <c r="D2" s="165"/>
      <c r="E2" s="165"/>
      <c r="F2" s="165"/>
      <c r="G2" s="165"/>
      <c r="H2" s="165"/>
      <c r="I2" s="165"/>
      <c r="J2" s="165"/>
      <c r="K2" s="165"/>
      <c r="L2" s="165"/>
      <c r="M2" s="165"/>
      <c r="N2" s="165"/>
      <c r="O2" s="165"/>
      <c r="P2" s="165"/>
      <c r="Q2" s="165"/>
      <c r="R2" s="165"/>
      <c r="S2" s="165"/>
      <c r="T2" s="165"/>
      <c r="U2" s="165"/>
      <c r="V2" s="165"/>
      <c r="W2" s="165"/>
    </row>
    <row r="4" spans="2:23" ht="41.45" customHeight="1" x14ac:dyDescent="0.2">
      <c r="B4" s="158" t="s">
        <v>134</v>
      </c>
      <c r="C4" s="158"/>
      <c r="D4" s="158"/>
      <c r="E4" s="158"/>
      <c r="F4" s="158"/>
      <c r="G4" s="158"/>
      <c r="H4" s="158"/>
      <c r="I4" s="158"/>
      <c r="J4" s="158"/>
      <c r="K4" s="158"/>
      <c r="L4" s="158"/>
      <c r="M4" s="158"/>
      <c r="N4" s="158"/>
      <c r="O4" s="158"/>
      <c r="P4" s="158"/>
      <c r="Q4" s="158"/>
      <c r="R4" s="158"/>
      <c r="S4" s="158"/>
      <c r="T4" s="158"/>
      <c r="U4" s="158"/>
      <c r="V4" s="158"/>
      <c r="W4" s="158"/>
    </row>
    <row r="33" spans="2:23" ht="15.75" thickBot="1" x14ac:dyDescent="0.25">
      <c r="B33" s="125" t="s">
        <v>135</v>
      </c>
      <c r="C33" s="128" t="s">
        <v>0</v>
      </c>
      <c r="D33" s="126">
        <v>2006</v>
      </c>
      <c r="E33" s="126">
        <v>2007</v>
      </c>
      <c r="F33" s="126">
        <v>2008</v>
      </c>
      <c r="G33" s="126">
        <v>2009</v>
      </c>
      <c r="H33" s="126">
        <v>2010</v>
      </c>
      <c r="I33" s="126">
        <v>2011</v>
      </c>
      <c r="J33" s="126">
        <v>2012</v>
      </c>
      <c r="K33" s="126">
        <v>2013</v>
      </c>
      <c r="L33" s="126">
        <v>2014</v>
      </c>
      <c r="M33" s="126">
        <v>2015</v>
      </c>
      <c r="N33" s="127">
        <v>2016</v>
      </c>
      <c r="O33" s="127">
        <v>2017</v>
      </c>
      <c r="P33" s="127">
        <v>2018</v>
      </c>
      <c r="Q33" s="126">
        <v>2019</v>
      </c>
      <c r="R33" s="126">
        <v>2020</v>
      </c>
      <c r="S33" s="126">
        <v>2021</v>
      </c>
      <c r="T33" s="126">
        <v>2022</v>
      </c>
      <c r="U33" s="126">
        <v>2023</v>
      </c>
      <c r="V33" s="126">
        <v>2024</v>
      </c>
      <c r="W33" s="126">
        <v>2025</v>
      </c>
    </row>
    <row r="34" spans="2:23" ht="14.25" x14ac:dyDescent="0.2">
      <c r="B34" s="7" t="s">
        <v>1</v>
      </c>
      <c r="C34" s="57" t="s">
        <v>2</v>
      </c>
      <c r="D34" s="88">
        <v>35</v>
      </c>
      <c r="E34" s="88">
        <v>44.3</v>
      </c>
      <c r="F34" s="88">
        <v>25.6</v>
      </c>
      <c r="G34" s="88">
        <v>29.9</v>
      </c>
      <c r="H34" s="88">
        <v>25.8</v>
      </c>
      <c r="I34" s="88">
        <v>47.7</v>
      </c>
      <c r="J34" s="88">
        <v>32.5</v>
      </c>
      <c r="K34" s="88">
        <v>28.7</v>
      </c>
      <c r="L34" s="88">
        <v>26.806000000000001</v>
      </c>
      <c r="M34" s="88">
        <v>32.869999999999997</v>
      </c>
      <c r="N34" s="88">
        <v>35.096162004447301</v>
      </c>
      <c r="O34" s="88">
        <v>39.5</v>
      </c>
      <c r="P34" s="88">
        <v>31.4</v>
      </c>
      <c r="Q34" s="88">
        <v>34.943235000000001</v>
      </c>
      <c r="R34" s="88">
        <v>34.811067000000001</v>
      </c>
      <c r="S34" s="88">
        <v>37.788770999999997</v>
      </c>
      <c r="T34" s="88">
        <v>48.314976000000001</v>
      </c>
      <c r="U34" s="88">
        <v>40.674616999999998</v>
      </c>
      <c r="V34" s="88">
        <v>45.218648999999999</v>
      </c>
      <c r="W34" s="88">
        <v>41.632750000000001</v>
      </c>
    </row>
    <row r="35" spans="2:23" ht="14.25" x14ac:dyDescent="0.2">
      <c r="B35" s="7" t="s">
        <v>3</v>
      </c>
      <c r="C35" s="57" t="s">
        <v>4</v>
      </c>
      <c r="D35" s="88">
        <v>86.99</v>
      </c>
      <c r="E35" s="88">
        <v>85.5</v>
      </c>
      <c r="F35" s="88">
        <v>97.03</v>
      </c>
      <c r="G35" s="88">
        <v>106.5</v>
      </c>
      <c r="H35" s="88">
        <v>78.94</v>
      </c>
      <c r="I35" s="88">
        <v>89.33</v>
      </c>
      <c r="J35" s="88">
        <v>79.27</v>
      </c>
      <c r="K35" s="88">
        <v>67.62</v>
      </c>
      <c r="L35" s="88">
        <v>76.52</v>
      </c>
      <c r="M35" s="88">
        <v>71.400000000000006</v>
      </c>
      <c r="N35" s="88">
        <v>76.006865543512603</v>
      </c>
      <c r="O35" s="88">
        <v>78.963400313587499</v>
      </c>
      <c r="P35" s="88">
        <v>69.59</v>
      </c>
      <c r="Q35" s="88">
        <v>74.650000000000006</v>
      </c>
      <c r="R35" s="88">
        <v>92.174006264396994</v>
      </c>
      <c r="S35" s="88">
        <v>70.670085120259998</v>
      </c>
      <c r="T35" s="88">
        <v>74.943180162391002</v>
      </c>
      <c r="U35" s="88">
        <v>59.615774512648997</v>
      </c>
      <c r="V35" s="88">
        <v>69.135048123261001</v>
      </c>
      <c r="W35" s="88">
        <v>73.429636197754803</v>
      </c>
    </row>
    <row r="36" spans="2:23" ht="14.25" x14ac:dyDescent="0.2">
      <c r="B36" s="7" t="s">
        <v>5</v>
      </c>
      <c r="C36" s="57" t="s">
        <v>4</v>
      </c>
      <c r="D36" s="88">
        <v>99.3</v>
      </c>
      <c r="E36" s="88">
        <v>96</v>
      </c>
      <c r="F36" s="88">
        <v>101.7</v>
      </c>
      <c r="G36" s="88">
        <v>96.3</v>
      </c>
      <c r="H36" s="88">
        <v>79.400000000000006</v>
      </c>
      <c r="I36" s="88">
        <v>76.900000000000006</v>
      </c>
      <c r="J36" s="88">
        <v>93.3</v>
      </c>
      <c r="K36" s="88">
        <v>104.3</v>
      </c>
      <c r="L36" s="88">
        <v>82.6</v>
      </c>
      <c r="M36" s="88">
        <v>91.321908440356296</v>
      </c>
      <c r="N36" s="88">
        <v>86.711122512133898</v>
      </c>
      <c r="O36" s="88">
        <v>73.434297851610495</v>
      </c>
      <c r="P36" s="88">
        <v>70.588087226015404</v>
      </c>
      <c r="Q36" s="88">
        <v>78.0559303433038</v>
      </c>
      <c r="R36" s="88">
        <v>87.390393089363599</v>
      </c>
      <c r="S36" s="88">
        <v>65.883184505641097</v>
      </c>
      <c r="T36" s="88">
        <v>91.661000000000001</v>
      </c>
      <c r="U36" s="88">
        <v>77.344999999999999</v>
      </c>
      <c r="V36" s="88">
        <v>73.599999999999994</v>
      </c>
      <c r="W36" s="88">
        <v>77.230110168457003</v>
      </c>
    </row>
    <row r="37" spans="2:23" ht="14.25" x14ac:dyDescent="0.2">
      <c r="B37" s="7" t="s">
        <v>6</v>
      </c>
      <c r="C37" s="57" t="s">
        <v>4</v>
      </c>
      <c r="D37" s="88">
        <v>297</v>
      </c>
      <c r="E37" s="88">
        <v>222.3</v>
      </c>
      <c r="F37" s="88">
        <v>218.4</v>
      </c>
      <c r="G37" s="88">
        <v>261</v>
      </c>
      <c r="H37" s="88">
        <v>196.5</v>
      </c>
      <c r="I37" s="88">
        <v>222.5</v>
      </c>
      <c r="J37" s="88">
        <v>237.5</v>
      </c>
      <c r="K37" s="88">
        <v>232.5</v>
      </c>
      <c r="L37" s="88">
        <v>181.2</v>
      </c>
      <c r="M37" s="88">
        <v>221.568489267991</v>
      </c>
      <c r="N37" s="88">
        <v>214.148293962503</v>
      </c>
      <c r="O37" s="88">
        <v>235.91066237852101</v>
      </c>
      <c r="P37" s="88">
        <v>212.107709488236</v>
      </c>
      <c r="Q37" s="88">
        <v>236.4</v>
      </c>
      <c r="R37" s="88">
        <v>237.87976513813601</v>
      </c>
      <c r="S37" s="88">
        <v>215.21085721077</v>
      </c>
      <c r="T37" s="88">
        <v>218.32883667141999</v>
      </c>
      <c r="U37" s="88">
        <v>222.17442388379001</v>
      </c>
      <c r="V37" s="88">
        <v>205.67918196108999</v>
      </c>
      <c r="W37" s="88">
        <v>230.99272367636399</v>
      </c>
    </row>
    <row r="38" spans="2:23" ht="14.25" x14ac:dyDescent="0.2">
      <c r="B38" s="7" t="s">
        <v>7</v>
      </c>
      <c r="C38" s="57" t="s">
        <v>8</v>
      </c>
      <c r="D38" s="88">
        <v>128.222440789129</v>
      </c>
      <c r="E38" s="88">
        <v>88.220873930035296</v>
      </c>
      <c r="F38" s="88">
        <v>100.34512508466599</v>
      </c>
      <c r="G38" s="88">
        <v>90.789053875531593</v>
      </c>
      <c r="H38" s="88">
        <v>87.6752847278064</v>
      </c>
      <c r="I38" s="88">
        <v>78.778650939642404</v>
      </c>
      <c r="J38" s="88">
        <v>64.171918977412204</v>
      </c>
      <c r="K38" s="88">
        <v>67.303058202819699</v>
      </c>
      <c r="L38" s="88">
        <v>70.043999999999997</v>
      </c>
      <c r="M38" s="88">
        <v>84.462000000000003</v>
      </c>
      <c r="N38" s="88">
        <v>74.052999999999997</v>
      </c>
      <c r="O38" s="88">
        <v>62.42</v>
      </c>
      <c r="P38" s="88">
        <v>67.563000000000002</v>
      </c>
      <c r="Q38" s="88">
        <v>68.957999999999998</v>
      </c>
      <c r="R38" s="88">
        <v>73.244</v>
      </c>
      <c r="S38" s="88">
        <v>74.260900000000007</v>
      </c>
      <c r="T38" s="88">
        <v>88.281088299299995</v>
      </c>
      <c r="U38" s="88">
        <v>72.304109793400002</v>
      </c>
      <c r="V38" s="88">
        <v>88.235522232842001</v>
      </c>
      <c r="W38" s="88">
        <v>98.643514994969294</v>
      </c>
    </row>
    <row r="39" spans="2:23" ht="14.25" x14ac:dyDescent="0.2">
      <c r="B39" s="7" t="s">
        <v>9</v>
      </c>
      <c r="C39" s="57" t="s">
        <v>8</v>
      </c>
      <c r="D39" s="88">
        <v>380.488</v>
      </c>
      <c r="E39" s="88">
        <v>264.065</v>
      </c>
      <c r="F39" s="88">
        <v>316.66800000000001</v>
      </c>
      <c r="G39" s="88">
        <v>352.06400000000002</v>
      </c>
      <c r="H39" s="88">
        <v>352.245</v>
      </c>
      <c r="I39" s="88">
        <v>324.96300000000002</v>
      </c>
      <c r="J39" s="88">
        <v>295.80200000000002</v>
      </c>
      <c r="K39" s="88">
        <v>264.10500000000002</v>
      </c>
      <c r="L39" s="88">
        <v>228.05539999999999</v>
      </c>
      <c r="M39" s="88">
        <v>281.05220000000003</v>
      </c>
      <c r="N39" s="88">
        <v>280.49130000000002</v>
      </c>
      <c r="O39" s="88">
        <v>217.49600000000001</v>
      </c>
      <c r="P39" s="88">
        <v>234.91399999999999</v>
      </c>
      <c r="Q39" s="88">
        <v>276.4889</v>
      </c>
      <c r="R39" s="88">
        <v>271.01609999999999</v>
      </c>
      <c r="S39" s="88">
        <v>265.15989999999999</v>
      </c>
      <c r="T39" s="88">
        <v>314.31117057530003</v>
      </c>
      <c r="U39" s="88">
        <v>278.50340623739999</v>
      </c>
      <c r="V39" s="88">
        <v>286.52291643382</v>
      </c>
      <c r="W39" s="88">
        <v>346.640970786732</v>
      </c>
    </row>
    <row r="40" spans="2:23" ht="14.25" x14ac:dyDescent="0.2">
      <c r="B40" s="7" t="s">
        <v>10</v>
      </c>
      <c r="C40" s="57" t="s">
        <v>11</v>
      </c>
      <c r="D40" s="88">
        <v>156.4</v>
      </c>
      <c r="E40" s="88">
        <v>180.2</v>
      </c>
      <c r="F40" s="88">
        <v>129.6</v>
      </c>
      <c r="G40" s="88">
        <v>136.4</v>
      </c>
      <c r="H40" s="88">
        <v>180.6</v>
      </c>
      <c r="I40" s="88">
        <v>161.69999999999999</v>
      </c>
      <c r="J40" s="88">
        <v>130.1</v>
      </c>
      <c r="K40" s="88">
        <v>143.30000000000001</v>
      </c>
      <c r="L40" s="88">
        <v>167.6</v>
      </c>
      <c r="M40" s="88">
        <v>123.7</v>
      </c>
      <c r="N40" s="88">
        <v>138.97</v>
      </c>
      <c r="O40" s="88">
        <v>151.41</v>
      </c>
      <c r="P40" s="88">
        <v>131.68</v>
      </c>
      <c r="Q40" s="88">
        <v>146.36000000000001</v>
      </c>
      <c r="R40" s="88">
        <v>119.9</v>
      </c>
      <c r="S40" s="88">
        <v>126.44</v>
      </c>
      <c r="T40" s="88">
        <v>135.71199999999999</v>
      </c>
      <c r="U40" s="88">
        <v>142.73099999999999</v>
      </c>
      <c r="V40" s="88">
        <v>142.119</v>
      </c>
      <c r="W40" s="88">
        <v>143.00200000000001</v>
      </c>
    </row>
    <row r="41" spans="2:23" ht="14.25" x14ac:dyDescent="0.2">
      <c r="B41" s="7" t="s">
        <v>37</v>
      </c>
      <c r="C41" s="57" t="s">
        <v>12</v>
      </c>
      <c r="D41" s="88">
        <v>132</v>
      </c>
      <c r="E41" s="88">
        <v>173</v>
      </c>
      <c r="F41" s="88">
        <v>175</v>
      </c>
      <c r="G41" s="88">
        <v>201</v>
      </c>
      <c r="H41" s="88">
        <v>205</v>
      </c>
      <c r="I41" s="88">
        <v>139</v>
      </c>
      <c r="J41" s="88">
        <v>160</v>
      </c>
      <c r="K41" s="88">
        <v>137</v>
      </c>
      <c r="L41" s="88">
        <v>184.84198609109299</v>
      </c>
      <c r="M41" s="88">
        <v>141.25800000000001</v>
      </c>
      <c r="N41" s="88">
        <v>150.40600000000001</v>
      </c>
      <c r="O41" s="88">
        <v>136.60400000000001</v>
      </c>
      <c r="P41" s="88">
        <v>157.34838327661899</v>
      </c>
      <c r="Q41" s="88">
        <v>158.29403640180001</v>
      </c>
      <c r="R41" s="88">
        <v>151.39048119220001</v>
      </c>
      <c r="S41" s="88">
        <v>161.2313</v>
      </c>
      <c r="T41" s="88">
        <v>181.31890588940001</v>
      </c>
      <c r="U41" s="88">
        <v>157.93777501389999</v>
      </c>
      <c r="V41" s="88">
        <v>181.45838344407099</v>
      </c>
      <c r="W41" s="88">
        <v>174.663545894224</v>
      </c>
    </row>
    <row r="42" spans="2:23" ht="14.25" x14ac:dyDescent="0.2">
      <c r="B42" s="7" t="s">
        <v>38</v>
      </c>
      <c r="C42" s="57" t="s">
        <v>13</v>
      </c>
      <c r="D42" s="88">
        <v>189.54499999999999</v>
      </c>
      <c r="E42" s="88">
        <v>177.20099999999999</v>
      </c>
      <c r="F42" s="88">
        <v>132.11000000000001</v>
      </c>
      <c r="G42" s="88">
        <v>178.12799999999999</v>
      </c>
      <c r="H42" s="88">
        <v>129.86500000000001</v>
      </c>
      <c r="I42" s="88">
        <v>145.46899999999999</v>
      </c>
      <c r="J42" s="88">
        <v>125.602</v>
      </c>
      <c r="K42" s="88">
        <v>133.12319361918401</v>
      </c>
      <c r="L42" s="88">
        <v>157.292655981743</v>
      </c>
      <c r="M42" s="88">
        <v>136.76303017287799</v>
      </c>
      <c r="N42" s="88">
        <v>171.37333447924701</v>
      </c>
      <c r="O42" s="88">
        <v>121.28055364063999</v>
      </c>
      <c r="P42" s="88">
        <v>167.49813317255601</v>
      </c>
      <c r="Q42" s="88">
        <v>179.28100972904701</v>
      </c>
      <c r="R42" s="89">
        <v>172.82728256457901</v>
      </c>
      <c r="S42" s="89">
        <v>126.594188567274</v>
      </c>
      <c r="T42" s="89">
        <v>155.98759525007</v>
      </c>
      <c r="U42" s="89">
        <v>170.70329461844599</v>
      </c>
      <c r="V42" s="89">
        <v>161.48228662301901</v>
      </c>
      <c r="W42" s="89">
        <v>214.17073238923001</v>
      </c>
    </row>
    <row r="43" spans="2:23" ht="14.25" x14ac:dyDescent="0.2">
      <c r="B43" s="7" t="s">
        <v>14</v>
      </c>
      <c r="C43" s="57" t="s">
        <v>13</v>
      </c>
      <c r="D43" s="88">
        <v>24.7255707622542</v>
      </c>
      <c r="E43" s="88">
        <v>21.9062177016785</v>
      </c>
      <c r="F43" s="88">
        <v>16.601113307461901</v>
      </c>
      <c r="G43" s="88">
        <v>29.618728230424399</v>
      </c>
      <c r="H43" s="88">
        <v>30.021198669582901</v>
      </c>
      <c r="I43" s="88">
        <v>22.710519896521401</v>
      </c>
      <c r="J43" s="88">
        <v>29.145136470141299</v>
      </c>
      <c r="K43" s="88">
        <v>26.9238056540968</v>
      </c>
      <c r="L43" s="88">
        <v>34.507169219613303</v>
      </c>
      <c r="M43" s="88">
        <v>26.380737345617302</v>
      </c>
      <c r="N43" s="88">
        <v>24.5</v>
      </c>
      <c r="O43" s="88">
        <v>20.401828660965801</v>
      </c>
      <c r="P43" s="88">
        <v>25.0191326260829</v>
      </c>
      <c r="Q43" s="88">
        <v>21.633389304584998</v>
      </c>
      <c r="R43" s="89">
        <v>27.878970456904</v>
      </c>
      <c r="S43" s="89">
        <v>22.038534167000002</v>
      </c>
      <c r="T43" s="89">
        <v>18.781956084200001</v>
      </c>
      <c r="U43" s="89">
        <v>18.2702114937</v>
      </c>
      <c r="V43" s="89">
        <v>20.854427547499998</v>
      </c>
      <c r="W43" s="89">
        <v>23.057670010999999</v>
      </c>
    </row>
    <row r="44" spans="2:23" ht="14.25" x14ac:dyDescent="0.2">
      <c r="B44" s="7" t="s">
        <v>39</v>
      </c>
      <c r="C44" s="57" t="s">
        <v>13</v>
      </c>
      <c r="D44" s="88">
        <v>69.021352361721299</v>
      </c>
      <c r="E44" s="88">
        <v>67.811222289456694</v>
      </c>
      <c r="F44" s="88">
        <v>62.878306039097502</v>
      </c>
      <c r="G44" s="88">
        <v>71.279554322294004</v>
      </c>
      <c r="H44" s="88">
        <v>62.346781955955798</v>
      </c>
      <c r="I44" s="88">
        <v>55.238653697640402</v>
      </c>
      <c r="J44" s="88">
        <v>50.241946065289397</v>
      </c>
      <c r="K44" s="88">
        <v>59.791650722955801</v>
      </c>
      <c r="L44" s="88">
        <v>58.621416391095003</v>
      </c>
      <c r="M44" s="88">
        <v>46.948210580025297</v>
      </c>
      <c r="N44" s="88">
        <v>45.596274733800499</v>
      </c>
      <c r="O44" s="88">
        <v>42.374444510811102</v>
      </c>
      <c r="P44" s="88">
        <v>43.192160742605203</v>
      </c>
      <c r="Q44" s="88">
        <v>47.537899483731003</v>
      </c>
      <c r="R44" s="89">
        <v>49.709802295421397</v>
      </c>
      <c r="S44" s="89">
        <v>46.353190255220397</v>
      </c>
      <c r="T44" s="89">
        <v>46.404485185346303</v>
      </c>
      <c r="U44" s="89">
        <v>39.118732412124302</v>
      </c>
      <c r="V44" s="89">
        <v>44.778993974006497</v>
      </c>
      <c r="W44" s="89">
        <v>42.918578838228498</v>
      </c>
    </row>
    <row r="45" spans="2:23" ht="14.25" x14ac:dyDescent="0.2">
      <c r="B45" s="7" t="s">
        <v>40</v>
      </c>
      <c r="C45" s="57" t="s">
        <v>13</v>
      </c>
      <c r="D45" s="88">
        <v>121.155735096687</v>
      </c>
      <c r="E45" s="88">
        <v>140.60759218572301</v>
      </c>
      <c r="F45" s="88">
        <v>118.906607008386</v>
      </c>
      <c r="G45" s="88">
        <v>170.26821726930899</v>
      </c>
      <c r="H45" s="88">
        <v>149.94903693856901</v>
      </c>
      <c r="I45" s="88">
        <v>125.11566741846499</v>
      </c>
      <c r="J45" s="88">
        <v>129.54454262187701</v>
      </c>
      <c r="K45" s="88">
        <v>139.151647932684</v>
      </c>
      <c r="L45" s="88">
        <v>166.22700974924999</v>
      </c>
      <c r="M45" s="88">
        <v>134.397081776752</v>
      </c>
      <c r="N45" s="88">
        <v>129.69999999999999</v>
      </c>
      <c r="O45" s="88">
        <v>100.095505504774</v>
      </c>
      <c r="P45" s="88">
        <v>134.66430699253701</v>
      </c>
      <c r="Q45" s="88">
        <v>130.11027522383</v>
      </c>
      <c r="R45" s="89">
        <v>127.0472115195</v>
      </c>
      <c r="S45" s="89">
        <v>101.8579445112</v>
      </c>
      <c r="T45" s="89">
        <v>114.41245287821</v>
      </c>
      <c r="U45" s="89">
        <v>121.774492690074</v>
      </c>
      <c r="V45" s="89">
        <v>105.790487727</v>
      </c>
      <c r="W45" s="89">
        <v>130.39754300000001</v>
      </c>
    </row>
    <row r="46" spans="2:23" ht="14.25" x14ac:dyDescent="0.2">
      <c r="B46" s="7" t="s">
        <v>15</v>
      </c>
      <c r="C46" s="57" t="s">
        <v>13</v>
      </c>
      <c r="D46" s="88">
        <v>50.549709226702703</v>
      </c>
      <c r="E46" s="88">
        <v>60.651178067563997</v>
      </c>
      <c r="F46" s="88">
        <v>62.644852531264199</v>
      </c>
      <c r="G46" s="88">
        <v>61.490683590337603</v>
      </c>
      <c r="H46" s="88">
        <v>56.715930330065603</v>
      </c>
      <c r="I46" s="88">
        <v>60.9745393388446</v>
      </c>
      <c r="J46" s="88">
        <v>78.651145419293599</v>
      </c>
      <c r="K46" s="88">
        <v>73.56</v>
      </c>
      <c r="L46" s="88">
        <v>77.940148650234093</v>
      </c>
      <c r="M46" s="88">
        <v>66.302000000000007</v>
      </c>
      <c r="N46" s="88">
        <v>54.673084815618097</v>
      </c>
      <c r="O46" s="88">
        <v>42.938318000000002</v>
      </c>
      <c r="P46" s="88">
        <v>46.192119245496599</v>
      </c>
      <c r="Q46" s="88">
        <v>43.355060000000002</v>
      </c>
      <c r="R46" s="89">
        <v>33.314920000000001</v>
      </c>
      <c r="S46" s="89">
        <v>26.122910000000001</v>
      </c>
      <c r="T46" s="89">
        <v>36.849789999999999</v>
      </c>
      <c r="U46" s="89">
        <v>30.907540000000001</v>
      </c>
      <c r="V46" s="89">
        <v>33.427199999999999</v>
      </c>
      <c r="W46" s="89">
        <v>35.216050000000003</v>
      </c>
    </row>
    <row r="47" spans="2:23" ht="14.25" x14ac:dyDescent="0.2">
      <c r="B47" s="7" t="s">
        <v>32</v>
      </c>
      <c r="C47" s="57" t="s">
        <v>16</v>
      </c>
      <c r="D47" s="88">
        <v>215.513517749388</v>
      </c>
      <c r="E47" s="88">
        <v>211.339098623788</v>
      </c>
      <c r="F47" s="88">
        <v>226.66711389798499</v>
      </c>
      <c r="G47" s="88">
        <v>239.30434388433801</v>
      </c>
      <c r="H47" s="88">
        <v>174.28130251893199</v>
      </c>
      <c r="I47" s="88">
        <v>304.64769655590902</v>
      </c>
      <c r="J47" s="88">
        <v>242.91005358144599</v>
      </c>
      <c r="K47" s="88">
        <v>214.10128166566199</v>
      </c>
      <c r="L47" s="88">
        <v>114.475824528302</v>
      </c>
      <c r="M47" s="88">
        <v>178.024126415767</v>
      </c>
      <c r="N47" s="88">
        <v>175.21163564976499</v>
      </c>
      <c r="O47" s="88">
        <v>179.38781575183501</v>
      </c>
      <c r="P47" s="88">
        <v>157.33000000000001</v>
      </c>
      <c r="Q47" s="88">
        <v>132.07900000000001</v>
      </c>
      <c r="R47" s="88">
        <v>147.43899999999999</v>
      </c>
      <c r="S47" s="88">
        <v>144.328</v>
      </c>
      <c r="T47" s="88">
        <v>114.524</v>
      </c>
      <c r="U47" s="88">
        <v>129.74700000000001</v>
      </c>
      <c r="V47" s="88">
        <v>145.96</v>
      </c>
      <c r="W47" s="88">
        <v>129.202</v>
      </c>
    </row>
    <row r="48" spans="2:23" ht="15" thickBot="1" x14ac:dyDescent="0.25">
      <c r="B48" s="10" t="s">
        <v>136</v>
      </c>
      <c r="C48" s="59"/>
      <c r="D48" s="90">
        <v>145.96435781652701</v>
      </c>
      <c r="E48" s="90">
        <v>129.29001155548983</v>
      </c>
      <c r="F48" s="90">
        <v>127.48934184451279</v>
      </c>
      <c r="G48" s="90">
        <v>143.21468253506606</v>
      </c>
      <c r="H48" s="90">
        <v>128.66270337538606</v>
      </c>
      <c r="I48" s="90">
        <v>126.20774105726819</v>
      </c>
      <c r="J48" s="90">
        <v>120.36870906747794</v>
      </c>
      <c r="K48" s="90">
        <v>118.43096985005573</v>
      </c>
      <c r="L48" s="90">
        <v>118.10094574836002</v>
      </c>
      <c r="M48" s="90">
        <v>117.72577026421773</v>
      </c>
      <c r="N48" s="90">
        <v>118.6727868102948</v>
      </c>
      <c r="O48" s="90">
        <v>107.23562105250566</v>
      </c>
      <c r="P48" s="90">
        <v>110.27447239675783</v>
      </c>
      <c r="Q48" s="90">
        <v>118.62699969009421</v>
      </c>
      <c r="R48" s="90">
        <v>119.28665433831785</v>
      </c>
      <c r="S48" s="90">
        <v>105.91042880039994</v>
      </c>
      <c r="T48" s="90">
        <v>120.16905841639442</v>
      </c>
      <c r="U48" s="90">
        <v>112.58979000732548</v>
      </c>
      <c r="V48" s="90">
        <v>114.56271858806211</v>
      </c>
      <c r="W48" s="90">
        <v>129.49760828835582</v>
      </c>
    </row>
    <row r="49" spans="2:23" ht="15" x14ac:dyDescent="0.25">
      <c r="P49"/>
      <c r="Q49"/>
      <c r="R49"/>
      <c r="S49"/>
      <c r="T49"/>
      <c r="U49"/>
    </row>
    <row r="50" spans="2:23" ht="15.75" x14ac:dyDescent="0.2">
      <c r="B50" s="166" t="s">
        <v>18</v>
      </c>
      <c r="C50" s="166"/>
      <c r="D50" s="166"/>
      <c r="E50" s="166"/>
      <c r="F50" s="166"/>
      <c r="G50" s="166"/>
      <c r="H50" s="166"/>
      <c r="I50" s="166"/>
      <c r="J50" s="166"/>
      <c r="K50" s="166"/>
      <c r="L50" s="166"/>
      <c r="M50" s="166"/>
      <c r="N50" s="166"/>
      <c r="O50" s="166"/>
      <c r="P50" s="166"/>
      <c r="Q50" s="166"/>
      <c r="R50" s="166"/>
      <c r="S50" s="166"/>
      <c r="T50" s="166"/>
      <c r="U50" s="166"/>
      <c r="V50" s="166"/>
      <c r="W50" s="166"/>
    </row>
    <row r="51" spans="2:23" ht="15" x14ac:dyDescent="0.2">
      <c r="B51" s="158" t="s">
        <v>113</v>
      </c>
      <c r="C51" s="158"/>
      <c r="D51" s="158"/>
      <c r="E51" s="158"/>
      <c r="F51" s="158"/>
      <c r="G51" s="158"/>
      <c r="H51" s="158"/>
      <c r="I51" s="158"/>
      <c r="J51" s="158"/>
      <c r="K51" s="158"/>
      <c r="L51" s="158"/>
      <c r="M51" s="158"/>
      <c r="N51" s="158"/>
      <c r="O51" s="158"/>
      <c r="P51" s="158"/>
      <c r="Q51" s="158"/>
      <c r="R51" s="158"/>
      <c r="S51" s="158"/>
      <c r="T51" s="158"/>
      <c r="U51" s="158"/>
      <c r="V51" s="158"/>
      <c r="W51" s="158"/>
    </row>
    <row r="52" spans="2:23" ht="15" x14ac:dyDescent="0.25">
      <c r="B52"/>
      <c r="C52"/>
      <c r="D52"/>
      <c r="E52"/>
      <c r="F52"/>
      <c r="G52"/>
      <c r="H52"/>
      <c r="I52"/>
      <c r="J52"/>
      <c r="K52"/>
      <c r="L52"/>
      <c r="M52"/>
      <c r="N52"/>
      <c r="O52"/>
      <c r="P52"/>
      <c r="Q52"/>
      <c r="R52"/>
      <c r="S52"/>
      <c r="T52"/>
      <c r="U52"/>
    </row>
    <row r="55" spans="2:23" ht="17.25" customHeight="1" x14ac:dyDescent="0.2"/>
    <row r="56" spans="2:23" ht="17.25" customHeight="1" x14ac:dyDescent="0.2"/>
    <row r="57" spans="2:23" ht="14.25" customHeight="1" x14ac:dyDescent="0.2"/>
  </sheetData>
  <mergeCells count="4">
    <mergeCell ref="B2:W2"/>
    <mergeCell ref="B4:W4"/>
    <mergeCell ref="B50:W50"/>
    <mergeCell ref="B51:W51"/>
  </mergeCells>
  <pageMargins left="0.74803149606299213" right="0.74803149606299213" top="0.98425196850393704" bottom="0.98425196850393704" header="0.51181102362204722" footer="0.51181102362204722"/>
  <pageSetup paperSize="9" scale="31"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3C78D-8F40-422E-88A6-FFC6E208958B}">
  <sheetPr codeName="Sheet7">
    <pageSetUpPr fitToPage="1"/>
  </sheetPr>
  <dimension ref="B2:W70"/>
  <sheetViews>
    <sheetView showGridLines="0" zoomScale="80" zoomScaleNormal="80" workbookViewId="0">
      <selection activeCell="B3" sqref="B3"/>
    </sheetView>
  </sheetViews>
  <sheetFormatPr defaultColWidth="9.85546875" defaultRowHeight="12.75" x14ac:dyDescent="0.2"/>
  <cols>
    <col min="1" max="1" width="7.5703125" style="3" customWidth="1"/>
    <col min="2" max="2" width="25" style="3" customWidth="1"/>
    <col min="3" max="3" width="9.85546875" style="3"/>
    <col min="4" max="15" width="10.85546875" style="3" customWidth="1"/>
    <col min="16" max="16" width="9.85546875" style="3"/>
    <col min="17" max="18" width="9.85546875" style="3" customWidth="1"/>
    <col min="19" max="16384" width="9.85546875" style="3"/>
  </cols>
  <sheetData>
    <row r="2" spans="2:23" ht="27.75" customHeight="1" x14ac:dyDescent="0.4">
      <c r="B2" s="165" t="s">
        <v>137</v>
      </c>
      <c r="C2" s="165"/>
      <c r="D2" s="165"/>
      <c r="E2" s="165"/>
      <c r="F2" s="165"/>
      <c r="G2" s="165"/>
      <c r="H2" s="165"/>
      <c r="I2" s="165"/>
      <c r="J2" s="165"/>
      <c r="K2" s="165"/>
      <c r="L2" s="165"/>
      <c r="M2" s="165"/>
      <c r="N2" s="165"/>
      <c r="O2" s="165"/>
      <c r="P2" s="165"/>
      <c r="Q2" s="165"/>
      <c r="R2" s="165"/>
      <c r="S2" s="165"/>
      <c r="T2" s="165"/>
      <c r="U2" s="165"/>
      <c r="V2" s="165"/>
      <c r="W2" s="165"/>
    </row>
    <row r="4" spans="2:23" ht="38.450000000000003" customHeight="1" x14ac:dyDescent="0.2">
      <c r="B4" s="158" t="s">
        <v>138</v>
      </c>
      <c r="C4" s="158"/>
      <c r="D4" s="158"/>
      <c r="E4" s="158"/>
      <c r="F4" s="158"/>
      <c r="G4" s="158"/>
      <c r="H4" s="158"/>
      <c r="I4" s="158"/>
      <c r="J4" s="158"/>
      <c r="K4" s="158"/>
      <c r="L4" s="158"/>
      <c r="M4" s="158"/>
      <c r="N4" s="158"/>
      <c r="O4" s="158"/>
      <c r="P4" s="158"/>
      <c r="Q4" s="158"/>
      <c r="R4" s="158"/>
      <c r="S4" s="158"/>
      <c r="T4" s="158"/>
      <c r="U4" s="158"/>
      <c r="V4" s="158"/>
      <c r="W4" s="158"/>
    </row>
    <row r="18" spans="2:23" x14ac:dyDescent="0.2">
      <c r="C18" s="3" t="s">
        <v>124</v>
      </c>
    </row>
    <row r="27" spans="2:23" ht="14.25" x14ac:dyDescent="0.2">
      <c r="B27" s="152"/>
      <c r="C27" s="152"/>
      <c r="D27" s="152"/>
      <c r="E27" s="152"/>
      <c r="F27" s="152"/>
      <c r="G27" s="152"/>
      <c r="H27" s="152"/>
      <c r="I27" s="152"/>
      <c r="J27" s="152"/>
      <c r="K27" s="152"/>
      <c r="L27" s="152"/>
      <c r="M27" s="152"/>
      <c r="N27" s="152"/>
      <c r="O27" s="4"/>
    </row>
    <row r="28" spans="2:23" ht="15.75" x14ac:dyDescent="0.25">
      <c r="B28" s="5"/>
    </row>
    <row r="29" spans="2:23" ht="15.75" x14ac:dyDescent="0.25">
      <c r="B29" s="5"/>
    </row>
    <row r="30" spans="2:23" ht="15.75" x14ac:dyDescent="0.25">
      <c r="B30" s="5"/>
    </row>
    <row r="31" spans="2:23" ht="15.75" x14ac:dyDescent="0.25">
      <c r="B31" s="5"/>
    </row>
    <row r="32" spans="2:23" ht="15.75" thickBot="1" x14ac:dyDescent="0.25">
      <c r="B32" s="125" t="s">
        <v>139</v>
      </c>
      <c r="C32" s="126" t="s">
        <v>0</v>
      </c>
      <c r="D32" s="126">
        <v>2006</v>
      </c>
      <c r="E32" s="126">
        <v>2007</v>
      </c>
      <c r="F32" s="126">
        <v>2008</v>
      </c>
      <c r="G32" s="126">
        <v>2009</v>
      </c>
      <c r="H32" s="126">
        <v>2010</v>
      </c>
      <c r="I32" s="126">
        <v>2011</v>
      </c>
      <c r="J32" s="126">
        <v>2012</v>
      </c>
      <c r="K32" s="126">
        <v>2013</v>
      </c>
      <c r="L32" s="126">
        <v>2014</v>
      </c>
      <c r="M32" s="126">
        <v>2015</v>
      </c>
      <c r="N32" s="127">
        <v>2016</v>
      </c>
      <c r="O32" s="127">
        <v>2017</v>
      </c>
      <c r="P32" s="127">
        <v>2018</v>
      </c>
      <c r="Q32" s="126">
        <v>2019</v>
      </c>
      <c r="R32" s="126">
        <v>2020</v>
      </c>
      <c r="S32" s="126">
        <v>2021</v>
      </c>
      <c r="T32" s="126">
        <v>2022</v>
      </c>
      <c r="U32" s="126">
        <v>2023</v>
      </c>
      <c r="V32" s="126">
        <v>2024</v>
      </c>
      <c r="W32" s="126">
        <v>2025</v>
      </c>
    </row>
    <row r="33" spans="2:23" ht="14.25" x14ac:dyDescent="0.2">
      <c r="B33" s="7" t="s">
        <v>1</v>
      </c>
      <c r="C33" s="8" t="s">
        <v>2</v>
      </c>
      <c r="D33" s="95">
        <v>0.71</v>
      </c>
      <c r="E33" s="95">
        <v>0.64</v>
      </c>
      <c r="F33" s="95">
        <v>0.56000000000000005</v>
      </c>
      <c r="G33" s="95">
        <v>0.59</v>
      </c>
      <c r="H33" s="95">
        <v>0.62</v>
      </c>
      <c r="I33" s="95">
        <v>0.8</v>
      </c>
      <c r="J33" s="95">
        <v>0.63</v>
      </c>
      <c r="K33" s="95">
        <v>0.59</v>
      </c>
      <c r="L33" s="95">
        <v>0.498</v>
      </c>
      <c r="M33" s="95">
        <v>0.60499999999999998</v>
      </c>
      <c r="N33" s="95">
        <v>0.67451152128542502</v>
      </c>
      <c r="O33" s="95">
        <v>0.7</v>
      </c>
      <c r="P33" s="95">
        <v>0.5</v>
      </c>
      <c r="Q33" s="95">
        <v>0.63424599999999998</v>
      </c>
      <c r="R33" s="95">
        <v>0.48943500000000001</v>
      </c>
      <c r="S33" s="95">
        <v>0.52330399999999999</v>
      </c>
      <c r="T33" s="95">
        <v>0.82758900000000002</v>
      </c>
      <c r="U33" s="95">
        <v>0.62258199999999997</v>
      </c>
      <c r="V33" s="95">
        <v>0.58939299999999994</v>
      </c>
      <c r="W33" s="95">
        <v>0.514401</v>
      </c>
    </row>
    <row r="34" spans="2:23" ht="14.25" x14ac:dyDescent="0.2">
      <c r="B34" s="7" t="s">
        <v>3</v>
      </c>
      <c r="C34" s="8" t="s">
        <v>4</v>
      </c>
      <c r="D34" s="95">
        <v>1.155</v>
      </c>
      <c r="E34" s="95">
        <v>1.0429999999999999</v>
      </c>
      <c r="F34" s="95">
        <v>1.151</v>
      </c>
      <c r="G34" s="95">
        <v>1.3009999999999999</v>
      </c>
      <c r="H34" s="95">
        <v>1.06</v>
      </c>
      <c r="I34" s="95">
        <v>1.032</v>
      </c>
      <c r="J34" s="95">
        <v>0.8831</v>
      </c>
      <c r="K34" s="95">
        <v>0.73250000000000004</v>
      </c>
      <c r="L34" s="95">
        <v>0.82499999999999996</v>
      </c>
      <c r="M34" s="95">
        <v>0.68500000000000005</v>
      </c>
      <c r="N34" s="95">
        <v>0.702848472930096</v>
      </c>
      <c r="O34" s="95">
        <v>0.71340029662555104</v>
      </c>
      <c r="P34" s="95">
        <v>0.67759999999999998</v>
      </c>
      <c r="Q34" s="95">
        <v>0.66</v>
      </c>
      <c r="R34" s="95">
        <v>0.68397513183544001</v>
      </c>
      <c r="S34" s="95">
        <v>0.56248750998800001</v>
      </c>
      <c r="T34" s="95">
        <v>0.60682479448927995</v>
      </c>
      <c r="U34" s="95">
        <v>0.51830311640070004</v>
      </c>
      <c r="V34" s="95">
        <v>0.57691561271304004</v>
      </c>
      <c r="W34" s="95">
        <v>0.57977436016036998</v>
      </c>
    </row>
    <row r="35" spans="2:23" ht="14.25" x14ac:dyDescent="0.2">
      <c r="B35" s="7" t="s">
        <v>5</v>
      </c>
      <c r="C35" s="8" t="s">
        <v>4</v>
      </c>
      <c r="D35" s="95">
        <v>1.212</v>
      </c>
      <c r="E35" s="95">
        <v>1.22</v>
      </c>
      <c r="F35" s="95">
        <v>1.232</v>
      </c>
      <c r="G35" s="95">
        <v>1.1020000000000001</v>
      </c>
      <c r="H35" s="95">
        <v>0.97299999999999998</v>
      </c>
      <c r="I35" s="95">
        <v>0.89800000000000002</v>
      </c>
      <c r="J35" s="95">
        <v>1.0129999999999999</v>
      </c>
      <c r="K35" s="95">
        <v>1.216</v>
      </c>
      <c r="L35" s="95">
        <v>0.98</v>
      </c>
      <c r="M35" s="95">
        <v>1.0922912325560199</v>
      </c>
      <c r="N35" s="95">
        <v>0.87428641812437002</v>
      </c>
      <c r="O35" s="95">
        <v>0.85216377598530901</v>
      </c>
      <c r="P35" s="95">
        <v>0.782759242134621</v>
      </c>
      <c r="Q35" s="95">
        <v>0.82332106960351603</v>
      </c>
      <c r="R35" s="95">
        <v>0.78570038882809601</v>
      </c>
      <c r="S35" s="95">
        <v>0.61879756740457403</v>
      </c>
      <c r="T35" s="95">
        <v>0.69699999999999995</v>
      </c>
      <c r="U35" s="95">
        <v>0.67800000000000005</v>
      </c>
      <c r="V35" s="95">
        <v>0.6</v>
      </c>
      <c r="W35" s="95">
        <v>0.64794409275054898</v>
      </c>
    </row>
    <row r="36" spans="2:23" ht="14.25" x14ac:dyDescent="0.2">
      <c r="B36" s="7" t="s">
        <v>6</v>
      </c>
      <c r="C36" s="8" t="s">
        <v>4</v>
      </c>
      <c r="D36" s="95">
        <v>2.637</v>
      </c>
      <c r="E36" s="95">
        <v>2.2989999999999999</v>
      </c>
      <c r="F36" s="95">
        <v>2.2549999999999999</v>
      </c>
      <c r="G36" s="95">
        <v>2.3370000000000002</v>
      </c>
      <c r="H36" s="95">
        <v>1.996</v>
      </c>
      <c r="I36" s="95">
        <v>1.8660000000000001</v>
      </c>
      <c r="J36" s="95">
        <v>2.121</v>
      </c>
      <c r="K36" s="95">
        <v>1.847</v>
      </c>
      <c r="L36" s="95">
        <v>1.726</v>
      </c>
      <c r="M36" s="95">
        <v>1.96816573822055</v>
      </c>
      <c r="N36" s="95">
        <v>1.7670367702052401</v>
      </c>
      <c r="O36" s="95">
        <v>1.86014383876332</v>
      </c>
      <c r="P36" s="95">
        <v>1.7803482452535999</v>
      </c>
      <c r="Q36" s="95">
        <v>1.8747</v>
      </c>
      <c r="R36" s="95">
        <v>1.7655563228995801</v>
      </c>
      <c r="S36" s="95">
        <v>1.7024547301093</v>
      </c>
      <c r="T36" s="95">
        <v>1.607424879609</v>
      </c>
      <c r="U36" s="95">
        <v>1.5786577967558999</v>
      </c>
      <c r="V36" s="95">
        <v>1.5230461466425</v>
      </c>
      <c r="W36" s="95">
        <v>1.61326326925299</v>
      </c>
    </row>
    <row r="37" spans="2:23" ht="14.25" x14ac:dyDescent="0.2">
      <c r="B37" s="7" t="s">
        <v>7</v>
      </c>
      <c r="C37" s="8" t="s">
        <v>8</v>
      </c>
      <c r="D37" s="95">
        <v>1.71626633730805</v>
      </c>
      <c r="E37" s="95">
        <v>1.25492911335053</v>
      </c>
      <c r="F37" s="95">
        <v>1.3765181505089099</v>
      </c>
      <c r="G37" s="95">
        <v>1.29718837309197</v>
      </c>
      <c r="H37" s="95">
        <v>1.38272794442174</v>
      </c>
      <c r="I37" s="95">
        <v>1.10031841965523</v>
      </c>
      <c r="J37" s="95">
        <v>0.847485134414796</v>
      </c>
      <c r="K37" s="95">
        <v>0.882382905805419</v>
      </c>
      <c r="L37" s="95">
        <v>0.89290000000000003</v>
      </c>
      <c r="M37" s="95">
        <v>0.91400000000000003</v>
      </c>
      <c r="N37" s="95">
        <v>0.86429999999999996</v>
      </c>
      <c r="O37" s="95">
        <v>0.75019999999999998</v>
      </c>
      <c r="P37" s="95">
        <v>0.74904000000000004</v>
      </c>
      <c r="Q37" s="95">
        <v>0.76917000000000002</v>
      </c>
      <c r="R37" s="95">
        <v>0.76370000000000005</v>
      </c>
      <c r="S37" s="95">
        <v>0.73709999999999998</v>
      </c>
      <c r="T37" s="95">
        <v>0.78434683120000004</v>
      </c>
      <c r="U37" s="95">
        <v>0.65760802929999995</v>
      </c>
      <c r="V37" s="95">
        <v>0.78386187353568004</v>
      </c>
      <c r="W37" s="95">
        <v>0.86447125733698005</v>
      </c>
    </row>
    <row r="38" spans="2:23" ht="14.25" x14ac:dyDescent="0.2">
      <c r="B38" s="7" t="s">
        <v>9</v>
      </c>
      <c r="C38" s="8" t="s">
        <v>8</v>
      </c>
      <c r="D38" s="95">
        <v>3.9460000000000002</v>
      </c>
      <c r="E38" s="95">
        <v>2.7490000000000001</v>
      </c>
      <c r="F38" s="95">
        <v>2.9390000000000001</v>
      </c>
      <c r="G38" s="95">
        <v>3.423</v>
      </c>
      <c r="H38" s="95">
        <v>3.2730000000000001</v>
      </c>
      <c r="I38" s="95">
        <v>2.831</v>
      </c>
      <c r="J38" s="95">
        <v>2.71</v>
      </c>
      <c r="K38" s="95">
        <v>2.4220000000000002</v>
      </c>
      <c r="L38" s="95">
        <v>2.3170000000000002</v>
      </c>
      <c r="M38" s="95">
        <v>2.5192000000000001</v>
      </c>
      <c r="N38" s="95">
        <v>2.4944999999999999</v>
      </c>
      <c r="O38" s="95">
        <v>2.1408999999999998</v>
      </c>
      <c r="P38" s="95">
        <v>2.1739000000000002</v>
      </c>
      <c r="Q38" s="95">
        <v>2.3006000000000002</v>
      </c>
      <c r="R38" s="95">
        <v>2.4253</v>
      </c>
      <c r="S38" s="95">
        <v>2.2235999999999998</v>
      </c>
      <c r="T38" s="95">
        <v>2.3384377868000001</v>
      </c>
      <c r="U38" s="95">
        <v>2.1456707598999998</v>
      </c>
      <c r="V38" s="95">
        <v>2.1129669702261999</v>
      </c>
      <c r="W38" s="95">
        <v>2.3668144639771702</v>
      </c>
    </row>
    <row r="39" spans="2:23" ht="14.25" x14ac:dyDescent="0.2">
      <c r="B39" s="7" t="s">
        <v>10</v>
      </c>
      <c r="C39" s="8" t="s">
        <v>11</v>
      </c>
      <c r="D39" s="95">
        <v>1.663</v>
      </c>
      <c r="E39" s="95">
        <v>1.736</v>
      </c>
      <c r="F39" s="95">
        <v>1.353</v>
      </c>
      <c r="G39" s="95">
        <v>1.3740000000000001</v>
      </c>
      <c r="H39" s="95">
        <v>1.649</v>
      </c>
      <c r="I39" s="95">
        <v>1.546</v>
      </c>
      <c r="J39" s="95">
        <v>1.3080000000000001</v>
      </c>
      <c r="K39" s="95">
        <v>1.3260000000000001</v>
      </c>
      <c r="L39" s="95">
        <v>1.446</v>
      </c>
      <c r="M39" s="95">
        <v>1.123</v>
      </c>
      <c r="N39" s="95">
        <v>1.2010000000000001</v>
      </c>
      <c r="O39" s="95">
        <v>1.244</v>
      </c>
      <c r="P39" s="95">
        <v>1.1419999999999999</v>
      </c>
      <c r="Q39" s="95">
        <v>1.131</v>
      </c>
      <c r="R39" s="95">
        <v>0.9</v>
      </c>
      <c r="S39" s="95">
        <v>0.96</v>
      </c>
      <c r="T39" s="95">
        <v>0.98199999999999998</v>
      </c>
      <c r="U39" s="95">
        <v>1.0029999999999999</v>
      </c>
      <c r="V39" s="95">
        <v>0.997</v>
      </c>
      <c r="W39" s="95">
        <v>0.94399999999999995</v>
      </c>
    </row>
    <row r="40" spans="2:23" ht="14.25" x14ac:dyDescent="0.2">
      <c r="B40" s="7" t="s">
        <v>37</v>
      </c>
      <c r="C40" s="8" t="s">
        <v>12</v>
      </c>
      <c r="D40" s="95">
        <v>2.04</v>
      </c>
      <c r="E40" s="95">
        <v>1.77</v>
      </c>
      <c r="F40" s="95">
        <v>1.77</v>
      </c>
      <c r="G40" s="95">
        <v>1.72</v>
      </c>
      <c r="H40" s="95">
        <v>1.84</v>
      </c>
      <c r="I40" s="95">
        <v>1.45</v>
      </c>
      <c r="J40" s="95">
        <v>1.73</v>
      </c>
      <c r="K40" s="95">
        <v>1.46</v>
      </c>
      <c r="L40" s="95">
        <v>1.8184398931432</v>
      </c>
      <c r="M40" s="95">
        <v>1.298</v>
      </c>
      <c r="N40" s="95">
        <v>1.5589999999999999</v>
      </c>
      <c r="O40" s="95">
        <v>1.4490000000000001</v>
      </c>
      <c r="P40" s="95">
        <v>1.65887837000012</v>
      </c>
      <c r="Q40" s="95">
        <v>1.55849945199989</v>
      </c>
      <c r="R40" s="95">
        <v>1.4751316490000199</v>
      </c>
      <c r="S40" s="95">
        <v>1.53765561099991</v>
      </c>
      <c r="T40" s="95">
        <v>1.5786181430000501</v>
      </c>
      <c r="U40" s="95">
        <v>1.5596895679999201</v>
      </c>
      <c r="V40" s="95">
        <v>1.9190407654948276</v>
      </c>
      <c r="W40" s="95">
        <v>1.4726649215854</v>
      </c>
    </row>
    <row r="41" spans="2:23" ht="14.25" x14ac:dyDescent="0.2">
      <c r="B41" s="7" t="s">
        <v>38</v>
      </c>
      <c r="C41" s="8" t="s">
        <v>13</v>
      </c>
      <c r="D41" s="95">
        <v>2.4910000000000001</v>
      </c>
      <c r="E41" s="95">
        <v>2.327</v>
      </c>
      <c r="F41" s="95">
        <v>1.956</v>
      </c>
      <c r="G41" s="95">
        <v>2.1840000000000002</v>
      </c>
      <c r="H41" s="95">
        <v>1.91</v>
      </c>
      <c r="I41" s="95">
        <v>1.9410000000000001</v>
      </c>
      <c r="J41" s="95">
        <v>1.655</v>
      </c>
      <c r="K41" s="95">
        <v>1.8993122083398299</v>
      </c>
      <c r="L41" s="95">
        <v>1.80363058702446</v>
      </c>
      <c r="M41" s="95">
        <v>1.72617858339117</v>
      </c>
      <c r="N41" s="95">
        <v>1.68895348837209</v>
      </c>
      <c r="O41" s="95">
        <v>1.49997354006422</v>
      </c>
      <c r="P41" s="95">
        <v>1.87022645308317</v>
      </c>
      <c r="Q41" s="95">
        <v>1.76538784092649</v>
      </c>
      <c r="R41" s="96">
        <v>1.78442288798798</v>
      </c>
      <c r="S41" s="96">
        <v>1.2583853914805601</v>
      </c>
      <c r="T41" s="96">
        <v>1.1467058233337999</v>
      </c>
      <c r="U41" s="96">
        <v>1.2128598423930499</v>
      </c>
      <c r="V41" s="96">
        <v>1.25599677247759</v>
      </c>
      <c r="W41" s="96">
        <v>1.4351242934419299</v>
      </c>
    </row>
    <row r="42" spans="2:23" ht="14.25" x14ac:dyDescent="0.2">
      <c r="B42" s="7" t="s">
        <v>14</v>
      </c>
      <c r="C42" s="8" t="s">
        <v>13</v>
      </c>
      <c r="D42" s="95">
        <v>0.53116918957042902</v>
      </c>
      <c r="E42" s="95">
        <v>0.468300985933507</v>
      </c>
      <c r="F42" s="95">
        <v>0.30723715961154202</v>
      </c>
      <c r="G42" s="95">
        <v>0.54598915046999696</v>
      </c>
      <c r="H42" s="95">
        <v>0.43566630861019201</v>
      </c>
      <c r="I42" s="95">
        <v>0.402975972679604</v>
      </c>
      <c r="J42" s="95">
        <v>0.46894750174147898</v>
      </c>
      <c r="K42" s="95">
        <v>0.39452718435981199</v>
      </c>
      <c r="L42" s="95">
        <v>0.41583952847700201</v>
      </c>
      <c r="M42" s="95">
        <v>0.39037790116430998</v>
      </c>
      <c r="N42" s="95">
        <v>0.4</v>
      </c>
      <c r="O42" s="95">
        <v>0.333962928772712</v>
      </c>
      <c r="P42" s="95">
        <v>0.3428704377963</v>
      </c>
      <c r="Q42" s="95">
        <v>0.25695310129795002</v>
      </c>
      <c r="R42" s="96">
        <v>0.38689628539017001</v>
      </c>
      <c r="S42" s="96">
        <v>0.3262800837</v>
      </c>
      <c r="T42" s="96">
        <v>0.23105944549999999</v>
      </c>
      <c r="U42" s="96">
        <v>0.2363171721</v>
      </c>
      <c r="V42" s="96">
        <v>0.2479054456</v>
      </c>
      <c r="W42" s="96">
        <v>0.26660389000000001</v>
      </c>
    </row>
    <row r="43" spans="2:23" ht="14.25" x14ac:dyDescent="0.2">
      <c r="B43" s="7" t="s">
        <v>39</v>
      </c>
      <c r="C43" s="8" t="s">
        <v>13</v>
      </c>
      <c r="D43" s="95">
        <v>1.18939135536333</v>
      </c>
      <c r="E43" s="95">
        <v>1.3185788933501399</v>
      </c>
      <c r="F43" s="95">
        <v>1.0038463063563201</v>
      </c>
      <c r="G43" s="95">
        <v>1.17244949106122</v>
      </c>
      <c r="H43" s="95">
        <v>0.93637878797666596</v>
      </c>
      <c r="I43" s="95">
        <v>0.90285356871605404</v>
      </c>
      <c r="J43" s="95">
        <v>0.92303737580823197</v>
      </c>
      <c r="K43" s="95">
        <v>1.1120691277483301</v>
      </c>
      <c r="L43" s="95">
        <v>0.95631051191945404</v>
      </c>
      <c r="M43" s="95">
        <v>0.77269092798451899</v>
      </c>
      <c r="N43" s="95">
        <v>0.87707476801085005</v>
      </c>
      <c r="O43" s="95">
        <v>0.789672679488711</v>
      </c>
      <c r="P43" s="95">
        <v>0.73189390522471698</v>
      </c>
      <c r="Q43" s="95">
        <v>0.79510822338715603</v>
      </c>
      <c r="R43" s="96">
        <v>0.80279357905400095</v>
      </c>
      <c r="S43" s="96">
        <v>0.72545298862004204</v>
      </c>
      <c r="T43" s="96">
        <v>0.70087071441002402</v>
      </c>
      <c r="U43" s="96">
        <v>0.68445506758841201</v>
      </c>
      <c r="V43" s="96">
        <v>0.72650934333342998</v>
      </c>
      <c r="W43" s="96">
        <v>0.62421323694561004</v>
      </c>
    </row>
    <row r="44" spans="2:23" ht="14.25" x14ac:dyDescent="0.2">
      <c r="B44" s="7" t="s">
        <v>40</v>
      </c>
      <c r="C44" s="8" t="s">
        <v>13</v>
      </c>
      <c r="D44" s="95">
        <v>1.89439112423003</v>
      </c>
      <c r="E44" s="95">
        <v>1.7331809061082299</v>
      </c>
      <c r="F44" s="95">
        <v>1.49811155221209</v>
      </c>
      <c r="G44" s="95">
        <v>1.81168529065866</v>
      </c>
      <c r="H44" s="95">
        <v>1.76684296866163</v>
      </c>
      <c r="I44" s="95">
        <v>1.3512280167703701</v>
      </c>
      <c r="J44" s="95">
        <v>1.3730259960714699</v>
      </c>
      <c r="K44" s="95">
        <v>1.4363829921479701</v>
      </c>
      <c r="L44" s="95">
        <v>1.6008364060207501</v>
      </c>
      <c r="M44" s="95">
        <v>1.3803508909186999</v>
      </c>
      <c r="N44" s="95">
        <v>1.3</v>
      </c>
      <c r="O44" s="95">
        <v>1.11293036353424</v>
      </c>
      <c r="P44" s="95">
        <v>1.2778017331654501</v>
      </c>
      <c r="Q44" s="95">
        <v>1.4421849094143</v>
      </c>
      <c r="R44" s="96">
        <v>1.2498276241999999</v>
      </c>
      <c r="S44" s="96">
        <v>1.2651522628</v>
      </c>
      <c r="T44" s="96">
        <v>1.3225584719200001</v>
      </c>
      <c r="U44" s="96">
        <v>1.2304625789999999</v>
      </c>
      <c r="V44" s="96">
        <v>1.1168225854</v>
      </c>
      <c r="W44" s="96">
        <v>1.1708303</v>
      </c>
    </row>
    <row r="45" spans="2:23" ht="14.25" x14ac:dyDescent="0.2">
      <c r="B45" s="7" t="s">
        <v>15</v>
      </c>
      <c r="C45" s="8" t="s">
        <v>13</v>
      </c>
      <c r="D45" s="95">
        <v>0.920486600319943</v>
      </c>
      <c r="E45" s="95">
        <v>1.0668538396157801</v>
      </c>
      <c r="F45" s="95">
        <v>1.30452960387697</v>
      </c>
      <c r="G45" s="95">
        <v>1.3012188970088401</v>
      </c>
      <c r="H45" s="95">
        <v>0.98301365450156097</v>
      </c>
      <c r="I45" s="95">
        <v>0.95967116572529598</v>
      </c>
      <c r="J45" s="95">
        <v>1.09180572549386</v>
      </c>
      <c r="K45" s="95">
        <v>1.01</v>
      </c>
      <c r="L45" s="95">
        <v>1.0003570592197399</v>
      </c>
      <c r="M45" s="95">
        <v>0.90800000000000003</v>
      </c>
      <c r="N45" s="95">
        <v>0.80517788089713904</v>
      </c>
      <c r="O45" s="95">
        <v>0.64237100000000003</v>
      </c>
      <c r="P45" s="95">
        <v>0.58430239559653196</v>
      </c>
      <c r="Q45" s="95">
        <v>0.58999000000000001</v>
      </c>
      <c r="R45" s="96">
        <v>0.53756000000000004</v>
      </c>
      <c r="S45" s="96">
        <v>0.41385</v>
      </c>
      <c r="T45" s="96">
        <v>0.47417999999999999</v>
      </c>
      <c r="U45" s="96">
        <v>0.40655999999999998</v>
      </c>
      <c r="V45" s="96">
        <v>0.49257000000000001</v>
      </c>
      <c r="W45" s="96">
        <v>0.43384</v>
      </c>
    </row>
    <row r="46" spans="2:23" ht="14.25" x14ac:dyDescent="0.2">
      <c r="B46" s="7" t="s">
        <v>32</v>
      </c>
      <c r="C46" s="8" t="s">
        <v>16</v>
      </c>
      <c r="D46" s="95">
        <v>3.6130469990700802</v>
      </c>
      <c r="E46" s="95">
        <v>3.33316255470822</v>
      </c>
      <c r="F46" s="95">
        <v>2.7755019789467399</v>
      </c>
      <c r="G46" s="95">
        <v>3.6828481890693601</v>
      </c>
      <c r="H46" s="95">
        <v>2.5621223202278598</v>
      </c>
      <c r="I46" s="95">
        <v>3.6453932946337102</v>
      </c>
      <c r="J46" s="95">
        <v>3.4557791256447401</v>
      </c>
      <c r="K46" s="95">
        <v>3.4559260833449001</v>
      </c>
      <c r="L46" s="95">
        <v>1.7397214614955401</v>
      </c>
      <c r="M46" s="95">
        <v>1.85241810775495</v>
      </c>
      <c r="N46" s="95">
        <v>2.6257002320168699</v>
      </c>
      <c r="O46" s="95">
        <v>2.7459683525629899</v>
      </c>
      <c r="P46" s="95">
        <v>2.39</v>
      </c>
      <c r="Q46" s="95">
        <v>2.3959999999999999</v>
      </c>
      <c r="R46" s="95">
        <v>2.3559999999999999</v>
      </c>
      <c r="S46" s="95">
        <v>2.2330000000000001</v>
      </c>
      <c r="T46" s="95">
        <v>1.627</v>
      </c>
      <c r="U46" s="95">
        <v>1.8089999999999999</v>
      </c>
      <c r="V46" s="95">
        <v>1.98</v>
      </c>
      <c r="W46" s="95">
        <v>2.181</v>
      </c>
    </row>
    <row r="47" spans="2:23" ht="15" thickBot="1" x14ac:dyDescent="0.25">
      <c r="B47" s="10" t="s">
        <v>136</v>
      </c>
      <c r="C47" s="6"/>
      <c r="D47" s="97">
        <v>1.7663381069841573</v>
      </c>
      <c r="E47" s="97">
        <v>1.5516664767153325</v>
      </c>
      <c r="F47" s="97">
        <v>1.51718007064752</v>
      </c>
      <c r="G47" s="97">
        <v>1.6250429168052936</v>
      </c>
      <c r="H47" s="97">
        <v>1.5063802174908199</v>
      </c>
      <c r="I47" s="97">
        <v>1.3690524661500689</v>
      </c>
      <c r="J47" s="97">
        <v>1.3085794913842039</v>
      </c>
      <c r="K47" s="97">
        <v>1.2754726488256785</v>
      </c>
      <c r="L47" s="97">
        <v>1.2579894447743385</v>
      </c>
      <c r="M47" s="97">
        <v>1.2083898090963043</v>
      </c>
      <c r="N47" s="97">
        <v>1.1734409566878719</v>
      </c>
      <c r="O47" s="97">
        <v>1.096245158057324</v>
      </c>
      <c r="P47" s="97">
        <v>1.1024563066372959</v>
      </c>
      <c r="Q47" s="97">
        <v>1.1280097228104555</v>
      </c>
      <c r="R47" s="97">
        <v>1.0879435769806172</v>
      </c>
      <c r="S47" s="97">
        <v>0.98321637199741119</v>
      </c>
      <c r="T47" s="97">
        <v>1.0067715812497493</v>
      </c>
      <c r="U47" s="97">
        <v>0.94668367763460781</v>
      </c>
      <c r="V47" s="97">
        <v>0.97165909540739415</v>
      </c>
      <c r="W47" s="97">
        <v>1.0086191588833975</v>
      </c>
    </row>
    <row r="48" spans="2:23" x14ac:dyDescent="0.2">
      <c r="S48" s="91"/>
      <c r="T48" s="91"/>
      <c r="U48" s="91"/>
    </row>
    <row r="49" spans="2:23" ht="15.75" x14ac:dyDescent="0.2">
      <c r="B49" s="166" t="s">
        <v>18</v>
      </c>
      <c r="C49" s="166"/>
      <c r="D49" s="166"/>
      <c r="E49" s="166"/>
      <c r="F49" s="166"/>
      <c r="G49" s="166"/>
      <c r="H49" s="166"/>
      <c r="I49" s="166"/>
      <c r="J49" s="166"/>
      <c r="K49" s="166"/>
      <c r="L49" s="166"/>
      <c r="M49" s="166"/>
      <c r="N49" s="166"/>
      <c r="O49" s="166"/>
      <c r="P49" s="166"/>
      <c r="Q49" s="166"/>
      <c r="R49" s="166"/>
      <c r="S49" s="166"/>
      <c r="T49" s="166"/>
      <c r="U49" s="166"/>
      <c r="V49" s="166"/>
      <c r="W49" s="166"/>
    </row>
    <row r="50" spans="2:23" ht="15.75" customHeight="1" x14ac:dyDescent="0.2">
      <c r="B50" s="158" t="s">
        <v>113</v>
      </c>
      <c r="C50" s="158"/>
      <c r="D50" s="158"/>
      <c r="E50" s="158"/>
      <c r="F50" s="158"/>
      <c r="G50" s="158"/>
      <c r="H50" s="158"/>
      <c r="I50" s="158"/>
      <c r="J50" s="158"/>
      <c r="K50" s="158"/>
      <c r="L50" s="158"/>
      <c r="M50" s="158"/>
      <c r="N50" s="158"/>
      <c r="O50" s="158"/>
      <c r="P50" s="158"/>
      <c r="Q50" s="158"/>
      <c r="R50" s="158"/>
      <c r="S50" s="158"/>
      <c r="T50" s="158"/>
      <c r="U50" s="158"/>
      <c r="V50" s="158"/>
      <c r="W50" s="158"/>
    </row>
    <row r="51" spans="2:23" ht="18" customHeight="1" x14ac:dyDescent="0.2">
      <c r="P51" s="2"/>
      <c r="Q51" s="2"/>
      <c r="R51" s="2"/>
      <c r="S51" s="2"/>
      <c r="T51" s="2"/>
      <c r="U51" s="2"/>
    </row>
    <row r="54" spans="2:23" ht="15" x14ac:dyDescent="0.25">
      <c r="B54"/>
      <c r="C54"/>
      <c r="D54"/>
      <c r="E54"/>
      <c r="F54"/>
      <c r="G54"/>
      <c r="H54"/>
      <c r="I54"/>
      <c r="J54"/>
      <c r="K54"/>
      <c r="L54"/>
      <c r="M54"/>
      <c r="N54"/>
      <c r="O54"/>
      <c r="P54"/>
      <c r="Q54"/>
      <c r="R54"/>
      <c r="S54"/>
      <c r="T54"/>
      <c r="U54"/>
      <c r="V54"/>
      <c r="W54"/>
    </row>
    <row r="55" spans="2:23" ht="15" x14ac:dyDescent="0.25">
      <c r="B55"/>
      <c r="C55"/>
      <c r="D55"/>
      <c r="E55"/>
      <c r="F55"/>
      <c r="G55"/>
      <c r="H55"/>
      <c r="I55"/>
      <c r="J55"/>
      <c r="K55"/>
      <c r="L55"/>
      <c r="M55"/>
      <c r="N55"/>
      <c r="O55"/>
      <c r="P55"/>
      <c r="Q55"/>
      <c r="R55"/>
      <c r="S55"/>
      <c r="T55"/>
      <c r="U55"/>
      <c r="V55"/>
      <c r="W55"/>
    </row>
    <row r="56" spans="2:23" ht="15" x14ac:dyDescent="0.25">
      <c r="B56"/>
      <c r="C56"/>
      <c r="D56"/>
      <c r="E56"/>
      <c r="F56"/>
      <c r="G56"/>
      <c r="H56"/>
      <c r="I56"/>
      <c r="J56"/>
      <c r="K56"/>
      <c r="L56"/>
      <c r="M56"/>
      <c r="N56"/>
      <c r="O56"/>
      <c r="P56"/>
      <c r="Q56"/>
      <c r="R56"/>
      <c r="S56"/>
      <c r="T56"/>
      <c r="U56"/>
      <c r="V56"/>
      <c r="W56"/>
    </row>
    <row r="57" spans="2:23" ht="15" x14ac:dyDescent="0.25">
      <c r="B57"/>
      <c r="C57"/>
      <c r="D57"/>
      <c r="E57"/>
      <c r="F57"/>
      <c r="G57"/>
      <c r="H57"/>
      <c r="I57"/>
      <c r="J57"/>
      <c r="K57"/>
      <c r="L57"/>
      <c r="M57"/>
      <c r="N57"/>
      <c r="O57"/>
      <c r="P57"/>
      <c r="Q57"/>
      <c r="R57"/>
      <c r="S57"/>
      <c r="T57"/>
      <c r="U57"/>
      <c r="V57"/>
      <c r="W57"/>
    </row>
    <row r="58" spans="2:23" ht="15" x14ac:dyDescent="0.25">
      <c r="B58"/>
      <c r="C58"/>
      <c r="D58"/>
      <c r="E58"/>
      <c r="F58"/>
      <c r="G58"/>
      <c r="H58"/>
      <c r="I58"/>
      <c r="J58"/>
      <c r="K58"/>
      <c r="L58"/>
      <c r="M58"/>
      <c r="N58"/>
      <c r="O58"/>
      <c r="P58"/>
      <c r="Q58"/>
      <c r="R58"/>
      <c r="S58"/>
      <c r="T58"/>
      <c r="U58"/>
      <c r="V58"/>
      <c r="W58"/>
    </row>
    <row r="59" spans="2:23" ht="15" x14ac:dyDescent="0.25">
      <c r="B59"/>
      <c r="C59"/>
      <c r="D59"/>
      <c r="E59"/>
      <c r="F59"/>
      <c r="G59"/>
      <c r="H59"/>
      <c r="I59"/>
      <c r="J59"/>
      <c r="K59"/>
      <c r="L59"/>
      <c r="M59"/>
      <c r="N59"/>
      <c r="O59"/>
      <c r="P59"/>
      <c r="Q59"/>
      <c r="R59"/>
      <c r="S59"/>
      <c r="T59"/>
      <c r="U59"/>
      <c r="V59"/>
      <c r="W59"/>
    </row>
    <row r="60" spans="2:23" ht="15" x14ac:dyDescent="0.25">
      <c r="B60"/>
      <c r="C60"/>
      <c r="D60"/>
      <c r="E60"/>
      <c r="F60"/>
      <c r="G60"/>
      <c r="H60"/>
      <c r="I60"/>
      <c r="J60"/>
      <c r="K60"/>
      <c r="L60"/>
      <c r="M60"/>
      <c r="N60"/>
      <c r="O60"/>
      <c r="P60"/>
      <c r="Q60"/>
      <c r="R60"/>
      <c r="S60"/>
      <c r="T60"/>
      <c r="U60"/>
      <c r="V60"/>
      <c r="W60"/>
    </row>
    <row r="61" spans="2:23" ht="15" x14ac:dyDescent="0.25">
      <c r="B61"/>
      <c r="C61"/>
      <c r="D61"/>
      <c r="E61"/>
      <c r="F61"/>
      <c r="G61"/>
      <c r="H61"/>
      <c r="I61"/>
      <c r="J61"/>
      <c r="K61"/>
      <c r="L61"/>
      <c r="M61"/>
      <c r="N61"/>
      <c r="O61"/>
      <c r="P61"/>
      <c r="Q61"/>
      <c r="R61"/>
      <c r="S61"/>
      <c r="T61"/>
      <c r="U61"/>
      <c r="V61"/>
      <c r="W61"/>
    </row>
    <row r="62" spans="2:23" ht="15" x14ac:dyDescent="0.25">
      <c r="B62"/>
      <c r="C62"/>
      <c r="D62"/>
      <c r="E62"/>
      <c r="F62"/>
      <c r="G62"/>
      <c r="H62"/>
      <c r="I62"/>
      <c r="J62"/>
      <c r="K62"/>
      <c r="L62"/>
      <c r="M62"/>
      <c r="N62"/>
      <c r="O62"/>
      <c r="P62"/>
      <c r="Q62"/>
      <c r="R62"/>
      <c r="S62"/>
      <c r="T62"/>
      <c r="U62"/>
      <c r="V62"/>
      <c r="W62"/>
    </row>
    <row r="63" spans="2:23" ht="15" x14ac:dyDescent="0.25">
      <c r="B63"/>
      <c r="C63"/>
      <c r="D63"/>
      <c r="E63"/>
      <c r="F63"/>
      <c r="G63"/>
      <c r="H63"/>
      <c r="I63"/>
      <c r="J63"/>
      <c r="K63"/>
      <c r="L63"/>
      <c r="M63"/>
      <c r="N63"/>
      <c r="O63"/>
      <c r="P63"/>
      <c r="Q63"/>
      <c r="R63"/>
      <c r="S63"/>
      <c r="T63"/>
      <c r="U63"/>
      <c r="V63"/>
      <c r="W63"/>
    </row>
    <row r="64" spans="2:23" ht="15" x14ac:dyDescent="0.25">
      <c r="B64"/>
      <c r="C64"/>
      <c r="D64"/>
      <c r="E64"/>
      <c r="F64"/>
      <c r="G64"/>
      <c r="H64"/>
      <c r="I64"/>
      <c r="J64"/>
      <c r="K64"/>
      <c r="L64"/>
      <c r="M64"/>
      <c r="N64"/>
      <c r="O64"/>
      <c r="P64"/>
      <c r="Q64"/>
      <c r="R64"/>
      <c r="S64"/>
      <c r="T64"/>
      <c r="U64"/>
      <c r="V64"/>
      <c r="W64"/>
    </row>
    <row r="65" spans="2:23" ht="15" x14ac:dyDescent="0.25">
      <c r="B65"/>
      <c r="C65"/>
      <c r="D65"/>
      <c r="E65"/>
      <c r="F65"/>
      <c r="G65"/>
      <c r="H65"/>
      <c r="I65"/>
      <c r="J65"/>
      <c r="K65"/>
      <c r="L65"/>
      <c r="M65"/>
      <c r="N65"/>
      <c r="O65"/>
      <c r="P65"/>
      <c r="Q65"/>
      <c r="R65"/>
      <c r="S65"/>
      <c r="T65"/>
      <c r="U65"/>
      <c r="V65"/>
      <c r="W65"/>
    </row>
    <row r="66" spans="2:23" ht="15" x14ac:dyDescent="0.25">
      <c r="B66"/>
      <c r="C66"/>
      <c r="D66"/>
      <c r="E66"/>
      <c r="F66"/>
      <c r="G66"/>
      <c r="H66"/>
      <c r="I66"/>
      <c r="J66"/>
      <c r="K66"/>
      <c r="L66"/>
      <c r="M66"/>
      <c r="N66"/>
      <c r="O66"/>
      <c r="P66"/>
      <c r="Q66"/>
      <c r="R66"/>
      <c r="S66"/>
      <c r="T66"/>
      <c r="U66"/>
      <c r="V66"/>
      <c r="W66"/>
    </row>
    <row r="67" spans="2:23" ht="15" x14ac:dyDescent="0.25">
      <c r="B67"/>
      <c r="C67"/>
      <c r="D67"/>
      <c r="E67"/>
      <c r="F67"/>
      <c r="G67"/>
      <c r="H67"/>
      <c r="I67"/>
      <c r="J67"/>
      <c r="K67"/>
      <c r="L67"/>
      <c r="M67"/>
      <c r="N67"/>
      <c r="O67"/>
      <c r="P67"/>
      <c r="Q67"/>
      <c r="R67"/>
      <c r="S67"/>
      <c r="T67"/>
      <c r="U67"/>
      <c r="V67"/>
      <c r="W67"/>
    </row>
    <row r="68" spans="2:23" ht="15" x14ac:dyDescent="0.25">
      <c r="B68"/>
      <c r="C68"/>
      <c r="D68"/>
      <c r="E68"/>
      <c r="F68"/>
      <c r="G68"/>
      <c r="H68"/>
      <c r="I68"/>
      <c r="J68"/>
      <c r="K68"/>
      <c r="L68"/>
      <c r="M68"/>
      <c r="N68"/>
      <c r="O68"/>
      <c r="P68"/>
      <c r="Q68"/>
      <c r="R68"/>
      <c r="S68"/>
      <c r="T68"/>
      <c r="U68"/>
      <c r="V68"/>
      <c r="W68"/>
    </row>
    <row r="69" spans="2:23" ht="15" x14ac:dyDescent="0.25">
      <c r="B69"/>
      <c r="C69"/>
      <c r="D69"/>
      <c r="E69"/>
      <c r="F69"/>
      <c r="G69"/>
      <c r="H69"/>
      <c r="I69"/>
      <c r="J69"/>
      <c r="K69"/>
      <c r="L69"/>
      <c r="M69"/>
      <c r="N69"/>
      <c r="O69"/>
      <c r="P69"/>
      <c r="Q69"/>
      <c r="R69"/>
      <c r="S69"/>
      <c r="T69"/>
      <c r="U69"/>
      <c r="V69"/>
      <c r="W69"/>
    </row>
    <row r="70" spans="2:23" ht="15" x14ac:dyDescent="0.25">
      <c r="B70"/>
      <c r="C70"/>
      <c r="D70"/>
      <c r="E70"/>
      <c r="F70"/>
      <c r="G70"/>
      <c r="H70"/>
      <c r="I70"/>
      <c r="J70"/>
      <c r="K70"/>
      <c r="L70"/>
      <c r="M70"/>
      <c r="N70"/>
      <c r="O70"/>
      <c r="P70"/>
      <c r="Q70"/>
      <c r="R70"/>
      <c r="S70"/>
      <c r="T70"/>
      <c r="U70"/>
      <c r="V70"/>
      <c r="W70"/>
    </row>
  </sheetData>
  <mergeCells count="5">
    <mergeCell ref="B2:W2"/>
    <mergeCell ref="B4:W4"/>
    <mergeCell ref="B27:N27"/>
    <mergeCell ref="B49:W49"/>
    <mergeCell ref="B50:W50"/>
  </mergeCells>
  <pageMargins left="0.74803149606299213" right="0.74803149606299213" top="0.98425196850393704" bottom="0.98425196850393704" header="0.51181102362204722" footer="0.51181102362204722"/>
  <pageSetup paperSize="9" scale="34"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Introduction</vt:lpstr>
      <vt:lpstr>Contents</vt:lpstr>
      <vt:lpstr>1. Revenue</vt:lpstr>
      <vt:lpstr>2. RAB</vt:lpstr>
      <vt:lpstr>3. Capex</vt:lpstr>
      <vt:lpstr>4. Opex</vt:lpstr>
      <vt:lpstr>5. Incentive Schemes</vt:lpstr>
      <vt:lpstr>6. Outage duration</vt:lpstr>
      <vt:lpstr>7. Outage frequency</vt:lpstr>
      <vt:lpstr>8. Energy delivered</vt:lpstr>
      <vt:lpstr>9. Utilisation</vt:lpstr>
      <vt:lpstr>10. Customer numbers</vt:lpstr>
      <vt:lpstr>11. Circuit length</vt:lpstr>
      <vt:lpstr>12. Reg service life</vt:lpstr>
      <vt:lpstr>13. Smart meter installed</vt:lpstr>
      <vt:lpstr>14. Cost reflective tariffs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2026-06-30T06:05:09Z</dcterms:created>
  <dcterms:modified xsi:type="dcterms:W3CDTF">2026-06-30T06:07:00Z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2026-06-30T06:06:33Z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40f01c41-7694-44e5-8821-15c3151b50ec</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