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B:\Price Review\2028-32 TRR\12 2028 TRR - Revised proposal submission models\"/>
    </mc:Choice>
  </mc:AlternateContent>
  <xr:revisionPtr revIDLastSave="0" documentId="13_ncr:1_{5D66884F-9283-4B6C-B15C-FBE63A4986F9}" xr6:coauthVersionLast="47" xr6:coauthVersionMax="47" xr10:uidLastSave="{00000000-0000-0000-0000-000000000000}"/>
  <bookViews>
    <workbookView xWindow="-120" yWindow="-120" windowWidth="29040" windowHeight="15720" xr2:uid="{55AC77EC-F3ED-4D0B-B4EA-B52ECD90BA35}"/>
  </bookViews>
  <sheets>
    <sheet name="Sheet1" sheetId="1" r:id="rId1"/>
  </sheets>
  <externalReferences>
    <externalReference r:id="rId2"/>
    <externalReference r:id="rId3"/>
    <externalReference r:id="rId4"/>
    <externalReference r:id="rId5"/>
    <externalReference r:id="rId6"/>
  </externalReferences>
  <calcPr calcId="191029" iterateDelta="1E-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 r="F20" i="1"/>
  <c r="F19" i="1"/>
  <c r="F18" i="1"/>
  <c r="F17" i="1"/>
  <c r="F16" i="1"/>
  <c r="F15" i="1"/>
  <c r="F14" i="1"/>
  <c r="F13" i="1"/>
  <c r="F12" i="1"/>
  <c r="F11" i="1"/>
  <c r="F10" i="1"/>
  <c r="F9" i="1"/>
  <c r="F8" i="1"/>
  <c r="F7" i="1"/>
  <c r="F6" i="1"/>
  <c r="F5" i="1"/>
  <c r="F4" i="1"/>
  <c r="F44" i="1"/>
  <c r="F42" i="1"/>
  <c r="F41" i="1"/>
  <c r="F40" i="1"/>
  <c r="F39" i="1"/>
  <c r="F38" i="1"/>
  <c r="F37" i="1"/>
  <c r="F36" i="1"/>
  <c r="F35" i="1"/>
  <c r="F34" i="1"/>
  <c r="F33" i="1"/>
  <c r="F32" i="1"/>
  <c r="F31" i="1"/>
  <c r="F29" i="1"/>
  <c r="F28" i="1"/>
  <c r="F27" i="1"/>
  <c r="F26" i="1"/>
  <c r="F30" i="1"/>
  <c r="G42" i="1" l="1" a="1"/>
  <c r="G42" i="1" s="1"/>
  <c r="G41" i="1" a="1"/>
  <c r="G41" i="1" s="1"/>
  <c r="G40" i="1" a="1"/>
  <c r="G40" i="1" s="1"/>
  <c r="G39" i="1" a="1"/>
  <c r="G39" i="1" s="1"/>
  <c r="G38" i="1" a="1"/>
  <c r="G38" i="1" s="1"/>
  <c r="G37" i="1" a="1"/>
  <c r="G37" i="1" s="1"/>
  <c r="G36" i="1" a="1"/>
  <c r="G36" i="1" s="1"/>
  <c r="G35" i="1" a="1"/>
  <c r="G35" i="1" s="1"/>
  <c r="G34" i="1" a="1"/>
  <c r="G34" i="1" s="1"/>
  <c r="G33" i="1" a="1"/>
  <c r="G33" i="1" s="1"/>
  <c r="G32" i="1" a="1"/>
  <c r="G32" i="1" s="1"/>
  <c r="G31" i="1" a="1"/>
  <c r="G31" i="1" s="1"/>
  <c r="G30" i="1" a="1"/>
  <c r="G30" i="1" s="1"/>
  <c r="G29" i="1" a="1"/>
  <c r="G29" i="1" s="1"/>
  <c r="G28" i="1" a="1"/>
  <c r="G28" i="1" s="1"/>
  <c r="G27" i="1" a="1"/>
  <c r="G27" i="1" s="1"/>
  <c r="G26" i="1" a="1"/>
  <c r="G26" i="1" s="1"/>
  <c r="G20" i="1" a="1"/>
  <c r="G20" i="1" s="1"/>
  <c r="G19" i="1" a="1"/>
  <c r="G19" i="1" s="1"/>
  <c r="G18" i="1" a="1"/>
  <c r="G18" i="1" s="1"/>
  <c r="G17" i="1" a="1"/>
  <c r="G17" i="1" s="1"/>
  <c r="G16" i="1" a="1"/>
  <c r="G16" i="1" s="1"/>
  <c r="G15" i="1" a="1"/>
  <c r="G15" i="1" s="1"/>
  <c r="G14" i="1" a="1"/>
  <c r="G14" i="1" s="1"/>
  <c r="G13" i="1" a="1"/>
  <c r="G13" i="1" s="1"/>
  <c r="G12" i="1" a="1"/>
  <c r="G12" i="1" s="1"/>
  <c r="G11" i="1" a="1"/>
  <c r="G11" i="1" s="1"/>
  <c r="G10" i="1" a="1"/>
  <c r="G10" i="1" s="1"/>
  <c r="G9" i="1" a="1"/>
  <c r="G9" i="1" s="1"/>
  <c r="G8" i="1" a="1"/>
  <c r="G8" i="1" s="1"/>
  <c r="G7" i="1" a="1"/>
  <c r="G7" i="1" s="1"/>
  <c r="G6" i="1" a="1"/>
  <c r="G6" i="1" s="1"/>
  <c r="G5" i="1" a="1"/>
  <c r="G5" i="1" s="1"/>
  <c r="G4" i="1" a="1"/>
  <c r="G4" i="1" s="1"/>
  <c r="E42" i="1" l="1"/>
  <c r="E41" i="1"/>
  <c r="E40" i="1"/>
  <c r="E39" i="1"/>
  <c r="E38" i="1"/>
  <c r="E37" i="1"/>
  <c r="E36" i="1"/>
  <c r="E35" i="1"/>
  <c r="E34" i="1"/>
  <c r="E33" i="1"/>
  <c r="E32" i="1"/>
  <c r="E31" i="1"/>
  <c r="E30" i="1"/>
  <c r="E29" i="1"/>
  <c r="E28" i="1"/>
  <c r="E27" i="1"/>
  <c r="E26" i="1"/>
  <c r="D42" i="1"/>
  <c r="D41" i="1"/>
  <c r="D40" i="1"/>
  <c r="D39" i="1"/>
  <c r="D38" i="1"/>
  <c r="D37" i="1"/>
  <c r="D36" i="1"/>
  <c r="D35" i="1"/>
  <c r="D34" i="1"/>
  <c r="D33" i="1"/>
  <c r="D32" i="1"/>
  <c r="D31" i="1"/>
  <c r="D30" i="1"/>
  <c r="D29" i="1"/>
  <c r="D28" i="1"/>
  <c r="D27" i="1"/>
  <c r="D26" i="1"/>
  <c r="E4" i="1" a="1"/>
  <c r="E4" i="1" s="1"/>
  <c r="D4" i="1" a="1"/>
  <c r="D4" i="1" s="1"/>
  <c r="C20" i="1"/>
  <c r="C19" i="1"/>
  <c r="C18" i="1"/>
  <c r="C17" i="1"/>
  <c r="C16" i="1"/>
  <c r="C15" i="1"/>
  <c r="C14" i="1"/>
  <c r="C13" i="1"/>
  <c r="C12" i="1"/>
  <c r="C11" i="1"/>
  <c r="C10" i="1"/>
  <c r="C9" i="1"/>
  <c r="C8" i="1"/>
  <c r="C7" i="1"/>
  <c r="C6" i="1"/>
  <c r="C5" i="1"/>
  <c r="C4" i="1"/>
  <c r="C42" i="1"/>
  <c r="C41" i="1"/>
  <c r="C40" i="1"/>
  <c r="C39" i="1"/>
  <c r="C38" i="1"/>
  <c r="C37" i="1"/>
  <c r="C36" i="1"/>
  <c r="C35" i="1"/>
  <c r="C34" i="1"/>
  <c r="C33" i="1"/>
  <c r="C32" i="1"/>
  <c r="C31" i="1"/>
  <c r="C30" i="1"/>
  <c r="C29" i="1"/>
  <c r="C28" i="1"/>
  <c r="C27" i="1"/>
  <c r="C26" i="1"/>
  <c r="H43" i="1"/>
  <c r="H21" i="1"/>
  <c r="H45" i="1" s="1"/>
  <c r="C21" i="1" l="1"/>
  <c r="C22" i="1" s="1"/>
  <c r="G43" i="1"/>
  <c r="G44" i="1" s="1"/>
  <c r="G21" i="1"/>
  <c r="G22" i="1" s="1"/>
  <c r="F21" i="1"/>
  <c r="F43" i="1"/>
  <c r="D43" i="1"/>
  <c r="D44" i="1" s="1"/>
  <c r="E43" i="1"/>
  <c r="E44" i="1" s="1"/>
  <c r="C43" i="1"/>
  <c r="C44" i="1" s="1"/>
  <c r="G45" i="1" l="1"/>
  <c r="F45" i="1"/>
  <c r="D21" i="1"/>
  <c r="D22" i="1" s="1"/>
  <c r="E21" i="1"/>
  <c r="E22" i="1" s="1"/>
  <c r="C45" i="1"/>
  <c r="E45" i="1" l="1"/>
  <c r="D4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<sst xmlns="http://schemas.openxmlformats.org/spreadsheetml/2006/main" count="89" uniqueCount="36">
  <si>
    <t>Secondary</t>
  </si>
  <si>
    <t>Switchgear</t>
  </si>
  <si>
    <t>Transformers</t>
  </si>
  <si>
    <t>Reactive</t>
  </si>
  <si>
    <t>Transmission Lines</t>
  </si>
  <si>
    <t>Establishment</t>
  </si>
  <si>
    <t>Communications</t>
  </si>
  <si>
    <t>Polymeric Insulators</t>
  </si>
  <si>
    <t>Easements</t>
  </si>
  <si>
    <t>Land</t>
  </si>
  <si>
    <t>Non-System - IT</t>
  </si>
  <si>
    <t>Non-System - Motor Vehicles</t>
  </si>
  <si>
    <t>Non-System - Buildings Capital Works</t>
  </si>
  <si>
    <t>Non-System - Premises</t>
  </si>
  <si>
    <t>Non-network Leasehold Land &amp; Buildings</t>
  </si>
  <si>
    <t>Non-System - Other</t>
  </si>
  <si>
    <t>2021-22</t>
  </si>
  <si>
    <t>2022-23</t>
  </si>
  <si>
    <t>2023-24</t>
  </si>
  <si>
    <t>2024-25</t>
  </si>
  <si>
    <t>Year</t>
  </si>
  <si>
    <t>Total</t>
  </si>
  <si>
    <t>RAB class</t>
  </si>
  <si>
    <t>Non-System - IT (In House Software)</t>
  </si>
  <si>
    <t>Towers and Conductor</t>
  </si>
  <si>
    <t>IT</t>
  </si>
  <si>
    <t>In-House Software</t>
  </si>
  <si>
    <t>Vehicles</t>
  </si>
  <si>
    <t>Buildings - Capital Works</t>
  </si>
  <si>
    <t>Premises</t>
  </si>
  <si>
    <t>Other (Non-Network)</t>
  </si>
  <si>
    <t>Movements in capitalised provisions ($m Nominal) - As-Commissioned</t>
  </si>
  <si>
    <t>Movements in capitalised provisions ($m Nominal) - As-Incurred</t>
  </si>
  <si>
    <t>check</t>
  </si>
  <si>
    <t>2025-26</t>
  </si>
  <si>
    <t>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</si>
</sst>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7">
    <xf numFmtId="0" fontId="0" fillId="0" borderId="0" xfId="0"/>
    <xf numFmtId="0" fontId="2" fillId="0" borderId="0" xfId="0" applyFont="1" applyAlignment="1">
      <alignment horizontal="center"/>
    </xf>
    <xf numFmtId="43" fontId="0" fillId="0" borderId="0" xfId="1" applyFont="1"/>
    <xf numFmtId="0" fontId="2" fillId="0" borderId="0" xfId="0" applyFont="1"/>
    <xf numFmtId="43" fontId="0" fillId="0" borderId="0" xfId="0" applyNumberFormat="1"/>
    <xf numFmtId="43" fontId="2" fillId="0" borderId="0" xfId="0" applyNumberFormat="1" applyFont="1"/>
    <xf numFmtId="43" fontId="0" fillId="0" borderId="0" xfId="1"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eetMetadata" Target="metadata.xml"/><Relationship Id="rId4" Type="http://schemas.openxmlformats.org/officeDocument/2006/relationships/externalLink" Target="externalLinks/externalLink3.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Reg%20Modelling/Annual%20RIN%20Reports/Transmission/FY2022/Transmission%20Capex%20Model%20FY22%20Mar_180722.xlsx" TargetMode="External"/><Relationship Id="rId2" Type="http://schemas.openxmlformats.org/officeDocument/2006/relationships/externalLinkPath" Target="file:///B:\Reg%20Modelling\Annual%20RIN%20Reports\Transmission\FY2022\Transmission%20Capex%20Model%20FY22%20Mar_180722.xlsx" TargetMode="External"/><Relationship Id="rId1" Type="http://schemas.openxmlformats.org/officeDocument/2006/relationships/externalLinkPath" Target="/Reg%20Modelling/Annual%20RIN%20Reports/Transmission/FY2022/Transmission%20Capex%20Model%20FY22%20Mar_18072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Reg%20Modelling/Annual%20RIN%20Reports/Transmission/FY2023/Transmission%20Capex%20Model%20Mar-23%2020251029.xlsx" TargetMode="External"/><Relationship Id="rId2" Type="http://schemas.openxmlformats.org/officeDocument/2006/relationships/externalLinkPath" Target="file:///B:\Reg%20Modelling\Annual%20RIN%20Reports\Transmission\FY2023\Transmission%20Capex%20Model%20Mar-23%2020251029.xlsx" TargetMode="External"/><Relationship Id="rId1" Type="http://schemas.openxmlformats.org/officeDocument/2006/relationships/externalLinkPath" Target="/Reg%20Modelling/Annual%20RIN%20Reports/Transmission/FY2023/Transmission%20Capex%20Model%20Mar-23%2020251029.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Reg%20Modelling/Annual%20RIN%20Reports/Transmission/FY2024/Transmission%20Capex%20Model%20Mar-24%2020240626.xlsx" TargetMode="External"/><Relationship Id="rId2" Type="http://schemas.openxmlformats.org/officeDocument/2006/relationships/externalLinkPath" Target="file:///B:\Reg%20Modelling\Annual%20RIN%20Reports\Transmission\FY2024\Transmission%20Capex%20Model%20Mar-24%2020240626.xlsx" TargetMode="External"/><Relationship Id="rId1" Type="http://schemas.openxmlformats.org/officeDocument/2006/relationships/externalLinkPath" Target="/Reg%20Modelling/Annual%20RIN%20Reports/Transmission/FY2024/Transmission%20Capex%20Model%20Mar-24%2020240626.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Reg%20Modelling/Reg%20Accounts/Transmission/2024-25/160126%20Resubmission_AusNet%20Transmission%20&#8211;%20Annual%20Order%20&#8211;%202024-25%20&#8211;%20Regulatory%20Templates%20&#8211;%20Confidential.xlsx" TargetMode="External"/><Relationship Id="rId2" Type="http://schemas.openxmlformats.org/officeDocument/2006/relationships/externalLinkPath" Target="file:///B:\Reg%20Modelling\Reg%20Accounts\Transmission\2024-25\160126%20Resubmission_AusNet%20Transmission%20&#8211;%20Annual%20Order%20&#8211;%202024-25%20&#8211;%20Regulatory%20Templates%20&#8211;%20Confidential.xlsx" TargetMode="External"/><Relationship Id="rId1" Type="http://schemas.openxmlformats.org/officeDocument/2006/relationships/externalLinkPath" Target="/Reg%20Modelling/Reg%20Accounts/Transmission/2024-25/160126%20Resubmission_AusNet%20Transmission%20&#8211;%20Annual%20Order%20&#8211;%202024-25%20&#8211;%20Regulatory%20Templates%20&#8211;%20Confidential.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Reg%20Modelling/Reg%20Accounts/Transmission/2025-26/AusNet%20Transmission%20&#8211;%20Annual%20Order%20&#8211;%202025-26%20&#8211;%20Regulatory%20Templates%20&#8211;%20Confidential.xlsx" TargetMode="External"/><Relationship Id="rId2" Type="http://schemas.openxmlformats.org/officeDocument/2006/relationships/externalLinkPath" Target="file:///B:\Reg%20Modelling\Reg%20Accounts\Transmission\2025-26\AusNet%20Transmission%20&#8211;%20Annual%20Order%20&#8211;%202025-26%20&#8211;%20Regulatory%20Templates%20&#8211;%20Confidential.xlsx" TargetMode="External"/><Relationship Id="rId1" Type="http://schemas.openxmlformats.org/officeDocument/2006/relationships/externalLinkPath" Target="/Reg%20Modelling/Reg%20Accounts/Transmission/2025-26/AusNet%20Transmission%20&#8211;%20Annual%20Order%20&#8211;%202025-26%20&#8211;%20Regulatory%20Templates%20&#8211;%20Confident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_com.sap.ip.bi.xl.hiddensheet"/>
      <sheetName val="Opex WCode"/>
      <sheetName val="Process Notes"/>
      <sheetName val="Transmission"/>
      <sheetName val="Capex Projects"/>
      <sheetName val="Opex Projects"/>
      <sheetName val="CC- OREG"/>
      <sheetName val="CC Projects"/>
      <sheetName val="Adjustments"/>
      <sheetName val="Reconciliation"/>
      <sheetName val="Reconciliation Extract"/>
      <sheetName val="Transm Capex FY22"/>
      <sheetName val="Transm Aug16 (values) 5 mth"/>
      <sheetName val="Transm Jun16 (values) 3 mth"/>
      <sheetName val="Capex WCode"/>
      <sheetName val="P&amp;L"/>
      <sheetName val="P&amp;L WCode"/>
      <sheetName val="2100 Capex 1 month OHDs"/>
      <sheetName val="11 Mths P&amp;L Rec"/>
      <sheetName val="11 mth BPC to BI rec"/>
      <sheetName val="Recs"/>
      <sheetName val="Capex WCode Rec"/>
      <sheetName val="Live report"/>
      <sheetName val="Hist Capex by Asset Class "/>
      <sheetName val="Hist Capex - Non-Network"/>
      <sheetName val="NCIPAP projects"/>
      <sheetName val="NCIPAP Capex"/>
      <sheetName val="Capex Commissioned"/>
      <sheetName val="NC Inventory"/>
      <sheetName val="Self Insurance"/>
      <sheetName val="Provisions"/>
      <sheetName val="Related Party"/>
    </sheetNames>
    <sheetDataSet>
      <sheetData sheetId="0"/>
      <sheetData sheetId="1"/>
      <sheetData sheetId="2"/>
      <sheetData sheetId="3">
        <row r="53">
          <cell r="C53">
            <v>97.417878478180327</v>
          </cell>
        </row>
      </sheetData>
      <sheetData sheetId="4">
        <row r="4">
          <cell r="BC4" t="str">
            <v>Secondary</v>
          </cell>
          <cell r="BD4" t="str">
            <v>Switchgear</v>
          </cell>
          <cell r="BE4" t="str">
            <v>Transformers</v>
          </cell>
          <cell r="BF4" t="str">
            <v>Reactive</v>
          </cell>
          <cell r="BG4" t="str">
            <v>Transmission Lines</v>
          </cell>
          <cell r="BH4" t="str">
            <v>Establishment</v>
          </cell>
          <cell r="BI4" t="str">
            <v>Communications</v>
          </cell>
          <cell r="BJ4" t="str">
            <v>Network Switching Centre</v>
          </cell>
          <cell r="BK4" t="str">
            <v>Easements</v>
          </cell>
          <cell r="BL4" t="str">
            <v>Land</v>
          </cell>
          <cell r="BM4" t="str">
            <v>Non-System - IT</v>
          </cell>
          <cell r="BN4" t="str">
            <v>Non-System - Motor Vehicles</v>
          </cell>
          <cell r="BO4" t="str">
            <v>Non-System - Premises</v>
          </cell>
          <cell r="BP4" t="str">
            <v>Non-network Leasehold Land &amp; Buildings</v>
          </cell>
          <cell r="BQ4" t="str">
            <v>Non-System - Other</v>
          </cell>
        </row>
        <row r="5">
          <cell r="BC5">
            <v>3175852.3100000005</v>
          </cell>
          <cell r="BD5">
            <v>0</v>
          </cell>
          <cell r="BE5">
            <v>0</v>
          </cell>
          <cell r="BF5">
            <v>0</v>
          </cell>
          <cell r="BG5">
            <v>0</v>
          </cell>
          <cell r="BH5">
            <v>0</v>
          </cell>
          <cell r="BI5">
            <v>0</v>
          </cell>
          <cell r="BJ5">
            <v>0</v>
          </cell>
          <cell r="BK5">
            <v>0</v>
          </cell>
          <cell r="BL5">
            <v>0</v>
          </cell>
          <cell r="BM5">
            <v>0</v>
          </cell>
          <cell r="BN5">
            <v>0</v>
          </cell>
          <cell r="BO5">
            <v>0</v>
          </cell>
          <cell r="BP5">
            <v>0</v>
          </cell>
          <cell r="BQ5">
            <v>0</v>
          </cell>
        </row>
        <row r="6">
          <cell r="BC6">
            <v>1496033.97</v>
          </cell>
          <cell r="BD6">
            <v>0</v>
          </cell>
          <cell r="BE6">
            <v>0</v>
          </cell>
          <cell r="BF6">
            <v>0</v>
          </cell>
          <cell r="BG6">
            <v>0</v>
          </cell>
          <cell r="BH6">
            <v>0</v>
          </cell>
          <cell r="BI6">
            <v>0</v>
          </cell>
          <cell r="BJ6">
            <v>0</v>
          </cell>
          <cell r="BK6">
            <v>0</v>
          </cell>
          <cell r="BL6">
            <v>0</v>
          </cell>
          <cell r="BM6">
            <v>0</v>
          </cell>
          <cell r="BN6">
            <v>0</v>
          </cell>
          <cell r="BO6">
            <v>0</v>
          </cell>
          <cell r="BP6">
            <v>0</v>
          </cell>
          <cell r="BQ6">
            <v>0</v>
          </cell>
        </row>
        <row r="7">
          <cell r="BC7">
            <v>1206451.6400000001</v>
          </cell>
          <cell r="BD7">
            <v>0</v>
          </cell>
          <cell r="BE7">
            <v>0</v>
          </cell>
          <cell r="BF7">
            <v>0</v>
          </cell>
          <cell r="BG7">
            <v>0</v>
          </cell>
          <cell r="BH7">
            <v>0</v>
          </cell>
          <cell r="BI7">
            <v>0</v>
          </cell>
          <cell r="BJ7">
            <v>0</v>
          </cell>
          <cell r="BK7">
            <v>0</v>
          </cell>
          <cell r="BL7">
            <v>0</v>
          </cell>
          <cell r="BM7">
            <v>0</v>
          </cell>
          <cell r="BN7">
            <v>0</v>
          </cell>
          <cell r="BO7">
            <v>0</v>
          </cell>
          <cell r="BP7">
            <v>0</v>
          </cell>
          <cell r="BQ7">
            <v>0</v>
          </cell>
        </row>
        <row r="8">
          <cell r="BC8">
            <v>1191487.1000000001</v>
          </cell>
          <cell r="BD8">
            <v>0</v>
          </cell>
          <cell r="BE8">
            <v>0</v>
          </cell>
          <cell r="BF8">
            <v>0</v>
          </cell>
          <cell r="BG8">
            <v>0</v>
          </cell>
          <cell r="BH8">
            <v>0</v>
          </cell>
          <cell r="BI8">
            <v>0</v>
          </cell>
          <cell r="BJ8">
            <v>0</v>
          </cell>
          <cell r="BK8">
            <v>0</v>
          </cell>
          <cell r="BL8">
            <v>0</v>
          </cell>
          <cell r="BM8">
            <v>0</v>
          </cell>
          <cell r="BN8">
            <v>0</v>
          </cell>
          <cell r="BO8">
            <v>0</v>
          </cell>
          <cell r="BP8">
            <v>0</v>
          </cell>
          <cell r="BQ8">
            <v>0</v>
          </cell>
        </row>
        <row r="9">
          <cell r="BC9">
            <v>798215.91</v>
          </cell>
          <cell r="BD9">
            <v>0</v>
          </cell>
          <cell r="BE9">
            <v>0</v>
          </cell>
          <cell r="BF9">
            <v>0</v>
          </cell>
          <cell r="BG9">
            <v>0</v>
          </cell>
          <cell r="BH9">
            <v>0</v>
          </cell>
          <cell r="BI9">
            <v>0</v>
          </cell>
          <cell r="BJ9">
            <v>0</v>
          </cell>
          <cell r="BK9">
            <v>0</v>
          </cell>
          <cell r="BL9">
            <v>0</v>
          </cell>
          <cell r="BM9">
            <v>0</v>
          </cell>
          <cell r="BN9">
            <v>0</v>
          </cell>
          <cell r="BO9">
            <v>0</v>
          </cell>
          <cell r="BP9">
            <v>0</v>
          </cell>
          <cell r="BQ9">
            <v>0</v>
          </cell>
        </row>
        <row r="10">
          <cell r="BC10">
            <v>743943.15999999992</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row>
        <row r="11">
          <cell r="BC11">
            <v>521862.19000000006</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row>
        <row r="12">
          <cell r="BC12">
            <v>231959.91999999998</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row>
        <row r="13">
          <cell r="BC13">
            <v>167123.78999999998</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row>
        <row r="14">
          <cell r="BC14">
            <v>109379.88999999998</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row>
        <row r="15">
          <cell r="BC15">
            <v>97708.709999999992</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row>
        <row r="16">
          <cell r="BC16">
            <v>70649.88</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row>
        <row r="17">
          <cell r="BC17">
            <v>38284.589999999997</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row>
        <row r="18">
          <cell r="BC18">
            <v>31968.67</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row>
        <row r="19">
          <cell r="BC19">
            <v>15350.83</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row>
        <row r="20">
          <cell r="BC20">
            <v>13882.810000000001</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row>
        <row r="21">
          <cell r="BC21">
            <v>12317.89</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row>
        <row r="22">
          <cell r="BC22">
            <v>4613.5</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row>
        <row r="23">
          <cell r="BC23">
            <v>3819.53</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row>
        <row r="24">
          <cell r="BC24">
            <v>1661.5900000000001</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row>
        <row r="25">
          <cell r="BC25">
            <v>1261.3499999999999</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row>
        <row r="26">
          <cell r="BC26">
            <v>-4860.9799999999996</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row>
        <row r="27">
          <cell r="BC27">
            <v>1392615.5854</v>
          </cell>
          <cell r="BD27">
            <v>1841846.4193999998</v>
          </cell>
          <cell r="BE27">
            <v>1257846.3352000001</v>
          </cell>
          <cell r="BF27">
            <v>0</v>
          </cell>
          <cell r="BG27">
            <v>0</v>
          </cell>
          <cell r="BH27">
            <v>0</v>
          </cell>
          <cell r="BI27">
            <v>0</v>
          </cell>
          <cell r="BJ27">
            <v>0</v>
          </cell>
          <cell r="BK27">
            <v>0</v>
          </cell>
          <cell r="BL27">
            <v>0</v>
          </cell>
          <cell r="BM27">
            <v>0</v>
          </cell>
          <cell r="BN27">
            <v>0</v>
          </cell>
          <cell r="BO27">
            <v>0</v>
          </cell>
          <cell r="BP27">
            <v>0</v>
          </cell>
          <cell r="BQ27">
            <v>0</v>
          </cell>
        </row>
        <row r="28">
          <cell r="BC28">
            <v>214289.79879999999</v>
          </cell>
          <cell r="BD28">
            <v>301953.80739999999</v>
          </cell>
          <cell r="BE28">
            <v>448060.48839999997</v>
          </cell>
          <cell r="BF28">
            <v>0</v>
          </cell>
          <cell r="BG28">
            <v>0</v>
          </cell>
          <cell r="BH28">
            <v>9740.4453999999987</v>
          </cell>
          <cell r="BI28">
            <v>0</v>
          </cell>
          <cell r="BJ28">
            <v>0</v>
          </cell>
          <cell r="BK28">
            <v>0</v>
          </cell>
          <cell r="BL28">
            <v>0</v>
          </cell>
          <cell r="BM28">
            <v>0</v>
          </cell>
          <cell r="BN28">
            <v>0</v>
          </cell>
          <cell r="BO28">
            <v>0</v>
          </cell>
          <cell r="BP28">
            <v>0</v>
          </cell>
          <cell r="BQ28">
            <v>0</v>
          </cell>
        </row>
        <row r="29">
          <cell r="BC29">
            <v>315698.10139999999</v>
          </cell>
          <cell r="BD29">
            <v>373097.7562</v>
          </cell>
          <cell r="BE29">
            <v>746195.51240000001</v>
          </cell>
          <cell r="BF29">
            <v>0</v>
          </cell>
          <cell r="BG29">
            <v>0</v>
          </cell>
          <cell r="BH29">
            <v>0</v>
          </cell>
          <cell r="BI29">
            <v>0</v>
          </cell>
          <cell r="BJ29">
            <v>0</v>
          </cell>
          <cell r="BK29">
            <v>0</v>
          </cell>
          <cell r="BL29">
            <v>0</v>
          </cell>
          <cell r="BM29">
            <v>0</v>
          </cell>
          <cell r="BN29">
            <v>0</v>
          </cell>
          <cell r="BO29">
            <v>0</v>
          </cell>
          <cell r="BP29">
            <v>0</v>
          </cell>
          <cell r="BQ29">
            <v>0</v>
          </cell>
        </row>
        <row r="30">
          <cell r="BC30">
            <v>729774.16522274853</v>
          </cell>
          <cell r="BD30">
            <v>2306385.2379561984</v>
          </cell>
          <cell r="BE30">
            <v>1836854.575912179</v>
          </cell>
          <cell r="BF30">
            <v>0</v>
          </cell>
          <cell r="BG30">
            <v>79143.200564119659</v>
          </cell>
          <cell r="BH30">
            <v>634280.83034475462</v>
          </cell>
          <cell r="BI30">
            <v>0</v>
          </cell>
          <cell r="BJ30">
            <v>0</v>
          </cell>
          <cell r="BK30">
            <v>0</v>
          </cell>
          <cell r="BL30">
            <v>0</v>
          </cell>
          <cell r="BM30">
            <v>0</v>
          </cell>
          <cell r="BN30">
            <v>0</v>
          </cell>
          <cell r="BO30">
            <v>0</v>
          </cell>
          <cell r="BP30">
            <v>0</v>
          </cell>
          <cell r="BQ30">
            <v>0</v>
          </cell>
        </row>
        <row r="31">
          <cell r="BC31">
            <v>688259.63671704533</v>
          </cell>
          <cell r="BD31">
            <v>2175182.3257826213</v>
          </cell>
          <cell r="BE31">
            <v>1732361.7680182988</v>
          </cell>
          <cell r="BF31">
            <v>0</v>
          </cell>
          <cell r="BG31">
            <v>74640.995892556821</v>
          </cell>
          <cell r="BH31">
            <v>598198.61358947784</v>
          </cell>
          <cell r="BI31">
            <v>0</v>
          </cell>
          <cell r="BJ31">
            <v>0</v>
          </cell>
          <cell r="BK31">
            <v>0</v>
          </cell>
          <cell r="BL31">
            <v>0</v>
          </cell>
          <cell r="BM31">
            <v>0</v>
          </cell>
          <cell r="BN31">
            <v>0</v>
          </cell>
          <cell r="BO31">
            <v>0</v>
          </cell>
          <cell r="BP31">
            <v>0</v>
          </cell>
          <cell r="BQ31">
            <v>0</v>
          </cell>
        </row>
        <row r="32">
          <cell r="BC32">
            <v>509458.10700921225</v>
          </cell>
          <cell r="BD32">
            <v>1610096.2645128851</v>
          </cell>
          <cell r="BE32">
            <v>1282315.1321200775</v>
          </cell>
          <cell r="BF32">
            <v>0</v>
          </cell>
          <cell r="BG32">
            <v>55250.167878633976</v>
          </cell>
          <cell r="BH32">
            <v>442793.84847919131</v>
          </cell>
          <cell r="BI32">
            <v>0</v>
          </cell>
          <cell r="BJ32">
            <v>0</v>
          </cell>
          <cell r="BK32">
            <v>0</v>
          </cell>
          <cell r="BL32">
            <v>0</v>
          </cell>
          <cell r="BM32">
            <v>0</v>
          </cell>
          <cell r="BN32">
            <v>0</v>
          </cell>
          <cell r="BO32">
            <v>0</v>
          </cell>
          <cell r="BP32">
            <v>0</v>
          </cell>
          <cell r="BQ32">
            <v>0</v>
          </cell>
        </row>
        <row r="33">
          <cell r="BC33">
            <v>754825.00000025902</v>
          </cell>
          <cell r="BD33">
            <v>4403843.8092450714</v>
          </cell>
          <cell r="BE33">
            <v>1421890.1874332291</v>
          </cell>
          <cell r="BF33">
            <v>0</v>
          </cell>
          <cell r="BG33">
            <v>0</v>
          </cell>
          <cell r="BH33">
            <v>2253480.143321441</v>
          </cell>
          <cell r="BI33">
            <v>0</v>
          </cell>
          <cell r="BJ33">
            <v>0</v>
          </cell>
          <cell r="BK33">
            <v>0</v>
          </cell>
          <cell r="BL33">
            <v>0</v>
          </cell>
          <cell r="BM33">
            <v>0</v>
          </cell>
          <cell r="BN33">
            <v>0</v>
          </cell>
          <cell r="BO33">
            <v>0</v>
          </cell>
          <cell r="BP33">
            <v>0</v>
          </cell>
          <cell r="BQ33">
            <v>0</v>
          </cell>
        </row>
        <row r="34">
          <cell r="BC34">
            <v>22.427008599691533</v>
          </cell>
          <cell r="BD34">
            <v>110.64764008671868</v>
          </cell>
          <cell r="BE34">
            <v>110.33783162943708</v>
          </cell>
          <cell r="BF34">
            <v>0</v>
          </cell>
          <cell r="BG34">
            <v>0</v>
          </cell>
          <cell r="BH34">
            <v>103.33751968415272</v>
          </cell>
          <cell r="BI34">
            <v>0</v>
          </cell>
          <cell r="BJ34">
            <v>0</v>
          </cell>
          <cell r="BK34">
            <v>0</v>
          </cell>
          <cell r="BL34">
            <v>0</v>
          </cell>
          <cell r="BM34">
            <v>0</v>
          </cell>
          <cell r="BN34">
            <v>0</v>
          </cell>
          <cell r="BO34">
            <v>0</v>
          </cell>
          <cell r="BP34">
            <v>0</v>
          </cell>
          <cell r="BQ34">
            <v>0</v>
          </cell>
        </row>
        <row r="35">
          <cell r="BC35">
            <v>9513.1878639927127</v>
          </cell>
          <cell r="BD35">
            <v>64761.313421347033</v>
          </cell>
          <cell r="BE35">
            <v>51101.177217741038</v>
          </cell>
          <cell r="BF35">
            <v>0</v>
          </cell>
          <cell r="BG35">
            <v>14858.229662001515</v>
          </cell>
          <cell r="BH35">
            <v>9593.201834917676</v>
          </cell>
          <cell r="BI35">
            <v>0</v>
          </cell>
          <cell r="BJ35">
            <v>0</v>
          </cell>
          <cell r="BK35">
            <v>0</v>
          </cell>
          <cell r="BL35">
            <v>0</v>
          </cell>
          <cell r="BM35">
            <v>0</v>
          </cell>
          <cell r="BN35">
            <v>0</v>
          </cell>
          <cell r="BO35">
            <v>0</v>
          </cell>
          <cell r="BP35">
            <v>0</v>
          </cell>
          <cell r="BQ35">
            <v>0</v>
          </cell>
        </row>
        <row r="36">
          <cell r="BC36">
            <v>-1.2698887222736546E-3</v>
          </cell>
          <cell r="BD36">
            <v>-8.6448057926695708E-3</v>
          </cell>
          <cell r="BE36">
            <v>-6.8213525866902261E-3</v>
          </cell>
          <cell r="BF36">
            <v>0</v>
          </cell>
          <cell r="BG36">
            <v>-1.9833833358998275E-3</v>
          </cell>
          <cell r="BH36">
            <v>-1.280569562466723E-3</v>
          </cell>
          <cell r="BI36">
            <v>0</v>
          </cell>
          <cell r="BJ36">
            <v>0</v>
          </cell>
          <cell r="BK36">
            <v>0</v>
          </cell>
          <cell r="BL36">
            <v>0</v>
          </cell>
          <cell r="BM36">
            <v>0</v>
          </cell>
          <cell r="BN36">
            <v>0</v>
          </cell>
          <cell r="BO36">
            <v>0</v>
          </cell>
          <cell r="BP36">
            <v>0</v>
          </cell>
          <cell r="BQ36">
            <v>0</v>
          </cell>
        </row>
        <row r="37">
          <cell r="BC37">
            <v>0</v>
          </cell>
          <cell r="BD37">
            <v>0</v>
          </cell>
          <cell r="BE37">
            <v>0</v>
          </cell>
          <cell r="BF37">
            <v>0</v>
          </cell>
          <cell r="BG37">
            <v>0</v>
          </cell>
          <cell r="BH37">
            <v>0</v>
          </cell>
          <cell r="BI37">
            <v>0</v>
          </cell>
          <cell r="BJ37">
            <v>0</v>
          </cell>
          <cell r="BK37">
            <v>0</v>
          </cell>
          <cell r="BL37">
            <v>0</v>
          </cell>
          <cell r="BM37">
            <v>0</v>
          </cell>
          <cell r="BN37">
            <v>0</v>
          </cell>
          <cell r="BO37">
            <v>1765995.9000000001</v>
          </cell>
          <cell r="BP37">
            <v>0</v>
          </cell>
          <cell r="BQ37">
            <v>0</v>
          </cell>
        </row>
        <row r="38">
          <cell r="BC38">
            <v>0</v>
          </cell>
          <cell r="BD38">
            <v>0</v>
          </cell>
          <cell r="BE38">
            <v>0</v>
          </cell>
          <cell r="BF38">
            <v>0</v>
          </cell>
          <cell r="BG38">
            <v>0</v>
          </cell>
          <cell r="BH38">
            <v>651595.18999999994</v>
          </cell>
          <cell r="BI38">
            <v>0</v>
          </cell>
          <cell r="BJ38">
            <v>0</v>
          </cell>
          <cell r="BK38">
            <v>0</v>
          </cell>
          <cell r="BL38">
            <v>0</v>
          </cell>
          <cell r="BM38">
            <v>0</v>
          </cell>
          <cell r="BN38">
            <v>0</v>
          </cell>
          <cell r="BO38">
            <v>0</v>
          </cell>
          <cell r="BP38">
            <v>0</v>
          </cell>
          <cell r="BQ38">
            <v>0</v>
          </cell>
        </row>
        <row r="39">
          <cell r="BC39">
            <v>0</v>
          </cell>
          <cell r="BD39">
            <v>0</v>
          </cell>
          <cell r="BE39">
            <v>0</v>
          </cell>
          <cell r="BF39">
            <v>0</v>
          </cell>
          <cell r="BG39">
            <v>0</v>
          </cell>
          <cell r="BH39">
            <v>0</v>
          </cell>
          <cell r="BI39">
            <v>0</v>
          </cell>
          <cell r="BJ39">
            <v>0</v>
          </cell>
          <cell r="BK39">
            <v>0</v>
          </cell>
          <cell r="BL39">
            <v>0</v>
          </cell>
          <cell r="BM39">
            <v>0</v>
          </cell>
          <cell r="BN39">
            <v>0</v>
          </cell>
          <cell r="BO39">
            <v>355961</v>
          </cell>
          <cell r="BP39">
            <v>0</v>
          </cell>
          <cell r="BQ39">
            <v>0</v>
          </cell>
        </row>
        <row r="40">
          <cell r="BC40">
            <v>0</v>
          </cell>
          <cell r="BD40">
            <v>0</v>
          </cell>
          <cell r="BE40">
            <v>0</v>
          </cell>
          <cell r="BF40">
            <v>0</v>
          </cell>
          <cell r="BG40">
            <v>0</v>
          </cell>
          <cell r="BH40">
            <v>158646.66</v>
          </cell>
          <cell r="BI40">
            <v>0</v>
          </cell>
          <cell r="BJ40">
            <v>0</v>
          </cell>
          <cell r="BK40">
            <v>0</v>
          </cell>
          <cell r="BL40">
            <v>0</v>
          </cell>
          <cell r="BM40">
            <v>0</v>
          </cell>
          <cell r="BN40">
            <v>0</v>
          </cell>
          <cell r="BO40">
            <v>0</v>
          </cell>
          <cell r="BP40">
            <v>0</v>
          </cell>
          <cell r="BQ40">
            <v>0</v>
          </cell>
        </row>
        <row r="41">
          <cell r="BC41">
            <v>0</v>
          </cell>
          <cell r="BD41">
            <v>0</v>
          </cell>
          <cell r="BE41">
            <v>0</v>
          </cell>
          <cell r="BF41">
            <v>0</v>
          </cell>
          <cell r="BG41">
            <v>0</v>
          </cell>
          <cell r="BH41">
            <v>141488.03</v>
          </cell>
          <cell r="BI41">
            <v>0</v>
          </cell>
          <cell r="BJ41">
            <v>0</v>
          </cell>
          <cell r="BK41">
            <v>0</v>
          </cell>
          <cell r="BL41">
            <v>0</v>
          </cell>
          <cell r="BM41">
            <v>0</v>
          </cell>
          <cell r="BN41">
            <v>0</v>
          </cell>
          <cell r="BO41">
            <v>0</v>
          </cell>
          <cell r="BP41">
            <v>0</v>
          </cell>
          <cell r="BQ41">
            <v>0</v>
          </cell>
        </row>
        <row r="42">
          <cell r="BC42">
            <v>0</v>
          </cell>
          <cell r="BD42">
            <v>0</v>
          </cell>
          <cell r="BE42">
            <v>0</v>
          </cell>
          <cell r="BF42">
            <v>0</v>
          </cell>
          <cell r="BG42">
            <v>0</v>
          </cell>
          <cell r="BH42">
            <v>0</v>
          </cell>
          <cell r="BI42">
            <v>0</v>
          </cell>
          <cell r="BJ42">
            <v>0</v>
          </cell>
          <cell r="BK42">
            <v>0</v>
          </cell>
          <cell r="BL42">
            <v>0</v>
          </cell>
          <cell r="BM42">
            <v>0</v>
          </cell>
          <cell r="BN42">
            <v>0</v>
          </cell>
          <cell r="BO42">
            <v>91247.07</v>
          </cell>
          <cell r="BP42">
            <v>0</v>
          </cell>
          <cell r="BQ42">
            <v>0</v>
          </cell>
        </row>
        <row r="43">
          <cell r="BC43">
            <v>0</v>
          </cell>
          <cell r="BD43">
            <v>0</v>
          </cell>
          <cell r="BE43">
            <v>0</v>
          </cell>
          <cell r="BF43">
            <v>0</v>
          </cell>
          <cell r="BG43">
            <v>0</v>
          </cell>
          <cell r="BH43">
            <v>0</v>
          </cell>
          <cell r="BI43">
            <v>0</v>
          </cell>
          <cell r="BJ43">
            <v>0</v>
          </cell>
          <cell r="BK43">
            <v>0</v>
          </cell>
          <cell r="BL43">
            <v>0</v>
          </cell>
          <cell r="BM43">
            <v>0</v>
          </cell>
          <cell r="BN43">
            <v>0</v>
          </cell>
          <cell r="BO43">
            <v>31100.92</v>
          </cell>
          <cell r="BP43">
            <v>0</v>
          </cell>
          <cell r="BQ43">
            <v>0</v>
          </cell>
        </row>
        <row r="44">
          <cell r="BC44">
            <v>0</v>
          </cell>
          <cell r="BD44">
            <v>0</v>
          </cell>
          <cell r="BE44">
            <v>0</v>
          </cell>
          <cell r="BF44">
            <v>0</v>
          </cell>
          <cell r="BG44">
            <v>0</v>
          </cell>
          <cell r="BH44">
            <v>0</v>
          </cell>
          <cell r="BI44">
            <v>0</v>
          </cell>
          <cell r="BJ44">
            <v>0</v>
          </cell>
          <cell r="BK44">
            <v>0</v>
          </cell>
          <cell r="BL44">
            <v>0</v>
          </cell>
          <cell r="BM44">
            <v>0</v>
          </cell>
          <cell r="BN44">
            <v>0</v>
          </cell>
          <cell r="BO44">
            <v>28330.61</v>
          </cell>
          <cell r="BP44">
            <v>0</v>
          </cell>
          <cell r="BQ44">
            <v>0</v>
          </cell>
        </row>
        <row r="45">
          <cell r="BC45">
            <v>0</v>
          </cell>
          <cell r="BD45">
            <v>0</v>
          </cell>
          <cell r="BE45">
            <v>0</v>
          </cell>
          <cell r="BF45">
            <v>0</v>
          </cell>
          <cell r="BG45">
            <v>0</v>
          </cell>
          <cell r="BH45">
            <v>0</v>
          </cell>
          <cell r="BI45">
            <v>0</v>
          </cell>
          <cell r="BJ45">
            <v>0</v>
          </cell>
          <cell r="BK45">
            <v>0</v>
          </cell>
          <cell r="BL45">
            <v>0</v>
          </cell>
          <cell r="BM45">
            <v>0</v>
          </cell>
          <cell r="BN45">
            <v>0</v>
          </cell>
          <cell r="BO45">
            <v>17574.04</v>
          </cell>
          <cell r="BP45">
            <v>0</v>
          </cell>
          <cell r="BQ45">
            <v>0</v>
          </cell>
        </row>
        <row r="46">
          <cell r="BC46">
            <v>0</v>
          </cell>
          <cell r="BD46">
            <v>0</v>
          </cell>
          <cell r="BE46">
            <v>0</v>
          </cell>
          <cell r="BF46">
            <v>0</v>
          </cell>
          <cell r="BG46">
            <v>0</v>
          </cell>
          <cell r="BH46">
            <v>0</v>
          </cell>
          <cell r="BI46">
            <v>0</v>
          </cell>
          <cell r="BJ46">
            <v>0</v>
          </cell>
          <cell r="BK46">
            <v>0</v>
          </cell>
          <cell r="BL46">
            <v>0</v>
          </cell>
          <cell r="BM46">
            <v>0</v>
          </cell>
          <cell r="BN46">
            <v>0</v>
          </cell>
          <cell r="BO46">
            <v>16330</v>
          </cell>
          <cell r="BP46">
            <v>0</v>
          </cell>
          <cell r="BQ46">
            <v>0</v>
          </cell>
        </row>
        <row r="47">
          <cell r="BC47">
            <v>0</v>
          </cell>
          <cell r="BD47">
            <v>0</v>
          </cell>
          <cell r="BE47">
            <v>0</v>
          </cell>
          <cell r="BF47">
            <v>0</v>
          </cell>
          <cell r="BG47">
            <v>0</v>
          </cell>
          <cell r="BH47">
            <v>0</v>
          </cell>
          <cell r="BI47">
            <v>0</v>
          </cell>
          <cell r="BJ47">
            <v>0</v>
          </cell>
          <cell r="BK47">
            <v>0</v>
          </cell>
          <cell r="BL47">
            <v>0</v>
          </cell>
          <cell r="BM47">
            <v>0</v>
          </cell>
          <cell r="BN47">
            <v>0</v>
          </cell>
          <cell r="BO47">
            <v>13725</v>
          </cell>
          <cell r="BP47">
            <v>0</v>
          </cell>
          <cell r="BQ47">
            <v>0</v>
          </cell>
        </row>
        <row r="48">
          <cell r="BC48">
            <v>0</v>
          </cell>
          <cell r="BD48">
            <v>0</v>
          </cell>
          <cell r="BE48">
            <v>0</v>
          </cell>
          <cell r="BF48">
            <v>0</v>
          </cell>
          <cell r="BG48">
            <v>0</v>
          </cell>
          <cell r="BH48">
            <v>0</v>
          </cell>
          <cell r="BI48">
            <v>0</v>
          </cell>
          <cell r="BJ48">
            <v>0</v>
          </cell>
          <cell r="BK48">
            <v>0</v>
          </cell>
          <cell r="BL48">
            <v>0</v>
          </cell>
          <cell r="BM48">
            <v>0</v>
          </cell>
          <cell r="BN48">
            <v>0</v>
          </cell>
          <cell r="BO48">
            <v>11880</v>
          </cell>
          <cell r="BP48">
            <v>0</v>
          </cell>
          <cell r="BQ48">
            <v>0</v>
          </cell>
        </row>
        <row r="49">
          <cell r="BC49">
            <v>0</v>
          </cell>
          <cell r="BD49">
            <v>0</v>
          </cell>
          <cell r="BE49">
            <v>0</v>
          </cell>
          <cell r="BF49">
            <v>0</v>
          </cell>
          <cell r="BG49">
            <v>0</v>
          </cell>
          <cell r="BH49">
            <v>0</v>
          </cell>
          <cell r="BI49">
            <v>0</v>
          </cell>
          <cell r="BJ49">
            <v>0</v>
          </cell>
          <cell r="BK49">
            <v>0</v>
          </cell>
          <cell r="BL49">
            <v>0</v>
          </cell>
          <cell r="BM49">
            <v>0</v>
          </cell>
          <cell r="BN49">
            <v>0</v>
          </cell>
          <cell r="BO49">
            <v>10430</v>
          </cell>
          <cell r="BP49">
            <v>0</v>
          </cell>
          <cell r="BQ49">
            <v>0</v>
          </cell>
        </row>
        <row r="50">
          <cell r="BC50">
            <v>0</v>
          </cell>
          <cell r="BD50">
            <v>0</v>
          </cell>
          <cell r="BE50">
            <v>0</v>
          </cell>
          <cell r="BF50">
            <v>0</v>
          </cell>
          <cell r="BG50">
            <v>0</v>
          </cell>
          <cell r="BH50">
            <v>0</v>
          </cell>
          <cell r="BI50">
            <v>0</v>
          </cell>
          <cell r="BJ50">
            <v>0</v>
          </cell>
          <cell r="BK50">
            <v>0</v>
          </cell>
          <cell r="BL50">
            <v>0</v>
          </cell>
          <cell r="BM50">
            <v>0</v>
          </cell>
          <cell r="BN50">
            <v>0</v>
          </cell>
          <cell r="BO50">
            <v>10330</v>
          </cell>
          <cell r="BP50">
            <v>0</v>
          </cell>
          <cell r="BQ50">
            <v>0</v>
          </cell>
        </row>
        <row r="51">
          <cell r="BC51">
            <v>0</v>
          </cell>
          <cell r="BD51">
            <v>0</v>
          </cell>
          <cell r="BE51">
            <v>0</v>
          </cell>
          <cell r="BF51">
            <v>0</v>
          </cell>
          <cell r="BG51">
            <v>0</v>
          </cell>
          <cell r="BH51">
            <v>0</v>
          </cell>
          <cell r="BI51">
            <v>0</v>
          </cell>
          <cell r="BJ51">
            <v>0</v>
          </cell>
          <cell r="BK51">
            <v>0</v>
          </cell>
          <cell r="BL51">
            <v>0</v>
          </cell>
          <cell r="BM51">
            <v>3174398.17</v>
          </cell>
          <cell r="BN51">
            <v>0</v>
          </cell>
          <cell r="BO51">
            <v>0</v>
          </cell>
          <cell r="BP51">
            <v>0</v>
          </cell>
          <cell r="BQ51">
            <v>0</v>
          </cell>
        </row>
        <row r="52">
          <cell r="BC52">
            <v>0</v>
          </cell>
          <cell r="BD52">
            <v>0</v>
          </cell>
          <cell r="BE52">
            <v>0</v>
          </cell>
          <cell r="BF52">
            <v>0</v>
          </cell>
          <cell r="BG52">
            <v>0</v>
          </cell>
          <cell r="BH52">
            <v>0</v>
          </cell>
          <cell r="BI52">
            <v>0</v>
          </cell>
          <cell r="BJ52">
            <v>0</v>
          </cell>
          <cell r="BK52">
            <v>0</v>
          </cell>
          <cell r="BL52">
            <v>0</v>
          </cell>
          <cell r="BM52">
            <v>1850634.1599999997</v>
          </cell>
          <cell r="BN52">
            <v>0</v>
          </cell>
          <cell r="BO52">
            <v>0</v>
          </cell>
          <cell r="BP52">
            <v>0</v>
          </cell>
          <cell r="BQ52">
            <v>0</v>
          </cell>
        </row>
        <row r="53">
          <cell r="BC53">
            <v>0</v>
          </cell>
          <cell r="BD53">
            <v>0</v>
          </cell>
          <cell r="BE53">
            <v>0</v>
          </cell>
          <cell r="BF53">
            <v>0</v>
          </cell>
          <cell r="BG53">
            <v>0</v>
          </cell>
          <cell r="BH53">
            <v>0</v>
          </cell>
          <cell r="BI53">
            <v>0</v>
          </cell>
          <cell r="BJ53">
            <v>0</v>
          </cell>
          <cell r="BK53">
            <v>0</v>
          </cell>
          <cell r="BL53">
            <v>0</v>
          </cell>
          <cell r="BM53">
            <v>1394204.05</v>
          </cell>
          <cell r="BN53">
            <v>0</v>
          </cell>
          <cell r="BO53">
            <v>0</v>
          </cell>
          <cell r="BP53">
            <v>0</v>
          </cell>
          <cell r="BQ53">
            <v>0</v>
          </cell>
        </row>
        <row r="54">
          <cell r="BC54">
            <v>0</v>
          </cell>
          <cell r="BD54">
            <v>0</v>
          </cell>
          <cell r="BE54">
            <v>0</v>
          </cell>
          <cell r="BF54">
            <v>0</v>
          </cell>
          <cell r="BG54">
            <v>0</v>
          </cell>
          <cell r="BH54">
            <v>0</v>
          </cell>
          <cell r="BI54">
            <v>0</v>
          </cell>
          <cell r="BJ54">
            <v>0</v>
          </cell>
          <cell r="BK54">
            <v>0</v>
          </cell>
          <cell r="BL54">
            <v>0</v>
          </cell>
          <cell r="BM54">
            <v>1380519.6099999999</v>
          </cell>
          <cell r="BN54">
            <v>0</v>
          </cell>
          <cell r="BO54">
            <v>0</v>
          </cell>
          <cell r="BP54">
            <v>0</v>
          </cell>
          <cell r="BQ54">
            <v>0</v>
          </cell>
        </row>
        <row r="55">
          <cell r="BC55">
            <v>0</v>
          </cell>
          <cell r="BD55">
            <v>0</v>
          </cell>
          <cell r="BE55">
            <v>0</v>
          </cell>
          <cell r="BF55">
            <v>0</v>
          </cell>
          <cell r="BG55">
            <v>0</v>
          </cell>
          <cell r="BH55">
            <v>0</v>
          </cell>
          <cell r="BI55">
            <v>0</v>
          </cell>
          <cell r="BJ55">
            <v>0</v>
          </cell>
          <cell r="BK55">
            <v>0</v>
          </cell>
          <cell r="BL55">
            <v>0</v>
          </cell>
          <cell r="BM55">
            <v>860221.08000000007</v>
          </cell>
          <cell r="BN55">
            <v>0</v>
          </cell>
          <cell r="BO55">
            <v>0</v>
          </cell>
          <cell r="BP55">
            <v>0</v>
          </cell>
          <cell r="BQ55">
            <v>0</v>
          </cell>
        </row>
        <row r="56">
          <cell r="BC56">
            <v>0</v>
          </cell>
          <cell r="BD56">
            <v>0</v>
          </cell>
          <cell r="BE56">
            <v>0</v>
          </cell>
          <cell r="BF56">
            <v>0</v>
          </cell>
          <cell r="BG56">
            <v>0</v>
          </cell>
          <cell r="BH56">
            <v>0</v>
          </cell>
          <cell r="BI56">
            <v>0</v>
          </cell>
          <cell r="BJ56">
            <v>0</v>
          </cell>
          <cell r="BK56">
            <v>0</v>
          </cell>
          <cell r="BL56">
            <v>0</v>
          </cell>
          <cell r="BM56">
            <v>813550.96</v>
          </cell>
          <cell r="BN56">
            <v>0</v>
          </cell>
          <cell r="BO56">
            <v>0</v>
          </cell>
          <cell r="BP56">
            <v>0</v>
          </cell>
          <cell r="BQ56">
            <v>0</v>
          </cell>
        </row>
        <row r="57">
          <cell r="BC57">
            <v>0</v>
          </cell>
          <cell r="BD57">
            <v>0</v>
          </cell>
          <cell r="BE57">
            <v>0</v>
          </cell>
          <cell r="BF57">
            <v>0</v>
          </cell>
          <cell r="BG57">
            <v>0</v>
          </cell>
          <cell r="BH57">
            <v>0</v>
          </cell>
          <cell r="BI57">
            <v>0</v>
          </cell>
          <cell r="BJ57">
            <v>0</v>
          </cell>
          <cell r="BK57">
            <v>0</v>
          </cell>
          <cell r="BL57">
            <v>0</v>
          </cell>
          <cell r="BM57">
            <v>593422.08999999985</v>
          </cell>
          <cell r="BN57">
            <v>0</v>
          </cell>
          <cell r="BO57">
            <v>0</v>
          </cell>
          <cell r="BP57">
            <v>0</v>
          </cell>
          <cell r="BQ57">
            <v>0</v>
          </cell>
        </row>
        <row r="58">
          <cell r="BC58">
            <v>0</v>
          </cell>
          <cell r="BD58">
            <v>0</v>
          </cell>
          <cell r="BE58">
            <v>0</v>
          </cell>
          <cell r="BF58">
            <v>0</v>
          </cell>
          <cell r="BG58">
            <v>0</v>
          </cell>
          <cell r="BH58">
            <v>0</v>
          </cell>
          <cell r="BI58">
            <v>0</v>
          </cell>
          <cell r="BJ58">
            <v>0</v>
          </cell>
          <cell r="BK58">
            <v>0</v>
          </cell>
          <cell r="BL58">
            <v>0</v>
          </cell>
          <cell r="BM58">
            <v>567321.12</v>
          </cell>
          <cell r="BN58">
            <v>0</v>
          </cell>
          <cell r="BO58">
            <v>0</v>
          </cell>
          <cell r="BP58">
            <v>0</v>
          </cell>
          <cell r="BQ58">
            <v>0</v>
          </cell>
        </row>
        <row r="59">
          <cell r="BC59">
            <v>0</v>
          </cell>
          <cell r="BD59">
            <v>0</v>
          </cell>
          <cell r="BE59">
            <v>0</v>
          </cell>
          <cell r="BF59">
            <v>0</v>
          </cell>
          <cell r="BG59">
            <v>0</v>
          </cell>
          <cell r="BH59">
            <v>0</v>
          </cell>
          <cell r="BI59">
            <v>0</v>
          </cell>
          <cell r="BJ59">
            <v>0</v>
          </cell>
          <cell r="BK59">
            <v>0</v>
          </cell>
          <cell r="BL59">
            <v>0</v>
          </cell>
          <cell r="BM59">
            <v>549031.27</v>
          </cell>
          <cell r="BN59">
            <v>0</v>
          </cell>
          <cell r="BO59">
            <v>0</v>
          </cell>
          <cell r="BP59">
            <v>0</v>
          </cell>
          <cell r="BQ59">
            <v>0</v>
          </cell>
        </row>
        <row r="60">
          <cell r="BC60">
            <v>0</v>
          </cell>
          <cell r="BD60">
            <v>0</v>
          </cell>
          <cell r="BE60">
            <v>0</v>
          </cell>
          <cell r="BF60">
            <v>0</v>
          </cell>
          <cell r="BG60">
            <v>0</v>
          </cell>
          <cell r="BH60">
            <v>0</v>
          </cell>
          <cell r="BI60">
            <v>0</v>
          </cell>
          <cell r="BJ60">
            <v>0</v>
          </cell>
          <cell r="BK60">
            <v>0</v>
          </cell>
          <cell r="BL60">
            <v>0</v>
          </cell>
          <cell r="BM60">
            <v>256269.72</v>
          </cell>
          <cell r="BN60">
            <v>0</v>
          </cell>
          <cell r="BO60">
            <v>0</v>
          </cell>
          <cell r="BP60">
            <v>0</v>
          </cell>
          <cell r="BQ60">
            <v>0</v>
          </cell>
        </row>
        <row r="61">
          <cell r="BC61">
            <v>0</v>
          </cell>
          <cell r="BD61">
            <v>0</v>
          </cell>
          <cell r="BE61">
            <v>0</v>
          </cell>
          <cell r="BF61">
            <v>0</v>
          </cell>
          <cell r="BG61">
            <v>0</v>
          </cell>
          <cell r="BH61">
            <v>0</v>
          </cell>
          <cell r="BI61">
            <v>0</v>
          </cell>
          <cell r="BJ61">
            <v>0</v>
          </cell>
          <cell r="BK61">
            <v>0</v>
          </cell>
          <cell r="BL61">
            <v>0</v>
          </cell>
          <cell r="BM61">
            <v>172726.44999999998</v>
          </cell>
          <cell r="BN61">
            <v>0</v>
          </cell>
          <cell r="BO61">
            <v>0</v>
          </cell>
          <cell r="BP61">
            <v>0</v>
          </cell>
          <cell r="BQ61">
            <v>0</v>
          </cell>
        </row>
        <row r="62">
          <cell r="BC62">
            <v>0</v>
          </cell>
          <cell r="BD62">
            <v>0</v>
          </cell>
          <cell r="BE62">
            <v>0</v>
          </cell>
          <cell r="BF62">
            <v>0</v>
          </cell>
          <cell r="BG62">
            <v>0</v>
          </cell>
          <cell r="BH62">
            <v>0</v>
          </cell>
          <cell r="BI62">
            <v>0</v>
          </cell>
          <cell r="BJ62">
            <v>0</v>
          </cell>
          <cell r="BK62">
            <v>0</v>
          </cell>
          <cell r="BL62">
            <v>0</v>
          </cell>
          <cell r="BM62">
            <v>132651.41</v>
          </cell>
          <cell r="BN62">
            <v>0</v>
          </cell>
          <cell r="BO62">
            <v>0</v>
          </cell>
          <cell r="BP62">
            <v>0</v>
          </cell>
          <cell r="BQ62">
            <v>0</v>
          </cell>
        </row>
        <row r="63">
          <cell r="BC63">
            <v>0</v>
          </cell>
          <cell r="BD63">
            <v>0</v>
          </cell>
          <cell r="BE63">
            <v>0</v>
          </cell>
          <cell r="BF63">
            <v>0</v>
          </cell>
          <cell r="BG63">
            <v>0</v>
          </cell>
          <cell r="BH63">
            <v>0</v>
          </cell>
          <cell r="BI63">
            <v>0</v>
          </cell>
          <cell r="BJ63">
            <v>0</v>
          </cell>
          <cell r="BK63">
            <v>0</v>
          </cell>
          <cell r="BL63">
            <v>0</v>
          </cell>
          <cell r="BM63">
            <v>129799.75</v>
          </cell>
          <cell r="BN63">
            <v>0</v>
          </cell>
          <cell r="BO63">
            <v>0</v>
          </cell>
          <cell r="BP63">
            <v>0</v>
          </cell>
          <cell r="BQ63">
            <v>0</v>
          </cell>
        </row>
        <row r="64">
          <cell r="BC64">
            <v>0</v>
          </cell>
          <cell r="BD64">
            <v>0</v>
          </cell>
          <cell r="BE64">
            <v>0</v>
          </cell>
          <cell r="BF64">
            <v>0</v>
          </cell>
          <cell r="BG64">
            <v>0</v>
          </cell>
          <cell r="BH64">
            <v>0</v>
          </cell>
          <cell r="BI64">
            <v>0</v>
          </cell>
          <cell r="BJ64">
            <v>0</v>
          </cell>
          <cell r="BK64">
            <v>0</v>
          </cell>
          <cell r="BL64">
            <v>0</v>
          </cell>
          <cell r="BM64">
            <v>121179.35</v>
          </cell>
          <cell r="BN64">
            <v>0</v>
          </cell>
          <cell r="BO64">
            <v>0</v>
          </cell>
          <cell r="BP64">
            <v>0</v>
          </cell>
          <cell r="BQ64">
            <v>0</v>
          </cell>
        </row>
        <row r="65">
          <cell r="BC65">
            <v>0</v>
          </cell>
          <cell r="BD65">
            <v>0</v>
          </cell>
          <cell r="BE65">
            <v>0</v>
          </cell>
          <cell r="BF65">
            <v>0</v>
          </cell>
          <cell r="BG65">
            <v>0</v>
          </cell>
          <cell r="BH65">
            <v>0</v>
          </cell>
          <cell r="BI65">
            <v>0</v>
          </cell>
          <cell r="BJ65">
            <v>0</v>
          </cell>
          <cell r="BK65">
            <v>0</v>
          </cell>
          <cell r="BL65">
            <v>0</v>
          </cell>
          <cell r="BM65">
            <v>117724.73999999999</v>
          </cell>
          <cell r="BN65">
            <v>0</v>
          </cell>
          <cell r="BO65">
            <v>0</v>
          </cell>
          <cell r="BP65">
            <v>0</v>
          </cell>
          <cell r="BQ65">
            <v>0</v>
          </cell>
        </row>
        <row r="66">
          <cell r="BC66">
            <v>0</v>
          </cell>
          <cell r="BD66">
            <v>0</v>
          </cell>
          <cell r="BE66">
            <v>0</v>
          </cell>
          <cell r="BF66">
            <v>0</v>
          </cell>
          <cell r="BG66">
            <v>0</v>
          </cell>
          <cell r="BH66">
            <v>0</v>
          </cell>
          <cell r="BI66">
            <v>0</v>
          </cell>
          <cell r="BJ66">
            <v>0</v>
          </cell>
          <cell r="BK66">
            <v>0</v>
          </cell>
          <cell r="BL66">
            <v>0</v>
          </cell>
          <cell r="BM66">
            <v>87412.41</v>
          </cell>
          <cell r="BN66">
            <v>0</v>
          </cell>
          <cell r="BO66">
            <v>0</v>
          </cell>
          <cell r="BP66">
            <v>0</v>
          </cell>
          <cell r="BQ66">
            <v>0</v>
          </cell>
        </row>
        <row r="67">
          <cell r="BC67">
            <v>0</v>
          </cell>
          <cell r="BD67">
            <v>0</v>
          </cell>
          <cell r="BE67">
            <v>0</v>
          </cell>
          <cell r="BF67">
            <v>0</v>
          </cell>
          <cell r="BG67">
            <v>0</v>
          </cell>
          <cell r="BH67">
            <v>0</v>
          </cell>
          <cell r="BI67">
            <v>0</v>
          </cell>
          <cell r="BJ67">
            <v>0</v>
          </cell>
          <cell r="BK67">
            <v>0</v>
          </cell>
          <cell r="BL67">
            <v>0</v>
          </cell>
          <cell r="BM67">
            <v>46594.020000000004</v>
          </cell>
          <cell r="BN67">
            <v>0</v>
          </cell>
          <cell r="BO67">
            <v>0</v>
          </cell>
          <cell r="BP67">
            <v>0</v>
          </cell>
          <cell r="BQ67">
            <v>0</v>
          </cell>
        </row>
        <row r="68">
          <cell r="BC68">
            <v>0</v>
          </cell>
          <cell r="BD68">
            <v>0</v>
          </cell>
          <cell r="BE68">
            <v>0</v>
          </cell>
          <cell r="BF68">
            <v>0</v>
          </cell>
          <cell r="BG68">
            <v>0</v>
          </cell>
          <cell r="BH68">
            <v>0</v>
          </cell>
          <cell r="BI68">
            <v>0</v>
          </cell>
          <cell r="BJ68">
            <v>0</v>
          </cell>
          <cell r="BK68">
            <v>0</v>
          </cell>
          <cell r="BL68">
            <v>0</v>
          </cell>
          <cell r="BM68">
            <v>45733.009999999995</v>
          </cell>
          <cell r="BN68">
            <v>0</v>
          </cell>
          <cell r="BO68">
            <v>0</v>
          </cell>
          <cell r="BP68">
            <v>0</v>
          </cell>
          <cell r="BQ68">
            <v>0</v>
          </cell>
        </row>
        <row r="69">
          <cell r="BC69">
            <v>0</v>
          </cell>
          <cell r="BD69">
            <v>0</v>
          </cell>
          <cell r="BE69">
            <v>0</v>
          </cell>
          <cell r="BF69">
            <v>0</v>
          </cell>
          <cell r="BG69">
            <v>0</v>
          </cell>
          <cell r="BH69">
            <v>0</v>
          </cell>
          <cell r="BI69">
            <v>0</v>
          </cell>
          <cell r="BJ69">
            <v>0</v>
          </cell>
          <cell r="BK69">
            <v>0</v>
          </cell>
          <cell r="BL69">
            <v>0</v>
          </cell>
          <cell r="BM69">
            <v>39548.269999999997</v>
          </cell>
          <cell r="BN69">
            <v>0</v>
          </cell>
          <cell r="BO69">
            <v>0</v>
          </cell>
          <cell r="BP69">
            <v>0</v>
          </cell>
          <cell r="BQ69">
            <v>0</v>
          </cell>
        </row>
        <row r="70">
          <cell r="BC70">
            <v>0</v>
          </cell>
          <cell r="BD70">
            <v>0</v>
          </cell>
          <cell r="BE70">
            <v>0</v>
          </cell>
          <cell r="BF70">
            <v>0</v>
          </cell>
          <cell r="BG70">
            <v>0</v>
          </cell>
          <cell r="BH70">
            <v>0</v>
          </cell>
          <cell r="BI70">
            <v>0</v>
          </cell>
          <cell r="BJ70">
            <v>0</v>
          </cell>
          <cell r="BK70">
            <v>0</v>
          </cell>
          <cell r="BL70">
            <v>0</v>
          </cell>
          <cell r="BM70">
            <v>30439.77</v>
          </cell>
          <cell r="BN70">
            <v>0</v>
          </cell>
          <cell r="BO70">
            <v>0</v>
          </cell>
          <cell r="BP70">
            <v>0</v>
          </cell>
          <cell r="BQ70">
            <v>0</v>
          </cell>
        </row>
        <row r="71">
          <cell r="BC71">
            <v>0</v>
          </cell>
          <cell r="BD71">
            <v>0</v>
          </cell>
          <cell r="BE71">
            <v>0</v>
          </cell>
          <cell r="BF71">
            <v>0</v>
          </cell>
          <cell r="BG71">
            <v>0</v>
          </cell>
          <cell r="BH71">
            <v>0</v>
          </cell>
          <cell r="BI71">
            <v>0</v>
          </cell>
          <cell r="BJ71">
            <v>0</v>
          </cell>
          <cell r="BK71">
            <v>0</v>
          </cell>
          <cell r="BL71">
            <v>0</v>
          </cell>
          <cell r="BM71">
            <v>23922.94</v>
          </cell>
          <cell r="BN71">
            <v>0</v>
          </cell>
          <cell r="BO71">
            <v>0</v>
          </cell>
          <cell r="BP71">
            <v>0</v>
          </cell>
          <cell r="BQ71">
            <v>0</v>
          </cell>
        </row>
        <row r="72">
          <cell r="BC72">
            <v>0</v>
          </cell>
          <cell r="BD72">
            <v>0</v>
          </cell>
          <cell r="BE72">
            <v>0</v>
          </cell>
          <cell r="BF72">
            <v>0</v>
          </cell>
          <cell r="BG72">
            <v>0</v>
          </cell>
          <cell r="BH72">
            <v>0</v>
          </cell>
          <cell r="BI72">
            <v>0</v>
          </cell>
          <cell r="BJ72">
            <v>0</v>
          </cell>
          <cell r="BK72">
            <v>0</v>
          </cell>
          <cell r="BL72">
            <v>0</v>
          </cell>
          <cell r="BM72">
            <v>23396.84</v>
          </cell>
          <cell r="BN72">
            <v>0</v>
          </cell>
          <cell r="BO72">
            <v>0</v>
          </cell>
          <cell r="BP72">
            <v>0</v>
          </cell>
          <cell r="BQ72">
            <v>0</v>
          </cell>
        </row>
        <row r="73">
          <cell r="BC73">
            <v>0</v>
          </cell>
          <cell r="BD73">
            <v>0</v>
          </cell>
          <cell r="BE73">
            <v>0</v>
          </cell>
          <cell r="BF73">
            <v>0</v>
          </cell>
          <cell r="BG73">
            <v>0</v>
          </cell>
          <cell r="BH73">
            <v>0</v>
          </cell>
          <cell r="BI73">
            <v>0</v>
          </cell>
          <cell r="BJ73">
            <v>0</v>
          </cell>
          <cell r="BK73">
            <v>0</v>
          </cell>
          <cell r="BL73">
            <v>0</v>
          </cell>
          <cell r="BM73">
            <v>18018.22</v>
          </cell>
          <cell r="BN73">
            <v>0</v>
          </cell>
          <cell r="BO73">
            <v>0</v>
          </cell>
          <cell r="BP73">
            <v>0</v>
          </cell>
          <cell r="BQ73">
            <v>0</v>
          </cell>
        </row>
        <row r="74">
          <cell r="BC74">
            <v>0</v>
          </cell>
          <cell r="BD74">
            <v>0</v>
          </cell>
          <cell r="BE74">
            <v>0</v>
          </cell>
          <cell r="BF74">
            <v>0</v>
          </cell>
          <cell r="BG74">
            <v>0</v>
          </cell>
          <cell r="BH74">
            <v>0</v>
          </cell>
          <cell r="BI74">
            <v>0</v>
          </cell>
          <cell r="BJ74">
            <v>0</v>
          </cell>
          <cell r="BK74">
            <v>0</v>
          </cell>
          <cell r="BL74">
            <v>0</v>
          </cell>
          <cell r="BM74">
            <v>16814.18</v>
          </cell>
          <cell r="BN74">
            <v>0</v>
          </cell>
          <cell r="BO74">
            <v>0</v>
          </cell>
          <cell r="BP74">
            <v>0</v>
          </cell>
          <cell r="BQ74">
            <v>0</v>
          </cell>
        </row>
        <row r="75">
          <cell r="BC75">
            <v>0</v>
          </cell>
          <cell r="BD75">
            <v>0</v>
          </cell>
          <cell r="BE75">
            <v>0</v>
          </cell>
          <cell r="BF75">
            <v>0</v>
          </cell>
          <cell r="BG75">
            <v>0</v>
          </cell>
          <cell r="BH75">
            <v>0</v>
          </cell>
          <cell r="BI75">
            <v>0</v>
          </cell>
          <cell r="BJ75">
            <v>0</v>
          </cell>
          <cell r="BK75">
            <v>0</v>
          </cell>
          <cell r="BL75">
            <v>0</v>
          </cell>
          <cell r="BM75">
            <v>15574.73</v>
          </cell>
          <cell r="BN75">
            <v>0</v>
          </cell>
          <cell r="BO75">
            <v>0</v>
          </cell>
          <cell r="BP75">
            <v>0</v>
          </cell>
          <cell r="BQ75">
            <v>0</v>
          </cell>
        </row>
        <row r="76">
          <cell r="BC76">
            <v>0</v>
          </cell>
          <cell r="BD76">
            <v>0</v>
          </cell>
          <cell r="BE76">
            <v>0</v>
          </cell>
          <cell r="BF76">
            <v>0</v>
          </cell>
          <cell r="BG76">
            <v>0</v>
          </cell>
          <cell r="BH76">
            <v>0</v>
          </cell>
          <cell r="BI76">
            <v>0</v>
          </cell>
          <cell r="BJ76">
            <v>0</v>
          </cell>
          <cell r="BK76">
            <v>0</v>
          </cell>
          <cell r="BL76">
            <v>0</v>
          </cell>
          <cell r="BM76">
            <v>7988.9699999999993</v>
          </cell>
          <cell r="BN76">
            <v>0</v>
          </cell>
          <cell r="BO76">
            <v>0</v>
          </cell>
          <cell r="BP76">
            <v>0</v>
          </cell>
          <cell r="BQ76">
            <v>0</v>
          </cell>
        </row>
        <row r="77">
          <cell r="BC77">
            <v>0</v>
          </cell>
          <cell r="BD77">
            <v>0</v>
          </cell>
          <cell r="BE77">
            <v>0</v>
          </cell>
          <cell r="BF77">
            <v>0</v>
          </cell>
          <cell r="BG77">
            <v>0</v>
          </cell>
          <cell r="BH77">
            <v>0</v>
          </cell>
          <cell r="BI77">
            <v>0</v>
          </cell>
          <cell r="BJ77">
            <v>0</v>
          </cell>
          <cell r="BK77">
            <v>0</v>
          </cell>
          <cell r="BL77">
            <v>0</v>
          </cell>
          <cell r="BM77">
            <v>7081.96</v>
          </cell>
          <cell r="BN77">
            <v>0</v>
          </cell>
          <cell r="BO77">
            <v>0</v>
          </cell>
          <cell r="BP77">
            <v>0</v>
          </cell>
          <cell r="BQ77">
            <v>0</v>
          </cell>
        </row>
        <row r="78">
          <cell r="BC78">
            <v>0</v>
          </cell>
          <cell r="BD78">
            <v>0</v>
          </cell>
          <cell r="BE78">
            <v>0</v>
          </cell>
          <cell r="BF78">
            <v>0</v>
          </cell>
          <cell r="BG78">
            <v>0</v>
          </cell>
          <cell r="BH78">
            <v>0</v>
          </cell>
          <cell r="BI78">
            <v>0</v>
          </cell>
          <cell r="BJ78">
            <v>0</v>
          </cell>
          <cell r="BK78">
            <v>0</v>
          </cell>
          <cell r="BL78">
            <v>0</v>
          </cell>
          <cell r="BM78">
            <v>5900.1</v>
          </cell>
          <cell r="BN78">
            <v>0</v>
          </cell>
          <cell r="BO78">
            <v>0</v>
          </cell>
          <cell r="BP78">
            <v>0</v>
          </cell>
          <cell r="BQ78">
            <v>0</v>
          </cell>
        </row>
        <row r="79">
          <cell r="BC79">
            <v>0</v>
          </cell>
          <cell r="BD79">
            <v>0</v>
          </cell>
          <cell r="BE79">
            <v>0</v>
          </cell>
          <cell r="BF79">
            <v>0</v>
          </cell>
          <cell r="BG79">
            <v>0</v>
          </cell>
          <cell r="BH79">
            <v>0</v>
          </cell>
          <cell r="BI79">
            <v>0</v>
          </cell>
          <cell r="BJ79">
            <v>0</v>
          </cell>
          <cell r="BK79">
            <v>0</v>
          </cell>
          <cell r="BL79">
            <v>0</v>
          </cell>
          <cell r="BM79">
            <v>5035.32</v>
          </cell>
          <cell r="BN79">
            <v>0</v>
          </cell>
          <cell r="BO79">
            <v>0</v>
          </cell>
          <cell r="BP79">
            <v>0</v>
          </cell>
          <cell r="BQ79">
            <v>0</v>
          </cell>
        </row>
        <row r="80">
          <cell r="BC80">
            <v>0</v>
          </cell>
          <cell r="BD80">
            <v>0</v>
          </cell>
          <cell r="BE80">
            <v>0</v>
          </cell>
          <cell r="BF80">
            <v>0</v>
          </cell>
          <cell r="BG80">
            <v>0</v>
          </cell>
          <cell r="BH80">
            <v>0</v>
          </cell>
          <cell r="BI80">
            <v>0</v>
          </cell>
          <cell r="BJ80">
            <v>0</v>
          </cell>
          <cell r="BK80">
            <v>0</v>
          </cell>
          <cell r="BL80">
            <v>0</v>
          </cell>
          <cell r="BM80">
            <v>1208.95</v>
          </cell>
          <cell r="BN80">
            <v>0</v>
          </cell>
          <cell r="BO80">
            <v>0</v>
          </cell>
          <cell r="BP80">
            <v>0</v>
          </cell>
          <cell r="BQ80">
            <v>0</v>
          </cell>
        </row>
        <row r="81">
          <cell r="BC81">
            <v>0</v>
          </cell>
          <cell r="BD81">
            <v>0</v>
          </cell>
          <cell r="BE81">
            <v>0</v>
          </cell>
          <cell r="BF81">
            <v>0</v>
          </cell>
          <cell r="BG81">
            <v>0</v>
          </cell>
          <cell r="BH81">
            <v>0</v>
          </cell>
          <cell r="BI81">
            <v>0</v>
          </cell>
          <cell r="BJ81">
            <v>0</v>
          </cell>
          <cell r="BK81">
            <v>0</v>
          </cell>
          <cell r="BL81">
            <v>0</v>
          </cell>
          <cell r="BM81">
            <v>1098.3499999999999</v>
          </cell>
          <cell r="BN81">
            <v>0</v>
          </cell>
          <cell r="BO81">
            <v>0</v>
          </cell>
          <cell r="BP81">
            <v>0</v>
          </cell>
          <cell r="BQ81">
            <v>0</v>
          </cell>
        </row>
        <row r="82">
          <cell r="BC82">
            <v>0</v>
          </cell>
          <cell r="BD82">
            <v>0</v>
          </cell>
          <cell r="BE82">
            <v>0</v>
          </cell>
          <cell r="BF82">
            <v>0</v>
          </cell>
          <cell r="BG82">
            <v>0</v>
          </cell>
          <cell r="BH82">
            <v>0</v>
          </cell>
          <cell r="BI82">
            <v>0</v>
          </cell>
          <cell r="BJ82">
            <v>0</v>
          </cell>
          <cell r="BK82">
            <v>0</v>
          </cell>
          <cell r="BL82">
            <v>0</v>
          </cell>
          <cell r="BM82">
            <v>1039.6000000000001</v>
          </cell>
          <cell r="BN82">
            <v>0</v>
          </cell>
          <cell r="BO82">
            <v>0</v>
          </cell>
          <cell r="BP82">
            <v>0</v>
          </cell>
          <cell r="BQ82">
            <v>0</v>
          </cell>
        </row>
        <row r="83">
          <cell r="BC83">
            <v>0</v>
          </cell>
          <cell r="BD83">
            <v>0</v>
          </cell>
          <cell r="BE83">
            <v>0</v>
          </cell>
          <cell r="BF83">
            <v>0</v>
          </cell>
          <cell r="BG83">
            <v>0</v>
          </cell>
          <cell r="BH83">
            <v>0</v>
          </cell>
          <cell r="BI83">
            <v>0</v>
          </cell>
          <cell r="BJ83">
            <v>0</v>
          </cell>
          <cell r="BK83">
            <v>0</v>
          </cell>
          <cell r="BL83">
            <v>0</v>
          </cell>
          <cell r="BM83">
            <v>121.23</v>
          </cell>
          <cell r="BN83">
            <v>0</v>
          </cell>
          <cell r="BO83">
            <v>0</v>
          </cell>
          <cell r="BP83">
            <v>0</v>
          </cell>
          <cell r="BQ83">
            <v>0</v>
          </cell>
        </row>
        <row r="84">
          <cell r="BC84">
            <v>0</v>
          </cell>
          <cell r="BD84">
            <v>0</v>
          </cell>
          <cell r="BE84">
            <v>0</v>
          </cell>
          <cell r="BF84">
            <v>0</v>
          </cell>
          <cell r="BG84">
            <v>0</v>
          </cell>
          <cell r="BH84">
            <v>0</v>
          </cell>
          <cell r="BI84">
            <v>0</v>
          </cell>
          <cell r="BJ84">
            <v>0</v>
          </cell>
          <cell r="BK84">
            <v>0</v>
          </cell>
          <cell r="BL84">
            <v>0</v>
          </cell>
          <cell r="BM84">
            <v>11.09</v>
          </cell>
          <cell r="BN84">
            <v>0</v>
          </cell>
          <cell r="BO84">
            <v>0</v>
          </cell>
          <cell r="BP84">
            <v>0</v>
          </cell>
          <cell r="BQ84">
            <v>0</v>
          </cell>
        </row>
        <row r="85">
          <cell r="BC85">
            <v>0</v>
          </cell>
          <cell r="BD85">
            <v>0</v>
          </cell>
          <cell r="BE85">
            <v>0</v>
          </cell>
          <cell r="BF85">
            <v>0</v>
          </cell>
          <cell r="BG85">
            <v>0</v>
          </cell>
          <cell r="BH85">
            <v>1050455.56</v>
          </cell>
          <cell r="BI85">
            <v>0</v>
          </cell>
          <cell r="BJ85">
            <v>0</v>
          </cell>
          <cell r="BK85">
            <v>0</v>
          </cell>
          <cell r="BL85">
            <v>0</v>
          </cell>
          <cell r="BM85">
            <v>0</v>
          </cell>
          <cell r="BN85">
            <v>0</v>
          </cell>
          <cell r="BO85">
            <v>0</v>
          </cell>
          <cell r="BP85">
            <v>0</v>
          </cell>
          <cell r="BQ85">
            <v>0</v>
          </cell>
        </row>
        <row r="86">
          <cell r="BC86">
            <v>0</v>
          </cell>
          <cell r="BD86">
            <v>0</v>
          </cell>
          <cell r="BE86">
            <v>0</v>
          </cell>
          <cell r="BF86">
            <v>0</v>
          </cell>
          <cell r="BG86">
            <v>0</v>
          </cell>
          <cell r="BH86">
            <v>210722.81</v>
          </cell>
          <cell r="BI86">
            <v>0</v>
          </cell>
          <cell r="BJ86">
            <v>0</v>
          </cell>
          <cell r="BK86">
            <v>0</v>
          </cell>
          <cell r="BL86">
            <v>0</v>
          </cell>
          <cell r="BM86">
            <v>0</v>
          </cell>
          <cell r="BN86">
            <v>0</v>
          </cell>
          <cell r="BO86">
            <v>0</v>
          </cell>
          <cell r="BP86">
            <v>0</v>
          </cell>
          <cell r="BQ86">
            <v>0</v>
          </cell>
        </row>
        <row r="87">
          <cell r="BC87">
            <v>0</v>
          </cell>
          <cell r="BD87">
            <v>0</v>
          </cell>
          <cell r="BE87">
            <v>0</v>
          </cell>
          <cell r="BF87">
            <v>0</v>
          </cell>
          <cell r="BG87">
            <v>0</v>
          </cell>
          <cell r="BH87">
            <v>-389901.2</v>
          </cell>
          <cell r="BI87">
            <v>0</v>
          </cell>
          <cell r="BJ87">
            <v>0</v>
          </cell>
          <cell r="BK87">
            <v>0</v>
          </cell>
          <cell r="BL87">
            <v>0</v>
          </cell>
          <cell r="BM87">
            <v>0</v>
          </cell>
          <cell r="BN87">
            <v>0</v>
          </cell>
          <cell r="BO87">
            <v>0</v>
          </cell>
          <cell r="BP87">
            <v>0</v>
          </cell>
          <cell r="BQ87">
            <v>0</v>
          </cell>
        </row>
        <row r="88">
          <cell r="BC88">
            <v>0</v>
          </cell>
          <cell r="BD88">
            <v>0</v>
          </cell>
          <cell r="BE88">
            <v>0</v>
          </cell>
          <cell r="BF88">
            <v>0</v>
          </cell>
          <cell r="BG88">
            <v>0</v>
          </cell>
          <cell r="BH88">
            <v>549031.27</v>
          </cell>
          <cell r="BI88">
            <v>0</v>
          </cell>
          <cell r="BJ88">
            <v>0</v>
          </cell>
          <cell r="BK88">
            <v>0</v>
          </cell>
          <cell r="BL88">
            <v>0</v>
          </cell>
          <cell r="BM88">
            <v>0</v>
          </cell>
          <cell r="BN88">
            <v>0</v>
          </cell>
          <cell r="BO88">
            <v>0</v>
          </cell>
          <cell r="BP88">
            <v>0</v>
          </cell>
          <cell r="BQ88">
            <v>0</v>
          </cell>
        </row>
        <row r="89">
          <cell r="BC89">
            <v>0</v>
          </cell>
          <cell r="BD89">
            <v>0</v>
          </cell>
          <cell r="BE89">
            <v>0</v>
          </cell>
          <cell r="BF89">
            <v>0</v>
          </cell>
          <cell r="BG89">
            <v>0</v>
          </cell>
          <cell r="BH89">
            <v>118020.75</v>
          </cell>
          <cell r="BI89">
            <v>0</v>
          </cell>
          <cell r="BJ89">
            <v>0</v>
          </cell>
          <cell r="BK89">
            <v>0</v>
          </cell>
          <cell r="BL89">
            <v>0</v>
          </cell>
          <cell r="BM89">
            <v>0</v>
          </cell>
          <cell r="BN89">
            <v>0</v>
          </cell>
          <cell r="BO89">
            <v>0</v>
          </cell>
          <cell r="BP89">
            <v>0</v>
          </cell>
          <cell r="BQ89">
            <v>0</v>
          </cell>
        </row>
        <row r="90">
          <cell r="BC90">
            <v>0</v>
          </cell>
          <cell r="BD90">
            <v>0</v>
          </cell>
          <cell r="BE90">
            <v>0</v>
          </cell>
          <cell r="BF90">
            <v>0</v>
          </cell>
          <cell r="BG90">
            <v>0</v>
          </cell>
          <cell r="BH90">
            <v>48348.81</v>
          </cell>
          <cell r="BI90">
            <v>0</v>
          </cell>
          <cell r="BJ90">
            <v>0</v>
          </cell>
          <cell r="BK90">
            <v>0</v>
          </cell>
          <cell r="BL90">
            <v>0</v>
          </cell>
          <cell r="BM90">
            <v>0</v>
          </cell>
          <cell r="BN90">
            <v>0</v>
          </cell>
          <cell r="BO90">
            <v>0</v>
          </cell>
          <cell r="BP90">
            <v>0</v>
          </cell>
          <cell r="BQ90">
            <v>0</v>
          </cell>
        </row>
        <row r="91">
          <cell r="BC91">
            <v>0</v>
          </cell>
          <cell r="BD91">
            <v>0</v>
          </cell>
          <cell r="BE91">
            <v>0</v>
          </cell>
          <cell r="BF91">
            <v>0</v>
          </cell>
          <cell r="BG91">
            <v>0</v>
          </cell>
          <cell r="BH91">
            <v>44786.239999999998</v>
          </cell>
          <cell r="BI91">
            <v>0</v>
          </cell>
          <cell r="BJ91">
            <v>0</v>
          </cell>
          <cell r="BK91">
            <v>0</v>
          </cell>
          <cell r="BL91">
            <v>0</v>
          </cell>
          <cell r="BM91">
            <v>0</v>
          </cell>
          <cell r="BN91">
            <v>0</v>
          </cell>
          <cell r="BO91">
            <v>0</v>
          </cell>
          <cell r="BP91">
            <v>0</v>
          </cell>
          <cell r="BQ91">
            <v>0</v>
          </cell>
        </row>
        <row r="92">
          <cell r="BC92">
            <v>0</v>
          </cell>
          <cell r="BD92">
            <v>0</v>
          </cell>
          <cell r="BE92">
            <v>0</v>
          </cell>
          <cell r="BF92">
            <v>0</v>
          </cell>
          <cell r="BG92">
            <v>0</v>
          </cell>
          <cell r="BH92">
            <v>29559.88</v>
          </cell>
          <cell r="BI92">
            <v>0</v>
          </cell>
          <cell r="BJ92">
            <v>0</v>
          </cell>
          <cell r="BK92">
            <v>0</v>
          </cell>
          <cell r="BL92">
            <v>0</v>
          </cell>
          <cell r="BM92">
            <v>0</v>
          </cell>
          <cell r="BN92">
            <v>0</v>
          </cell>
          <cell r="BO92">
            <v>0</v>
          </cell>
          <cell r="BP92">
            <v>0</v>
          </cell>
          <cell r="BQ92">
            <v>0</v>
          </cell>
        </row>
        <row r="93">
          <cell r="BC93">
            <v>0</v>
          </cell>
          <cell r="BD93">
            <v>0</v>
          </cell>
          <cell r="BE93">
            <v>0</v>
          </cell>
          <cell r="BF93">
            <v>0</v>
          </cell>
          <cell r="BG93">
            <v>0</v>
          </cell>
          <cell r="BH93">
            <v>23419.11</v>
          </cell>
          <cell r="BI93">
            <v>0</v>
          </cell>
          <cell r="BJ93">
            <v>0</v>
          </cell>
          <cell r="BK93">
            <v>0</v>
          </cell>
          <cell r="BL93">
            <v>0</v>
          </cell>
          <cell r="BM93">
            <v>0</v>
          </cell>
          <cell r="BN93">
            <v>0</v>
          </cell>
          <cell r="BO93">
            <v>0</v>
          </cell>
          <cell r="BP93">
            <v>0</v>
          </cell>
          <cell r="BQ93">
            <v>0</v>
          </cell>
        </row>
        <row r="94">
          <cell r="BC94">
            <v>0</v>
          </cell>
          <cell r="BD94">
            <v>0</v>
          </cell>
          <cell r="BE94">
            <v>0</v>
          </cell>
          <cell r="BF94">
            <v>0</v>
          </cell>
          <cell r="BG94">
            <v>0</v>
          </cell>
          <cell r="BH94">
            <v>16994.32</v>
          </cell>
          <cell r="BI94">
            <v>0</v>
          </cell>
          <cell r="BJ94">
            <v>0</v>
          </cell>
          <cell r="BK94">
            <v>0</v>
          </cell>
          <cell r="BL94">
            <v>0</v>
          </cell>
          <cell r="BM94">
            <v>0</v>
          </cell>
          <cell r="BN94">
            <v>0</v>
          </cell>
          <cell r="BO94">
            <v>0</v>
          </cell>
          <cell r="BP94">
            <v>0</v>
          </cell>
          <cell r="BQ94">
            <v>0</v>
          </cell>
        </row>
        <row r="95">
          <cell r="BC95">
            <v>0</v>
          </cell>
          <cell r="BD95">
            <v>0</v>
          </cell>
          <cell r="BE95">
            <v>0</v>
          </cell>
          <cell r="BF95">
            <v>0</v>
          </cell>
          <cell r="BG95">
            <v>0</v>
          </cell>
          <cell r="BH95">
            <v>14500.95</v>
          </cell>
          <cell r="BI95">
            <v>0</v>
          </cell>
          <cell r="BJ95">
            <v>0</v>
          </cell>
          <cell r="BK95">
            <v>0</v>
          </cell>
          <cell r="BL95">
            <v>0</v>
          </cell>
          <cell r="BM95">
            <v>0</v>
          </cell>
          <cell r="BN95">
            <v>0</v>
          </cell>
          <cell r="BO95">
            <v>0</v>
          </cell>
          <cell r="BP95">
            <v>0</v>
          </cell>
          <cell r="BQ95">
            <v>0</v>
          </cell>
        </row>
        <row r="96">
          <cell r="BC96">
            <v>0</v>
          </cell>
          <cell r="BD96">
            <v>0</v>
          </cell>
          <cell r="BE96">
            <v>0</v>
          </cell>
          <cell r="BF96">
            <v>0</v>
          </cell>
          <cell r="BG96">
            <v>0</v>
          </cell>
          <cell r="BH96">
            <v>4266.4900000000007</v>
          </cell>
          <cell r="BI96">
            <v>0</v>
          </cell>
          <cell r="BJ96">
            <v>0</v>
          </cell>
          <cell r="BK96">
            <v>0</v>
          </cell>
          <cell r="BL96">
            <v>0</v>
          </cell>
          <cell r="BM96">
            <v>0</v>
          </cell>
          <cell r="BN96">
            <v>0</v>
          </cell>
          <cell r="BO96">
            <v>0</v>
          </cell>
          <cell r="BP96">
            <v>0</v>
          </cell>
          <cell r="BQ96">
            <v>0</v>
          </cell>
        </row>
        <row r="97">
          <cell r="BC97">
            <v>0</v>
          </cell>
          <cell r="BD97">
            <v>0</v>
          </cell>
          <cell r="BE97">
            <v>0</v>
          </cell>
          <cell r="BF97">
            <v>0</v>
          </cell>
          <cell r="BG97">
            <v>0</v>
          </cell>
          <cell r="BH97">
            <v>4154.6099999999997</v>
          </cell>
          <cell r="BI97">
            <v>0</v>
          </cell>
          <cell r="BJ97">
            <v>0</v>
          </cell>
          <cell r="BK97">
            <v>0</v>
          </cell>
          <cell r="BL97">
            <v>0</v>
          </cell>
          <cell r="BM97">
            <v>0</v>
          </cell>
          <cell r="BN97">
            <v>0</v>
          </cell>
          <cell r="BO97">
            <v>0</v>
          </cell>
          <cell r="BP97">
            <v>0</v>
          </cell>
          <cell r="BQ97">
            <v>0</v>
          </cell>
        </row>
        <row r="98">
          <cell r="BC98">
            <v>0</v>
          </cell>
          <cell r="BD98">
            <v>0</v>
          </cell>
          <cell r="BE98">
            <v>0</v>
          </cell>
          <cell r="BF98">
            <v>0</v>
          </cell>
          <cell r="BG98">
            <v>0</v>
          </cell>
          <cell r="BH98">
            <v>3532.04</v>
          </cell>
          <cell r="BI98">
            <v>0</v>
          </cell>
          <cell r="BJ98">
            <v>0</v>
          </cell>
          <cell r="BK98">
            <v>0</v>
          </cell>
          <cell r="BL98">
            <v>0</v>
          </cell>
          <cell r="BM98">
            <v>0</v>
          </cell>
          <cell r="BN98">
            <v>0</v>
          </cell>
          <cell r="BO98">
            <v>0</v>
          </cell>
          <cell r="BP98">
            <v>0</v>
          </cell>
          <cell r="BQ98">
            <v>0</v>
          </cell>
        </row>
        <row r="99">
          <cell r="BC99">
            <v>0</v>
          </cell>
          <cell r="BD99">
            <v>0</v>
          </cell>
          <cell r="BE99">
            <v>0</v>
          </cell>
          <cell r="BF99">
            <v>0</v>
          </cell>
          <cell r="BG99">
            <v>5487259.1799999997</v>
          </cell>
          <cell r="BH99">
            <v>0</v>
          </cell>
          <cell r="BI99">
            <v>0</v>
          </cell>
          <cell r="BJ99">
            <v>0</v>
          </cell>
          <cell r="BK99">
            <v>0</v>
          </cell>
          <cell r="BL99">
            <v>0</v>
          </cell>
          <cell r="BM99">
            <v>0</v>
          </cell>
          <cell r="BN99">
            <v>0</v>
          </cell>
          <cell r="BO99">
            <v>0</v>
          </cell>
          <cell r="BP99">
            <v>0</v>
          </cell>
          <cell r="BQ99">
            <v>0</v>
          </cell>
        </row>
        <row r="100">
          <cell r="BC100">
            <v>0</v>
          </cell>
          <cell r="BD100">
            <v>0</v>
          </cell>
          <cell r="BE100">
            <v>0</v>
          </cell>
          <cell r="BF100">
            <v>0</v>
          </cell>
          <cell r="BG100">
            <v>3668364.01</v>
          </cell>
          <cell r="BH100">
            <v>0</v>
          </cell>
          <cell r="BI100">
            <v>0</v>
          </cell>
          <cell r="BJ100">
            <v>0</v>
          </cell>
          <cell r="BK100">
            <v>0</v>
          </cell>
          <cell r="BL100">
            <v>0</v>
          </cell>
          <cell r="BM100">
            <v>0</v>
          </cell>
          <cell r="BN100">
            <v>0</v>
          </cell>
          <cell r="BO100">
            <v>0</v>
          </cell>
          <cell r="BP100">
            <v>0</v>
          </cell>
          <cell r="BQ100">
            <v>0</v>
          </cell>
        </row>
        <row r="101">
          <cell r="BC101">
            <v>0</v>
          </cell>
          <cell r="BD101">
            <v>0</v>
          </cell>
          <cell r="BE101">
            <v>0</v>
          </cell>
          <cell r="BF101">
            <v>0</v>
          </cell>
          <cell r="BG101">
            <v>2961814.9399999995</v>
          </cell>
          <cell r="BH101">
            <v>0</v>
          </cell>
          <cell r="BI101">
            <v>0</v>
          </cell>
          <cell r="BJ101">
            <v>0</v>
          </cell>
          <cell r="BK101">
            <v>0</v>
          </cell>
          <cell r="BL101">
            <v>0</v>
          </cell>
          <cell r="BM101">
            <v>0</v>
          </cell>
          <cell r="BN101">
            <v>0</v>
          </cell>
          <cell r="BO101">
            <v>0</v>
          </cell>
          <cell r="BP101">
            <v>0</v>
          </cell>
          <cell r="BQ101">
            <v>0</v>
          </cell>
        </row>
        <row r="102">
          <cell r="BC102">
            <v>0</v>
          </cell>
          <cell r="BD102">
            <v>0</v>
          </cell>
          <cell r="BE102">
            <v>0</v>
          </cell>
          <cell r="BF102">
            <v>0</v>
          </cell>
          <cell r="BG102">
            <v>2368196.9000000004</v>
          </cell>
          <cell r="BH102">
            <v>0</v>
          </cell>
          <cell r="BI102">
            <v>0</v>
          </cell>
          <cell r="BJ102">
            <v>0</v>
          </cell>
          <cell r="BK102">
            <v>0</v>
          </cell>
          <cell r="BL102">
            <v>0</v>
          </cell>
          <cell r="BM102">
            <v>0</v>
          </cell>
          <cell r="BN102">
            <v>0</v>
          </cell>
          <cell r="BO102">
            <v>0</v>
          </cell>
          <cell r="BP102">
            <v>0</v>
          </cell>
          <cell r="BQ102">
            <v>0</v>
          </cell>
        </row>
        <row r="103">
          <cell r="BC103">
            <v>0</v>
          </cell>
          <cell r="BD103">
            <v>0</v>
          </cell>
          <cell r="BE103">
            <v>0</v>
          </cell>
          <cell r="BF103">
            <v>0</v>
          </cell>
          <cell r="BG103">
            <v>284177.70999999996</v>
          </cell>
          <cell r="BH103">
            <v>0</v>
          </cell>
          <cell r="BI103">
            <v>0</v>
          </cell>
          <cell r="BJ103">
            <v>0</v>
          </cell>
          <cell r="BK103">
            <v>0</v>
          </cell>
          <cell r="BL103">
            <v>0</v>
          </cell>
          <cell r="BM103">
            <v>0</v>
          </cell>
          <cell r="BN103">
            <v>0</v>
          </cell>
          <cell r="BO103">
            <v>0</v>
          </cell>
          <cell r="BP103">
            <v>0</v>
          </cell>
          <cell r="BQ103">
            <v>0</v>
          </cell>
        </row>
        <row r="104">
          <cell r="BC104">
            <v>0</v>
          </cell>
          <cell r="BD104">
            <v>0</v>
          </cell>
          <cell r="BE104">
            <v>0</v>
          </cell>
          <cell r="BF104">
            <v>0</v>
          </cell>
          <cell r="BG104">
            <v>178918.08000000002</v>
          </cell>
          <cell r="BH104">
            <v>0</v>
          </cell>
          <cell r="BI104">
            <v>0</v>
          </cell>
          <cell r="BJ104">
            <v>0</v>
          </cell>
          <cell r="BK104">
            <v>0</v>
          </cell>
          <cell r="BL104">
            <v>0</v>
          </cell>
          <cell r="BM104">
            <v>0</v>
          </cell>
          <cell r="BN104">
            <v>0</v>
          </cell>
          <cell r="BO104">
            <v>0</v>
          </cell>
          <cell r="BP104">
            <v>0</v>
          </cell>
          <cell r="BQ104">
            <v>0</v>
          </cell>
        </row>
        <row r="105">
          <cell r="BC105">
            <v>0</v>
          </cell>
          <cell r="BD105">
            <v>0</v>
          </cell>
          <cell r="BE105">
            <v>0</v>
          </cell>
          <cell r="BF105">
            <v>0</v>
          </cell>
          <cell r="BG105">
            <v>153011.74</v>
          </cell>
          <cell r="BH105">
            <v>0</v>
          </cell>
          <cell r="BI105">
            <v>0</v>
          </cell>
          <cell r="BJ105">
            <v>0</v>
          </cell>
          <cell r="BK105">
            <v>0</v>
          </cell>
          <cell r="BL105">
            <v>0</v>
          </cell>
          <cell r="BM105">
            <v>0</v>
          </cell>
          <cell r="BN105">
            <v>0</v>
          </cell>
          <cell r="BO105">
            <v>0</v>
          </cell>
          <cell r="BP105">
            <v>0</v>
          </cell>
          <cell r="BQ105">
            <v>0</v>
          </cell>
        </row>
        <row r="106">
          <cell r="BC106">
            <v>0</v>
          </cell>
          <cell r="BD106">
            <v>0</v>
          </cell>
          <cell r="BE106">
            <v>0</v>
          </cell>
          <cell r="BF106">
            <v>0</v>
          </cell>
          <cell r="BG106">
            <v>94557.19</v>
          </cell>
          <cell r="BH106">
            <v>0</v>
          </cell>
          <cell r="BI106">
            <v>0</v>
          </cell>
          <cell r="BJ106">
            <v>0</v>
          </cell>
          <cell r="BK106">
            <v>0</v>
          </cell>
          <cell r="BL106">
            <v>0</v>
          </cell>
          <cell r="BM106">
            <v>0</v>
          </cell>
          <cell r="BN106">
            <v>0</v>
          </cell>
          <cell r="BO106">
            <v>0</v>
          </cell>
          <cell r="BP106">
            <v>0</v>
          </cell>
          <cell r="BQ106">
            <v>0</v>
          </cell>
        </row>
        <row r="107">
          <cell r="BC107">
            <v>0</v>
          </cell>
          <cell r="BD107">
            <v>0</v>
          </cell>
          <cell r="BE107">
            <v>0</v>
          </cell>
          <cell r="BF107">
            <v>0</v>
          </cell>
          <cell r="BG107">
            <v>47660.2</v>
          </cell>
          <cell r="BH107">
            <v>0</v>
          </cell>
          <cell r="BI107">
            <v>0</v>
          </cell>
          <cell r="BJ107">
            <v>0</v>
          </cell>
          <cell r="BK107">
            <v>0</v>
          </cell>
          <cell r="BL107">
            <v>0</v>
          </cell>
          <cell r="BM107">
            <v>0</v>
          </cell>
          <cell r="BN107">
            <v>0</v>
          </cell>
          <cell r="BO107">
            <v>0</v>
          </cell>
          <cell r="BP107">
            <v>0</v>
          </cell>
          <cell r="BQ107">
            <v>0</v>
          </cell>
        </row>
        <row r="108">
          <cell r="BC108">
            <v>0</v>
          </cell>
          <cell r="BD108">
            <v>0</v>
          </cell>
          <cell r="BE108">
            <v>0</v>
          </cell>
          <cell r="BF108">
            <v>0</v>
          </cell>
          <cell r="BG108">
            <v>30357.77</v>
          </cell>
          <cell r="BH108">
            <v>0</v>
          </cell>
          <cell r="BI108">
            <v>0</v>
          </cell>
          <cell r="BJ108">
            <v>0</v>
          </cell>
          <cell r="BK108">
            <v>0</v>
          </cell>
          <cell r="BL108">
            <v>0</v>
          </cell>
          <cell r="BM108">
            <v>0</v>
          </cell>
          <cell r="BN108">
            <v>0</v>
          </cell>
          <cell r="BO108">
            <v>0</v>
          </cell>
          <cell r="BP108">
            <v>0</v>
          </cell>
          <cell r="BQ108">
            <v>0</v>
          </cell>
        </row>
        <row r="109">
          <cell r="BC109">
            <v>0</v>
          </cell>
          <cell r="BD109">
            <v>0</v>
          </cell>
          <cell r="BE109">
            <v>0</v>
          </cell>
          <cell r="BF109">
            <v>0</v>
          </cell>
          <cell r="BG109">
            <v>28430.48</v>
          </cell>
          <cell r="BH109">
            <v>0</v>
          </cell>
          <cell r="BI109">
            <v>0</v>
          </cell>
          <cell r="BJ109">
            <v>0</v>
          </cell>
          <cell r="BK109">
            <v>0</v>
          </cell>
          <cell r="BL109">
            <v>0</v>
          </cell>
          <cell r="BM109">
            <v>0</v>
          </cell>
          <cell r="BN109">
            <v>0</v>
          </cell>
          <cell r="BO109">
            <v>0</v>
          </cell>
          <cell r="BP109">
            <v>0</v>
          </cell>
          <cell r="BQ109">
            <v>0</v>
          </cell>
        </row>
        <row r="110">
          <cell r="BC110">
            <v>0</v>
          </cell>
          <cell r="BD110">
            <v>0</v>
          </cell>
          <cell r="BE110">
            <v>0</v>
          </cell>
          <cell r="BF110">
            <v>0</v>
          </cell>
          <cell r="BG110">
            <v>24046.400000000001</v>
          </cell>
          <cell r="BH110">
            <v>0</v>
          </cell>
          <cell r="BI110">
            <v>0</v>
          </cell>
          <cell r="BJ110">
            <v>0</v>
          </cell>
          <cell r="BK110">
            <v>0</v>
          </cell>
          <cell r="BL110">
            <v>0</v>
          </cell>
          <cell r="BM110">
            <v>0</v>
          </cell>
          <cell r="BN110">
            <v>0</v>
          </cell>
          <cell r="BO110">
            <v>0</v>
          </cell>
          <cell r="BP110">
            <v>0</v>
          </cell>
          <cell r="BQ110">
            <v>0</v>
          </cell>
        </row>
        <row r="111">
          <cell r="BC111">
            <v>0</v>
          </cell>
          <cell r="BD111">
            <v>0</v>
          </cell>
          <cell r="BE111">
            <v>0</v>
          </cell>
          <cell r="BF111">
            <v>0</v>
          </cell>
          <cell r="BG111">
            <v>16175.7</v>
          </cell>
          <cell r="BH111">
            <v>0</v>
          </cell>
          <cell r="BI111">
            <v>0</v>
          </cell>
          <cell r="BJ111">
            <v>0</v>
          </cell>
          <cell r="BK111">
            <v>0</v>
          </cell>
          <cell r="BL111">
            <v>0</v>
          </cell>
          <cell r="BM111">
            <v>0</v>
          </cell>
          <cell r="BN111">
            <v>0</v>
          </cell>
          <cell r="BO111">
            <v>0</v>
          </cell>
          <cell r="BP111">
            <v>0</v>
          </cell>
          <cell r="BQ111">
            <v>0</v>
          </cell>
        </row>
        <row r="112">
          <cell r="BC112">
            <v>0</v>
          </cell>
          <cell r="BD112">
            <v>0</v>
          </cell>
          <cell r="BE112">
            <v>0</v>
          </cell>
          <cell r="BF112">
            <v>1561679.88</v>
          </cell>
          <cell r="BG112">
            <v>0</v>
          </cell>
          <cell r="BH112">
            <v>0</v>
          </cell>
          <cell r="BI112">
            <v>0</v>
          </cell>
          <cell r="BJ112">
            <v>0</v>
          </cell>
          <cell r="BK112">
            <v>0</v>
          </cell>
          <cell r="BL112">
            <v>0</v>
          </cell>
          <cell r="BM112">
            <v>0</v>
          </cell>
          <cell r="BN112">
            <v>0</v>
          </cell>
          <cell r="BO112">
            <v>0</v>
          </cell>
          <cell r="BP112">
            <v>0</v>
          </cell>
          <cell r="BQ112">
            <v>0</v>
          </cell>
        </row>
        <row r="113">
          <cell r="BC113">
            <v>0</v>
          </cell>
          <cell r="BD113">
            <v>0</v>
          </cell>
          <cell r="BE113">
            <v>0</v>
          </cell>
          <cell r="BF113">
            <v>515038.5</v>
          </cell>
          <cell r="BG113">
            <v>0</v>
          </cell>
          <cell r="BH113">
            <v>0</v>
          </cell>
          <cell r="BI113">
            <v>0</v>
          </cell>
          <cell r="BJ113">
            <v>0</v>
          </cell>
          <cell r="BK113">
            <v>0</v>
          </cell>
          <cell r="BL113">
            <v>0</v>
          </cell>
          <cell r="BM113">
            <v>0</v>
          </cell>
          <cell r="BN113">
            <v>0</v>
          </cell>
          <cell r="BO113">
            <v>0</v>
          </cell>
          <cell r="BP113">
            <v>0</v>
          </cell>
          <cell r="BQ113">
            <v>0</v>
          </cell>
        </row>
        <row r="114">
          <cell r="BC114">
            <v>0</v>
          </cell>
          <cell r="BD114">
            <v>0</v>
          </cell>
          <cell r="BE114">
            <v>0</v>
          </cell>
          <cell r="BF114">
            <v>473838.78</v>
          </cell>
          <cell r="BG114">
            <v>0</v>
          </cell>
          <cell r="BH114">
            <v>0</v>
          </cell>
          <cell r="BI114">
            <v>0</v>
          </cell>
          <cell r="BJ114">
            <v>0</v>
          </cell>
          <cell r="BK114">
            <v>0</v>
          </cell>
          <cell r="BL114">
            <v>0</v>
          </cell>
          <cell r="BM114">
            <v>0</v>
          </cell>
          <cell r="BN114">
            <v>0</v>
          </cell>
          <cell r="BO114">
            <v>0</v>
          </cell>
          <cell r="BP114">
            <v>0</v>
          </cell>
          <cell r="BQ114">
            <v>0</v>
          </cell>
        </row>
        <row r="115">
          <cell r="BC115">
            <v>0</v>
          </cell>
          <cell r="BD115">
            <v>0</v>
          </cell>
          <cell r="BE115">
            <v>0</v>
          </cell>
          <cell r="BF115">
            <v>241710.12</v>
          </cell>
          <cell r="BG115">
            <v>0</v>
          </cell>
          <cell r="BH115">
            <v>0</v>
          </cell>
          <cell r="BI115">
            <v>0</v>
          </cell>
          <cell r="BJ115">
            <v>0</v>
          </cell>
          <cell r="BK115">
            <v>0</v>
          </cell>
          <cell r="BL115">
            <v>0</v>
          </cell>
          <cell r="BM115">
            <v>0</v>
          </cell>
          <cell r="BN115">
            <v>0</v>
          </cell>
          <cell r="BO115">
            <v>0</v>
          </cell>
          <cell r="BP115">
            <v>0</v>
          </cell>
          <cell r="BQ115">
            <v>0</v>
          </cell>
        </row>
        <row r="116">
          <cell r="BC116">
            <v>0</v>
          </cell>
          <cell r="BD116">
            <v>0</v>
          </cell>
          <cell r="BE116">
            <v>0</v>
          </cell>
          <cell r="BF116">
            <v>24045.64</v>
          </cell>
          <cell r="BG116">
            <v>0</v>
          </cell>
          <cell r="BH116">
            <v>0</v>
          </cell>
          <cell r="BI116">
            <v>0</v>
          </cell>
          <cell r="BJ116">
            <v>0</v>
          </cell>
          <cell r="BK116">
            <v>0</v>
          </cell>
          <cell r="BL116">
            <v>0</v>
          </cell>
          <cell r="BM116">
            <v>0</v>
          </cell>
          <cell r="BN116">
            <v>0</v>
          </cell>
          <cell r="BO116">
            <v>0</v>
          </cell>
          <cell r="BP116">
            <v>0</v>
          </cell>
          <cell r="BQ116">
            <v>0</v>
          </cell>
        </row>
        <row r="117">
          <cell r="BC117">
            <v>0</v>
          </cell>
          <cell r="BD117">
            <v>0</v>
          </cell>
          <cell r="BE117">
            <v>1921208.45</v>
          </cell>
          <cell r="BF117">
            <v>0</v>
          </cell>
          <cell r="BG117">
            <v>0</v>
          </cell>
          <cell r="BH117">
            <v>0</v>
          </cell>
          <cell r="BI117">
            <v>0</v>
          </cell>
          <cell r="BJ117">
            <v>0</v>
          </cell>
          <cell r="BK117">
            <v>0</v>
          </cell>
          <cell r="BL117">
            <v>0</v>
          </cell>
          <cell r="BM117">
            <v>0</v>
          </cell>
          <cell r="BN117">
            <v>0</v>
          </cell>
          <cell r="BO117">
            <v>0</v>
          </cell>
          <cell r="BP117">
            <v>0</v>
          </cell>
          <cell r="BQ117">
            <v>0</v>
          </cell>
        </row>
        <row r="118">
          <cell r="BC118">
            <v>0</v>
          </cell>
          <cell r="BD118">
            <v>0</v>
          </cell>
          <cell r="BE118">
            <v>1131764.08</v>
          </cell>
          <cell r="BF118">
            <v>0</v>
          </cell>
          <cell r="BG118">
            <v>0</v>
          </cell>
          <cell r="BH118">
            <v>0</v>
          </cell>
          <cell r="BI118">
            <v>0</v>
          </cell>
          <cell r="BJ118">
            <v>0</v>
          </cell>
          <cell r="BK118">
            <v>0</v>
          </cell>
          <cell r="BL118">
            <v>0</v>
          </cell>
          <cell r="BM118">
            <v>0</v>
          </cell>
          <cell r="BN118">
            <v>0</v>
          </cell>
          <cell r="BO118">
            <v>0</v>
          </cell>
          <cell r="BP118">
            <v>0</v>
          </cell>
          <cell r="BQ118">
            <v>0</v>
          </cell>
        </row>
        <row r="119">
          <cell r="BC119">
            <v>0</v>
          </cell>
          <cell r="BD119">
            <v>0</v>
          </cell>
          <cell r="BE119">
            <v>440557.41000000003</v>
          </cell>
          <cell r="BF119">
            <v>0</v>
          </cell>
          <cell r="BG119">
            <v>0</v>
          </cell>
          <cell r="BH119">
            <v>0</v>
          </cell>
          <cell r="BI119">
            <v>0</v>
          </cell>
          <cell r="BJ119">
            <v>0</v>
          </cell>
          <cell r="BK119">
            <v>0</v>
          </cell>
          <cell r="BL119">
            <v>0</v>
          </cell>
          <cell r="BM119">
            <v>0</v>
          </cell>
          <cell r="BN119">
            <v>0</v>
          </cell>
          <cell r="BO119">
            <v>0</v>
          </cell>
          <cell r="BP119">
            <v>0</v>
          </cell>
          <cell r="BQ119">
            <v>0</v>
          </cell>
        </row>
        <row r="120">
          <cell r="BC120">
            <v>0</v>
          </cell>
          <cell r="BD120">
            <v>0</v>
          </cell>
          <cell r="BE120">
            <v>111682.08000000002</v>
          </cell>
          <cell r="BF120">
            <v>0</v>
          </cell>
          <cell r="BG120">
            <v>0</v>
          </cell>
          <cell r="BH120">
            <v>0</v>
          </cell>
          <cell r="BI120">
            <v>0</v>
          </cell>
          <cell r="BJ120">
            <v>0</v>
          </cell>
          <cell r="BK120">
            <v>0</v>
          </cell>
          <cell r="BL120">
            <v>0</v>
          </cell>
          <cell r="BM120">
            <v>0</v>
          </cell>
          <cell r="BN120">
            <v>0</v>
          </cell>
          <cell r="BO120">
            <v>0</v>
          </cell>
          <cell r="BP120">
            <v>0</v>
          </cell>
          <cell r="BQ120">
            <v>0</v>
          </cell>
        </row>
        <row r="121">
          <cell r="BC121">
            <v>0</v>
          </cell>
          <cell r="BD121">
            <v>0</v>
          </cell>
          <cell r="BE121">
            <v>8658.69</v>
          </cell>
          <cell r="BF121">
            <v>0</v>
          </cell>
          <cell r="BG121">
            <v>0</v>
          </cell>
          <cell r="BH121">
            <v>0</v>
          </cell>
          <cell r="BI121">
            <v>0</v>
          </cell>
          <cell r="BJ121">
            <v>0</v>
          </cell>
          <cell r="BK121">
            <v>0</v>
          </cell>
          <cell r="BL121">
            <v>0</v>
          </cell>
          <cell r="BM121">
            <v>0</v>
          </cell>
          <cell r="BN121">
            <v>0</v>
          </cell>
          <cell r="BO121">
            <v>0</v>
          </cell>
          <cell r="BP121">
            <v>0</v>
          </cell>
          <cell r="BQ121">
            <v>0</v>
          </cell>
        </row>
        <row r="122">
          <cell r="BC122">
            <v>0</v>
          </cell>
          <cell r="BD122">
            <v>0</v>
          </cell>
          <cell r="BE122">
            <v>7123.97</v>
          </cell>
          <cell r="BF122">
            <v>0</v>
          </cell>
          <cell r="BG122">
            <v>0</v>
          </cell>
          <cell r="BH122">
            <v>0</v>
          </cell>
          <cell r="BI122">
            <v>0</v>
          </cell>
          <cell r="BJ122">
            <v>0</v>
          </cell>
          <cell r="BK122">
            <v>0</v>
          </cell>
          <cell r="BL122">
            <v>0</v>
          </cell>
          <cell r="BM122">
            <v>0</v>
          </cell>
          <cell r="BN122">
            <v>0</v>
          </cell>
          <cell r="BO122">
            <v>0</v>
          </cell>
          <cell r="BP122">
            <v>0</v>
          </cell>
          <cell r="BQ122">
            <v>0</v>
          </cell>
        </row>
        <row r="123">
          <cell r="BC123">
            <v>0</v>
          </cell>
          <cell r="BD123">
            <v>0</v>
          </cell>
          <cell r="BE123">
            <v>5568.33</v>
          </cell>
          <cell r="BF123">
            <v>0</v>
          </cell>
          <cell r="BG123">
            <v>0</v>
          </cell>
          <cell r="BH123">
            <v>0</v>
          </cell>
          <cell r="BI123">
            <v>0</v>
          </cell>
          <cell r="BJ123">
            <v>0</v>
          </cell>
          <cell r="BK123">
            <v>0</v>
          </cell>
          <cell r="BL123">
            <v>0</v>
          </cell>
          <cell r="BM123">
            <v>0</v>
          </cell>
          <cell r="BN123">
            <v>0</v>
          </cell>
          <cell r="BO123">
            <v>0</v>
          </cell>
          <cell r="BP123">
            <v>0</v>
          </cell>
          <cell r="BQ123">
            <v>0</v>
          </cell>
        </row>
        <row r="124">
          <cell r="BC124">
            <v>0</v>
          </cell>
          <cell r="BD124">
            <v>5221900.5500000007</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row>
        <row r="125">
          <cell r="BC125">
            <v>0</v>
          </cell>
          <cell r="BD125">
            <v>4116895.8199999994</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row>
        <row r="126">
          <cell r="BC126">
            <v>0</v>
          </cell>
          <cell r="BD126">
            <v>3374298.4000000004</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row>
        <row r="127">
          <cell r="BC127">
            <v>0</v>
          </cell>
          <cell r="BD127">
            <v>2804783.49</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row>
        <row r="128">
          <cell r="BC128">
            <v>0</v>
          </cell>
          <cell r="BD128">
            <v>2272295.88</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row>
        <row r="129">
          <cell r="BC129">
            <v>0</v>
          </cell>
          <cell r="BD129">
            <v>1973392.4</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row>
        <row r="130">
          <cell r="BC130">
            <v>0</v>
          </cell>
          <cell r="BD130">
            <v>1517771.3</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row>
        <row r="131">
          <cell r="BC131">
            <v>0</v>
          </cell>
          <cell r="BD131">
            <v>1189138.5499999998</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row>
        <row r="132">
          <cell r="BC132">
            <v>0</v>
          </cell>
          <cell r="BD132">
            <v>838874.26</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row>
        <row r="133">
          <cell r="BC133">
            <v>0</v>
          </cell>
          <cell r="BD133">
            <v>575188.34000000008</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row>
        <row r="134">
          <cell r="BC134">
            <v>0</v>
          </cell>
          <cell r="BD134">
            <v>524450.55999999994</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row>
        <row r="135">
          <cell r="BC135">
            <v>0</v>
          </cell>
          <cell r="BD135">
            <v>515562.97</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row>
        <row r="136">
          <cell r="BC136">
            <v>0</v>
          </cell>
          <cell r="BD136">
            <v>421667.92</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row>
        <row r="137">
          <cell r="BC137">
            <v>0</v>
          </cell>
          <cell r="BD137">
            <v>189784.37</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row>
        <row r="138">
          <cell r="BC138">
            <v>0</v>
          </cell>
          <cell r="BD138">
            <v>87680.89</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row>
        <row r="139">
          <cell r="BC139">
            <v>0</v>
          </cell>
          <cell r="BD139">
            <v>27826.7</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row>
        <row r="140">
          <cell r="BC140">
            <v>0</v>
          </cell>
          <cell r="BD140">
            <v>24926.560000000001</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row>
        <row r="141">
          <cell r="BC141">
            <v>0</v>
          </cell>
          <cell r="BD141">
            <v>0</v>
          </cell>
          <cell r="BE141">
            <v>0</v>
          </cell>
          <cell r="BF141">
            <v>0</v>
          </cell>
          <cell r="BG141">
            <v>0</v>
          </cell>
          <cell r="BH141">
            <v>0</v>
          </cell>
          <cell r="BI141">
            <v>-18033.010000000002</v>
          </cell>
          <cell r="BJ141">
            <v>0</v>
          </cell>
          <cell r="BK141">
            <v>0</v>
          </cell>
          <cell r="BL141">
            <v>0</v>
          </cell>
          <cell r="BM141">
            <v>0</v>
          </cell>
          <cell r="BN141">
            <v>0</v>
          </cell>
          <cell r="BO141">
            <v>0</v>
          </cell>
          <cell r="BP141">
            <v>0</v>
          </cell>
          <cell r="BQ141">
            <v>0</v>
          </cell>
        </row>
        <row r="142">
          <cell r="BC142">
            <v>0</v>
          </cell>
          <cell r="BD142">
            <v>0</v>
          </cell>
          <cell r="BE142">
            <v>0</v>
          </cell>
          <cell r="BF142">
            <v>0</v>
          </cell>
          <cell r="BG142">
            <v>0</v>
          </cell>
          <cell r="BH142">
            <v>0</v>
          </cell>
          <cell r="BI142">
            <v>1166969.26</v>
          </cell>
          <cell r="BJ142">
            <v>0</v>
          </cell>
          <cell r="BK142">
            <v>0</v>
          </cell>
          <cell r="BL142">
            <v>0</v>
          </cell>
          <cell r="BM142">
            <v>0</v>
          </cell>
          <cell r="BN142">
            <v>0</v>
          </cell>
          <cell r="BO142">
            <v>0</v>
          </cell>
          <cell r="BP142">
            <v>0</v>
          </cell>
          <cell r="BQ142">
            <v>0</v>
          </cell>
        </row>
        <row r="143">
          <cell r="BC143">
            <v>0</v>
          </cell>
          <cell r="BD143">
            <v>0</v>
          </cell>
          <cell r="BE143">
            <v>0</v>
          </cell>
          <cell r="BF143">
            <v>0</v>
          </cell>
          <cell r="BG143">
            <v>0</v>
          </cell>
          <cell r="BH143">
            <v>0</v>
          </cell>
          <cell r="BI143">
            <v>197525.36000000002</v>
          </cell>
          <cell r="BJ143">
            <v>0</v>
          </cell>
          <cell r="BK143">
            <v>0</v>
          </cell>
          <cell r="BL143">
            <v>0</v>
          </cell>
          <cell r="BM143">
            <v>0</v>
          </cell>
          <cell r="BN143">
            <v>0</v>
          </cell>
          <cell r="BO143">
            <v>0</v>
          </cell>
          <cell r="BP143">
            <v>0</v>
          </cell>
          <cell r="BQ143">
            <v>0</v>
          </cell>
        </row>
        <row r="144">
          <cell r="BC144">
            <v>0</v>
          </cell>
          <cell r="BD144">
            <v>0</v>
          </cell>
          <cell r="BE144">
            <v>0</v>
          </cell>
          <cell r="BF144">
            <v>0</v>
          </cell>
          <cell r="BG144">
            <v>0</v>
          </cell>
          <cell r="BH144">
            <v>0</v>
          </cell>
          <cell r="BI144">
            <v>336343.45999999996</v>
          </cell>
          <cell r="BJ144">
            <v>0</v>
          </cell>
          <cell r="BK144">
            <v>0</v>
          </cell>
          <cell r="BL144">
            <v>0</v>
          </cell>
          <cell r="BM144">
            <v>0</v>
          </cell>
          <cell r="BN144">
            <v>0</v>
          </cell>
          <cell r="BO144">
            <v>0</v>
          </cell>
          <cell r="BP144">
            <v>0</v>
          </cell>
          <cell r="BQ144">
            <v>0</v>
          </cell>
        </row>
        <row r="145">
          <cell r="BC145">
            <v>0</v>
          </cell>
          <cell r="BD145">
            <v>0</v>
          </cell>
          <cell r="BE145">
            <v>0</v>
          </cell>
          <cell r="BF145">
            <v>0</v>
          </cell>
          <cell r="BG145">
            <v>0</v>
          </cell>
          <cell r="BH145">
            <v>0</v>
          </cell>
          <cell r="BI145">
            <v>1071442.0599999998</v>
          </cell>
          <cell r="BJ145">
            <v>0</v>
          </cell>
          <cell r="BK145">
            <v>0</v>
          </cell>
          <cell r="BL145">
            <v>0</v>
          </cell>
          <cell r="BM145">
            <v>0</v>
          </cell>
          <cell r="BN145">
            <v>0</v>
          </cell>
          <cell r="BO145">
            <v>0</v>
          </cell>
          <cell r="BP145">
            <v>0</v>
          </cell>
          <cell r="BQ145">
            <v>0</v>
          </cell>
        </row>
        <row r="146">
          <cell r="BC146">
            <v>0</v>
          </cell>
          <cell r="BD146">
            <v>0</v>
          </cell>
          <cell r="BE146">
            <v>0</v>
          </cell>
          <cell r="BF146">
            <v>0</v>
          </cell>
          <cell r="BG146">
            <v>0</v>
          </cell>
          <cell r="BH146">
            <v>0</v>
          </cell>
          <cell r="BI146">
            <v>4716.62</v>
          </cell>
          <cell r="BJ146">
            <v>0</v>
          </cell>
          <cell r="BK146">
            <v>0</v>
          </cell>
          <cell r="BL146">
            <v>0</v>
          </cell>
          <cell r="BM146">
            <v>0</v>
          </cell>
          <cell r="BN146">
            <v>0</v>
          </cell>
          <cell r="BO146">
            <v>0</v>
          </cell>
          <cell r="BP146">
            <v>0</v>
          </cell>
          <cell r="BQ146">
            <v>0</v>
          </cell>
        </row>
        <row r="147">
          <cell r="BC147">
            <v>0</v>
          </cell>
          <cell r="BD147">
            <v>0</v>
          </cell>
          <cell r="BE147">
            <v>0</v>
          </cell>
          <cell r="BF147">
            <v>0</v>
          </cell>
          <cell r="BG147">
            <v>0</v>
          </cell>
          <cell r="BH147">
            <v>0</v>
          </cell>
          <cell r="BI147">
            <v>-11094.72</v>
          </cell>
          <cell r="BJ147">
            <v>0</v>
          </cell>
          <cell r="BK147">
            <v>0</v>
          </cell>
          <cell r="BL147">
            <v>0</v>
          </cell>
          <cell r="BM147">
            <v>0</v>
          </cell>
          <cell r="BN147">
            <v>0</v>
          </cell>
          <cell r="BO147">
            <v>0</v>
          </cell>
          <cell r="BP147">
            <v>0</v>
          </cell>
          <cell r="BQ147">
            <v>0</v>
          </cell>
        </row>
        <row r="148">
          <cell r="BC148">
            <v>0</v>
          </cell>
          <cell r="BD148">
            <v>0</v>
          </cell>
          <cell r="BE148">
            <v>0</v>
          </cell>
          <cell r="BF148">
            <v>0</v>
          </cell>
          <cell r="BG148">
            <v>0</v>
          </cell>
          <cell r="BH148">
            <v>9761.5</v>
          </cell>
          <cell r="BI148">
            <v>0</v>
          </cell>
          <cell r="BJ148">
            <v>0</v>
          </cell>
          <cell r="BK148">
            <v>0</v>
          </cell>
          <cell r="BL148">
            <v>0</v>
          </cell>
          <cell r="BM148">
            <v>0</v>
          </cell>
          <cell r="BN148">
            <v>0</v>
          </cell>
          <cell r="BO148">
            <v>0</v>
          </cell>
          <cell r="BP148">
            <v>0</v>
          </cell>
          <cell r="BQ148">
            <v>0</v>
          </cell>
        </row>
        <row r="149">
          <cell r="BC149">
            <v>0</v>
          </cell>
          <cell r="BD149">
            <v>0</v>
          </cell>
          <cell r="BE149">
            <v>0</v>
          </cell>
          <cell r="BF149">
            <v>0</v>
          </cell>
          <cell r="BG149">
            <v>0</v>
          </cell>
          <cell r="BH149">
            <v>0</v>
          </cell>
          <cell r="BI149">
            <v>101806.36</v>
          </cell>
          <cell r="BJ149">
            <v>0</v>
          </cell>
          <cell r="BK149">
            <v>0</v>
          </cell>
          <cell r="BL149">
            <v>0</v>
          </cell>
          <cell r="BM149">
            <v>0</v>
          </cell>
          <cell r="BN149">
            <v>0</v>
          </cell>
          <cell r="BO149">
            <v>0</v>
          </cell>
          <cell r="BP149">
            <v>0</v>
          </cell>
          <cell r="BQ149">
            <v>0</v>
          </cell>
        </row>
        <row r="150">
          <cell r="BC150">
            <v>0</v>
          </cell>
          <cell r="BD150">
            <v>0</v>
          </cell>
          <cell r="BE150">
            <v>0</v>
          </cell>
          <cell r="BF150">
            <v>0</v>
          </cell>
          <cell r="BG150">
            <v>0</v>
          </cell>
          <cell r="BH150">
            <v>0</v>
          </cell>
          <cell r="BI150">
            <v>63850.869999999995</v>
          </cell>
          <cell r="BJ150">
            <v>0</v>
          </cell>
          <cell r="BK150">
            <v>0</v>
          </cell>
          <cell r="BL150">
            <v>0</v>
          </cell>
          <cell r="BM150">
            <v>0</v>
          </cell>
          <cell r="BN150">
            <v>0</v>
          </cell>
          <cell r="BO150">
            <v>0</v>
          </cell>
          <cell r="BP150">
            <v>0</v>
          </cell>
          <cell r="BQ150">
            <v>0</v>
          </cell>
        </row>
        <row r="151">
          <cell r="BC151">
            <v>0</v>
          </cell>
          <cell r="BD151">
            <v>0</v>
          </cell>
          <cell r="BE151">
            <v>0</v>
          </cell>
          <cell r="BF151">
            <v>0</v>
          </cell>
          <cell r="BG151">
            <v>0</v>
          </cell>
          <cell r="BH151">
            <v>0</v>
          </cell>
          <cell r="BI151">
            <v>38724.239999999998</v>
          </cell>
          <cell r="BJ151">
            <v>0</v>
          </cell>
          <cell r="BK151">
            <v>0</v>
          </cell>
          <cell r="BL151">
            <v>0</v>
          </cell>
          <cell r="BM151">
            <v>0</v>
          </cell>
          <cell r="BN151">
            <v>0</v>
          </cell>
          <cell r="BO151">
            <v>0</v>
          </cell>
          <cell r="BP151">
            <v>0</v>
          </cell>
          <cell r="BQ151">
            <v>0</v>
          </cell>
        </row>
        <row r="152">
          <cell r="BC152">
            <v>0</v>
          </cell>
          <cell r="BD152">
            <v>0</v>
          </cell>
          <cell r="BE152">
            <v>0</v>
          </cell>
          <cell r="BF152">
            <v>0</v>
          </cell>
          <cell r="BG152">
            <v>0</v>
          </cell>
          <cell r="BH152">
            <v>0</v>
          </cell>
          <cell r="BI152">
            <v>583275.81000000006</v>
          </cell>
          <cell r="BJ152">
            <v>0</v>
          </cell>
          <cell r="BK152">
            <v>0</v>
          </cell>
          <cell r="BL152">
            <v>0</v>
          </cell>
          <cell r="BM152">
            <v>0</v>
          </cell>
          <cell r="BN152">
            <v>0</v>
          </cell>
          <cell r="BO152">
            <v>0</v>
          </cell>
          <cell r="BP152">
            <v>0</v>
          </cell>
          <cell r="BQ152">
            <v>0</v>
          </cell>
        </row>
        <row r="153">
          <cell r="BC153">
            <v>0</v>
          </cell>
          <cell r="BD153">
            <v>0</v>
          </cell>
          <cell r="BE153">
            <v>0</v>
          </cell>
          <cell r="BF153">
            <v>0</v>
          </cell>
          <cell r="BG153">
            <v>0</v>
          </cell>
          <cell r="BH153">
            <v>0</v>
          </cell>
          <cell r="BI153">
            <v>182287.59</v>
          </cell>
          <cell r="BJ153">
            <v>0</v>
          </cell>
          <cell r="BK153">
            <v>0</v>
          </cell>
          <cell r="BL153">
            <v>0</v>
          </cell>
          <cell r="BM153">
            <v>0</v>
          </cell>
          <cell r="BN153">
            <v>0</v>
          </cell>
          <cell r="BO153">
            <v>0</v>
          </cell>
          <cell r="BP153">
            <v>0</v>
          </cell>
          <cell r="BQ153">
            <v>0</v>
          </cell>
        </row>
        <row r="154">
          <cell r="BC154">
            <v>0</v>
          </cell>
          <cell r="BD154">
            <v>0</v>
          </cell>
          <cell r="BE154">
            <v>0</v>
          </cell>
          <cell r="BF154">
            <v>0</v>
          </cell>
          <cell r="BG154">
            <v>0</v>
          </cell>
          <cell r="BH154">
            <v>0</v>
          </cell>
          <cell r="BI154">
            <v>1500863.92</v>
          </cell>
          <cell r="BJ154">
            <v>0</v>
          </cell>
          <cell r="BK154">
            <v>0</v>
          </cell>
          <cell r="BL154">
            <v>0</v>
          </cell>
          <cell r="BM154">
            <v>0</v>
          </cell>
          <cell r="BN154">
            <v>0</v>
          </cell>
          <cell r="BO154">
            <v>0</v>
          </cell>
          <cell r="BP154">
            <v>0</v>
          </cell>
          <cell r="BQ154">
            <v>0</v>
          </cell>
        </row>
        <row r="155">
          <cell r="BC155">
            <v>0</v>
          </cell>
          <cell r="BD155">
            <v>0</v>
          </cell>
          <cell r="BE155">
            <v>0</v>
          </cell>
          <cell r="BF155">
            <v>0</v>
          </cell>
          <cell r="BG155">
            <v>0</v>
          </cell>
          <cell r="BH155">
            <v>0</v>
          </cell>
          <cell r="BI155">
            <v>560520.42999999993</v>
          </cell>
          <cell r="BJ155">
            <v>0</v>
          </cell>
          <cell r="BK155">
            <v>0</v>
          </cell>
          <cell r="BL155">
            <v>0</v>
          </cell>
          <cell r="BM155">
            <v>0</v>
          </cell>
          <cell r="BN155">
            <v>0</v>
          </cell>
          <cell r="BO155">
            <v>0</v>
          </cell>
          <cell r="BP155">
            <v>0</v>
          </cell>
          <cell r="BQ155">
            <v>0</v>
          </cell>
        </row>
        <row r="156">
          <cell r="BC156">
            <v>0</v>
          </cell>
          <cell r="BD156">
            <v>0</v>
          </cell>
          <cell r="BE156">
            <v>0</v>
          </cell>
          <cell r="BF156">
            <v>0</v>
          </cell>
          <cell r="BG156">
            <v>0</v>
          </cell>
          <cell r="BH156">
            <v>0</v>
          </cell>
          <cell r="BI156">
            <v>-19902.18</v>
          </cell>
          <cell r="BJ156">
            <v>0</v>
          </cell>
          <cell r="BK156">
            <v>0</v>
          </cell>
          <cell r="BL156">
            <v>0</v>
          </cell>
          <cell r="BM156">
            <v>0</v>
          </cell>
          <cell r="BN156">
            <v>0</v>
          </cell>
          <cell r="BO156">
            <v>0</v>
          </cell>
          <cell r="BP156">
            <v>0</v>
          </cell>
          <cell r="BQ156">
            <v>0</v>
          </cell>
        </row>
        <row r="157">
          <cell r="BC157">
            <v>0</v>
          </cell>
          <cell r="BD157">
            <v>0</v>
          </cell>
          <cell r="BE157">
            <v>0</v>
          </cell>
          <cell r="BF157">
            <v>0</v>
          </cell>
          <cell r="BG157">
            <v>0</v>
          </cell>
          <cell r="BH157">
            <v>0</v>
          </cell>
          <cell r="BI157">
            <v>668473.79</v>
          </cell>
          <cell r="BJ157">
            <v>0</v>
          </cell>
          <cell r="BK157">
            <v>0</v>
          </cell>
          <cell r="BL157">
            <v>0</v>
          </cell>
          <cell r="BM157">
            <v>0</v>
          </cell>
          <cell r="BN157">
            <v>0</v>
          </cell>
          <cell r="BO157">
            <v>0</v>
          </cell>
          <cell r="BP157">
            <v>0</v>
          </cell>
          <cell r="BQ157">
            <v>0</v>
          </cell>
        </row>
        <row r="158">
          <cell r="BC158">
            <v>0</v>
          </cell>
          <cell r="BD158">
            <v>0</v>
          </cell>
          <cell r="BE158">
            <v>0</v>
          </cell>
          <cell r="BF158">
            <v>0</v>
          </cell>
          <cell r="BG158">
            <v>0</v>
          </cell>
          <cell r="BH158">
            <v>0</v>
          </cell>
          <cell r="BI158">
            <v>1249774.81</v>
          </cell>
          <cell r="BJ158">
            <v>0</v>
          </cell>
          <cell r="BK158">
            <v>0</v>
          </cell>
          <cell r="BL158">
            <v>0</v>
          </cell>
          <cell r="BM158">
            <v>0</v>
          </cell>
          <cell r="BN158">
            <v>0</v>
          </cell>
          <cell r="BO158">
            <v>0</v>
          </cell>
          <cell r="BP158">
            <v>0</v>
          </cell>
          <cell r="BQ158">
            <v>0</v>
          </cell>
        </row>
        <row r="159">
          <cell r="BC159">
            <v>0</v>
          </cell>
          <cell r="BD159">
            <v>0</v>
          </cell>
          <cell r="BE159">
            <v>0</v>
          </cell>
          <cell r="BF159">
            <v>0</v>
          </cell>
          <cell r="BG159">
            <v>0</v>
          </cell>
          <cell r="BH159">
            <v>0</v>
          </cell>
          <cell r="BI159">
            <v>32877.03</v>
          </cell>
          <cell r="BJ159">
            <v>0</v>
          </cell>
          <cell r="BK159">
            <v>0</v>
          </cell>
          <cell r="BL159">
            <v>0</v>
          </cell>
          <cell r="BM159">
            <v>0</v>
          </cell>
          <cell r="BN159">
            <v>0</v>
          </cell>
          <cell r="BO159">
            <v>0</v>
          </cell>
          <cell r="BP159">
            <v>0</v>
          </cell>
          <cell r="BQ159">
            <v>0</v>
          </cell>
        </row>
        <row r="160">
          <cell r="BC160">
            <v>0</v>
          </cell>
          <cell r="BD160">
            <v>0</v>
          </cell>
          <cell r="BE160">
            <v>0</v>
          </cell>
          <cell r="BF160">
            <v>0</v>
          </cell>
          <cell r="BG160">
            <v>0</v>
          </cell>
          <cell r="BH160">
            <v>0</v>
          </cell>
          <cell r="BI160">
            <v>680963.66</v>
          </cell>
          <cell r="BJ160">
            <v>0</v>
          </cell>
          <cell r="BK160">
            <v>0</v>
          </cell>
          <cell r="BL160">
            <v>0</v>
          </cell>
          <cell r="BM160">
            <v>0</v>
          </cell>
          <cell r="BN160">
            <v>0</v>
          </cell>
          <cell r="BO160">
            <v>0</v>
          </cell>
          <cell r="BP160">
            <v>0</v>
          </cell>
          <cell r="BQ160">
            <v>0</v>
          </cell>
        </row>
        <row r="161">
          <cell r="BC161">
            <v>0</v>
          </cell>
          <cell r="BD161">
            <v>0</v>
          </cell>
          <cell r="BE161">
            <v>0</v>
          </cell>
          <cell r="BF161">
            <v>0</v>
          </cell>
          <cell r="BG161">
            <v>0</v>
          </cell>
          <cell r="BH161">
            <v>0</v>
          </cell>
          <cell r="BI161">
            <v>174531.91</v>
          </cell>
          <cell r="BJ161">
            <v>0</v>
          </cell>
          <cell r="BK161">
            <v>0</v>
          </cell>
          <cell r="BL161">
            <v>0</v>
          </cell>
          <cell r="BM161">
            <v>0</v>
          </cell>
          <cell r="BN161">
            <v>0</v>
          </cell>
          <cell r="BO161">
            <v>0</v>
          </cell>
          <cell r="BP161">
            <v>0</v>
          </cell>
          <cell r="BQ161">
            <v>0</v>
          </cell>
        </row>
        <row r="162">
          <cell r="BC162">
            <v>0</v>
          </cell>
          <cell r="BD162">
            <v>0</v>
          </cell>
          <cell r="BE162">
            <v>0</v>
          </cell>
          <cell r="BF162">
            <v>0</v>
          </cell>
          <cell r="BG162">
            <v>0</v>
          </cell>
          <cell r="BH162">
            <v>0</v>
          </cell>
          <cell r="BI162">
            <v>-279136.96999999997</v>
          </cell>
          <cell r="BJ162">
            <v>0</v>
          </cell>
          <cell r="BK162">
            <v>0</v>
          </cell>
          <cell r="BL162">
            <v>0</v>
          </cell>
          <cell r="BM162">
            <v>0</v>
          </cell>
          <cell r="BN162">
            <v>0</v>
          </cell>
          <cell r="BO162">
            <v>0</v>
          </cell>
          <cell r="BP162">
            <v>0</v>
          </cell>
          <cell r="BQ162">
            <v>0</v>
          </cell>
        </row>
        <row r="163">
          <cell r="BC163">
            <v>0</v>
          </cell>
          <cell r="BD163">
            <v>0</v>
          </cell>
          <cell r="BE163">
            <v>0</v>
          </cell>
          <cell r="BF163">
            <v>0</v>
          </cell>
          <cell r="BG163">
            <v>0</v>
          </cell>
          <cell r="BH163">
            <v>0</v>
          </cell>
          <cell r="BI163">
            <v>680963.66</v>
          </cell>
          <cell r="BJ163">
            <v>0</v>
          </cell>
          <cell r="BK163">
            <v>0</v>
          </cell>
          <cell r="BL163">
            <v>0</v>
          </cell>
          <cell r="BM163">
            <v>0</v>
          </cell>
          <cell r="BN163">
            <v>0</v>
          </cell>
          <cell r="BO163">
            <v>0</v>
          </cell>
          <cell r="BP163">
            <v>0</v>
          </cell>
          <cell r="BQ163">
            <v>0</v>
          </cell>
        </row>
        <row r="164">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row>
        <row r="165">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row>
        <row r="166">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row>
        <row r="167">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row>
        <row r="168">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11391.71</v>
          </cell>
        </row>
        <row r="169">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30711.79</v>
          </cell>
        </row>
        <row r="170">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57608.6</v>
          </cell>
        </row>
        <row r="171">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2417.37</v>
          </cell>
        </row>
        <row r="172">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12739.23</v>
          </cell>
        </row>
        <row r="173">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11527.099999999999</v>
          </cell>
        </row>
        <row r="174">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46177.59</v>
          </cell>
        </row>
        <row r="175">
          <cell r="BC175">
            <v>0</v>
          </cell>
          <cell r="BD175">
            <v>0</v>
          </cell>
          <cell r="BE175">
            <v>0</v>
          </cell>
          <cell r="BF175">
            <v>0</v>
          </cell>
          <cell r="BG175">
            <v>0</v>
          </cell>
          <cell r="BH175">
            <v>0</v>
          </cell>
          <cell r="BI175">
            <v>0</v>
          </cell>
          <cell r="BJ175">
            <v>0</v>
          </cell>
          <cell r="BK175">
            <v>0</v>
          </cell>
          <cell r="BL175">
            <v>0</v>
          </cell>
          <cell r="BM175">
            <v>0</v>
          </cell>
          <cell r="BN175">
            <v>39554.959999999999</v>
          </cell>
          <cell r="BO175">
            <v>0</v>
          </cell>
          <cell r="BP175">
            <v>0</v>
          </cell>
          <cell r="BQ175">
            <v>0</v>
          </cell>
        </row>
        <row r="176">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1508.49</v>
          </cell>
        </row>
        <row r="177">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row>
        <row r="178">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row>
        <row r="179">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row>
        <row r="180">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row>
        <row r="181">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row>
        <row r="182">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row>
        <row r="183">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row>
        <row r="184">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row>
        <row r="185">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row>
        <row r="186">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row>
        <row r="187">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row>
        <row r="188">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row>
        <row r="189">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row>
        <row r="190">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row>
        <row r="191">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row>
        <row r="192">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row>
        <row r="193">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row>
        <row r="194">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row>
        <row r="195">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row>
        <row r="196">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row>
        <row r="197">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row>
        <row r="198">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row>
        <row r="199">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row>
        <row r="200">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row>
        <row r="201">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row>
        <row r="202">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row>
        <row r="203">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row>
        <row r="204">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row>
        <row r="205">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row>
        <row r="206">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row>
        <row r="207">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row>
        <row r="208">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row>
        <row r="209">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row>
        <row r="210">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row>
        <row r="211">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row>
        <row r="212">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row>
        <row r="213">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row>
        <row r="214">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row>
        <row r="215">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row>
        <row r="216">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row>
        <row r="217">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row>
        <row r="218">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row>
        <row r="219">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row>
        <row r="220">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row>
        <row r="221">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row>
        <row r="222">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row>
        <row r="223">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row>
        <row r="224">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row>
        <row r="225">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row>
        <row r="226">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row>
        <row r="227">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row>
        <row r="228">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row>
        <row r="229">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row>
        <row r="230">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row>
        <row r="231">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row>
        <row r="232">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row>
        <row r="233">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row>
        <row r="234">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row>
        <row r="235">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row>
        <row r="236">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row>
        <row r="237">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row>
        <row r="238">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row>
        <row r="239">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row>
        <row r="240">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row>
        <row r="241">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row>
        <row r="242">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row>
        <row r="243">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row>
        <row r="244">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row>
        <row r="245">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row>
        <row r="246">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row>
        <row r="247">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row>
        <row r="248">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row>
        <row r="249">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row>
        <row r="250">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row>
        <row r="251">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row>
        <row r="252">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row>
        <row r="253">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row>
        <row r="254">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row>
        <row r="255">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row>
        <row r="256">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row>
        <row r="257">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row>
        <row r="258">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row>
        <row r="259">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row>
        <row r="260">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row>
        <row r="261">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row>
        <row r="262">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row>
        <row r="263">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row>
        <row r="264">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row>
        <row r="265">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row>
        <row r="266">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row>
        <row r="267">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row>
        <row r="268">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row>
        <row r="269">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row>
        <row r="270">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row>
        <row r="271">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row>
        <row r="272">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row>
        <row r="273">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row>
        <row r="274">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row>
        <row r="275">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row>
        <row r="276">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row>
        <row r="277">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row>
        <row r="278">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row>
        <row r="279">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row>
        <row r="280">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row>
        <row r="281">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row>
        <row r="282">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row>
        <row r="283">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row>
        <row r="284">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row>
        <row r="285">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row>
        <row r="286">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row>
        <row r="287">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row>
        <row r="288">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row>
        <row r="289">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row>
        <row r="290">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row>
        <row r="291">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row>
        <row r="292">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row>
        <row r="293">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row>
        <row r="294">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row>
        <row r="295">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row>
        <row r="296">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row>
        <row r="297">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row>
        <row r="298">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row>
        <row r="299">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row>
        <row r="300">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row>
        <row r="301">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row>
        <row r="302">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row>
        <row r="303">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row>
        <row r="304">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row>
        <row r="305">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row>
        <row r="306">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row>
        <row r="307">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row>
        <row r="308">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row>
        <row r="309">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row>
        <row r="310">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row>
        <row r="311">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row>
        <row r="312">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row>
        <row r="313">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row>
        <row r="314">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row>
        <row r="315">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row>
        <row r="316">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row>
        <row r="317">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row>
        <row r="318">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row>
        <row r="319">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row>
        <row r="320">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row>
        <row r="321">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row>
        <row r="322">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row>
        <row r="323">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row>
        <row r="324">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row>
        <row r="325">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row>
        <row r="326">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row>
        <row r="327">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row>
        <row r="328">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row>
        <row r="329">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row>
        <row r="330">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row>
        <row r="331">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row>
        <row r="332">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row>
        <row r="333">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row>
        <row r="334">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row>
        <row r="335">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row>
        <row r="336">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row>
        <row r="337">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row>
        <row r="338">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row>
        <row r="339">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row>
        <row r="340">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row>
        <row r="341">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row>
        <row r="342">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row>
        <row r="343">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row>
        <row r="344">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row>
        <row r="345">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row>
        <row r="346">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row>
        <row r="347">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row>
        <row r="348">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row>
        <row r="349">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row>
        <row r="350">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row>
        <row r="351">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row>
        <row r="352">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row>
        <row r="353">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row>
        <row r="354">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row>
        <row r="355">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row>
        <row r="356">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row>
        <row r="357">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row>
        <row r="358">
          <cell r="BC358">
            <v>0</v>
          </cell>
          <cell r="BD358">
            <v>-811822.05</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row>
        <row r="359">
          <cell r="BC359">
            <v>0</v>
          </cell>
          <cell r="BD359">
            <v>0</v>
          </cell>
          <cell r="BE359">
            <v>-2968.25</v>
          </cell>
          <cell r="BF359">
            <v>0</v>
          </cell>
          <cell r="BG359">
            <v>0</v>
          </cell>
          <cell r="BH359">
            <v>0</v>
          </cell>
          <cell r="BI359">
            <v>0</v>
          </cell>
          <cell r="BJ359">
            <v>0</v>
          </cell>
          <cell r="BK359">
            <v>0</v>
          </cell>
          <cell r="BL359">
            <v>0</v>
          </cell>
          <cell r="BM359">
            <v>0</v>
          </cell>
          <cell r="BN359">
            <v>0</v>
          </cell>
          <cell r="BO359">
            <v>0</v>
          </cell>
          <cell r="BP359">
            <v>0</v>
          </cell>
          <cell r="BQ359">
            <v>0</v>
          </cell>
        </row>
        <row r="360">
          <cell r="BC360">
            <v>0</v>
          </cell>
          <cell r="BD360">
            <v>0</v>
          </cell>
          <cell r="BE360">
            <v>0</v>
          </cell>
          <cell r="BF360">
            <v>-111890.78</v>
          </cell>
          <cell r="BG360">
            <v>0</v>
          </cell>
          <cell r="BH360">
            <v>0</v>
          </cell>
          <cell r="BI360">
            <v>0</v>
          </cell>
          <cell r="BJ360">
            <v>0</v>
          </cell>
          <cell r="BK360">
            <v>0</v>
          </cell>
          <cell r="BL360">
            <v>0</v>
          </cell>
          <cell r="BM360">
            <v>0</v>
          </cell>
          <cell r="BN360">
            <v>0</v>
          </cell>
          <cell r="BO360">
            <v>0</v>
          </cell>
          <cell r="BP360">
            <v>0</v>
          </cell>
          <cell r="BQ360">
            <v>0</v>
          </cell>
        </row>
        <row r="361">
          <cell r="BC361">
            <v>0</v>
          </cell>
          <cell r="BD361">
            <v>0</v>
          </cell>
          <cell r="BE361">
            <v>0</v>
          </cell>
          <cell r="BF361">
            <v>0</v>
          </cell>
          <cell r="BG361">
            <v>0</v>
          </cell>
          <cell r="BH361">
            <v>-65877.47</v>
          </cell>
          <cell r="BI361">
            <v>0</v>
          </cell>
          <cell r="BJ361">
            <v>0</v>
          </cell>
          <cell r="BK361">
            <v>0</v>
          </cell>
          <cell r="BL361">
            <v>0</v>
          </cell>
          <cell r="BM361">
            <v>0</v>
          </cell>
          <cell r="BN361">
            <v>0</v>
          </cell>
          <cell r="BO361">
            <v>0</v>
          </cell>
          <cell r="BP361">
            <v>0</v>
          </cell>
          <cell r="BQ361">
            <v>0</v>
          </cell>
        </row>
        <row r="362">
          <cell r="BC362">
            <v>0</v>
          </cell>
          <cell r="BD362">
            <v>0</v>
          </cell>
          <cell r="BE362">
            <v>0</v>
          </cell>
          <cell r="BF362">
            <v>0</v>
          </cell>
          <cell r="BG362">
            <v>0</v>
          </cell>
          <cell r="BH362">
            <v>0</v>
          </cell>
          <cell r="BI362">
            <v>0</v>
          </cell>
          <cell r="BJ362">
            <v>0</v>
          </cell>
          <cell r="BK362">
            <v>0</v>
          </cell>
          <cell r="BL362">
            <v>0</v>
          </cell>
          <cell r="BM362">
            <v>-157.77000000000001</v>
          </cell>
          <cell r="BN362">
            <v>0</v>
          </cell>
          <cell r="BO362">
            <v>0</v>
          </cell>
          <cell r="BP362">
            <v>0</v>
          </cell>
          <cell r="BQ362">
            <v>0</v>
          </cell>
        </row>
        <row r="363">
          <cell r="BC363">
            <v>0</v>
          </cell>
          <cell r="BD363">
            <v>0</v>
          </cell>
          <cell r="BE363">
            <v>0</v>
          </cell>
          <cell r="BF363">
            <v>0</v>
          </cell>
          <cell r="BG363">
            <v>0</v>
          </cell>
          <cell r="BH363">
            <v>0</v>
          </cell>
          <cell r="BI363">
            <v>0</v>
          </cell>
          <cell r="BJ363">
            <v>0</v>
          </cell>
          <cell r="BK363">
            <v>0</v>
          </cell>
          <cell r="BL363">
            <v>0</v>
          </cell>
          <cell r="BM363">
            <v>-420.32999999999993</v>
          </cell>
          <cell r="BN363">
            <v>0</v>
          </cell>
          <cell r="BO363">
            <v>0</v>
          </cell>
          <cell r="BP363">
            <v>0</v>
          </cell>
          <cell r="BQ363">
            <v>0</v>
          </cell>
        </row>
        <row r="364">
          <cell r="BC364">
            <v>0</v>
          </cell>
          <cell r="BD364">
            <v>0</v>
          </cell>
          <cell r="BE364">
            <v>0</v>
          </cell>
          <cell r="BF364">
            <v>0</v>
          </cell>
          <cell r="BG364">
            <v>0</v>
          </cell>
          <cell r="BH364">
            <v>0</v>
          </cell>
          <cell r="BI364">
            <v>0</v>
          </cell>
          <cell r="BJ364">
            <v>0</v>
          </cell>
          <cell r="BK364">
            <v>0</v>
          </cell>
          <cell r="BL364">
            <v>0</v>
          </cell>
          <cell r="BM364">
            <v>-711.90999999999985</v>
          </cell>
          <cell r="BN364">
            <v>0</v>
          </cell>
          <cell r="BO364">
            <v>0</v>
          </cell>
          <cell r="BP364">
            <v>0</v>
          </cell>
          <cell r="BQ364">
            <v>0</v>
          </cell>
        </row>
        <row r="365">
          <cell r="BC365">
            <v>0</v>
          </cell>
          <cell r="BD365">
            <v>0</v>
          </cell>
          <cell r="BE365">
            <v>0</v>
          </cell>
          <cell r="BF365">
            <v>0</v>
          </cell>
          <cell r="BG365">
            <v>0</v>
          </cell>
          <cell r="BH365">
            <v>0</v>
          </cell>
          <cell r="BI365">
            <v>0</v>
          </cell>
          <cell r="BJ365">
            <v>0</v>
          </cell>
          <cell r="BK365">
            <v>0</v>
          </cell>
          <cell r="BL365">
            <v>0</v>
          </cell>
          <cell r="BM365">
            <v>-3228.94</v>
          </cell>
          <cell r="BN365">
            <v>0</v>
          </cell>
          <cell r="BO365">
            <v>0</v>
          </cell>
          <cell r="BP365">
            <v>0</v>
          </cell>
          <cell r="BQ365">
            <v>0</v>
          </cell>
        </row>
        <row r="366">
          <cell r="BC366">
            <v>0</v>
          </cell>
          <cell r="BD366">
            <v>0</v>
          </cell>
          <cell r="BE366">
            <v>0</v>
          </cell>
          <cell r="BF366">
            <v>0</v>
          </cell>
          <cell r="BG366">
            <v>0</v>
          </cell>
          <cell r="BH366">
            <v>0</v>
          </cell>
          <cell r="BI366">
            <v>0</v>
          </cell>
          <cell r="BJ366">
            <v>0</v>
          </cell>
          <cell r="BK366">
            <v>0</v>
          </cell>
          <cell r="BL366">
            <v>0</v>
          </cell>
          <cell r="BM366">
            <v>-6481</v>
          </cell>
          <cell r="BN366">
            <v>0</v>
          </cell>
          <cell r="BO366">
            <v>0</v>
          </cell>
          <cell r="BP366">
            <v>0</v>
          </cell>
          <cell r="BQ366">
            <v>0</v>
          </cell>
        </row>
        <row r="367">
          <cell r="BC367">
            <v>0</v>
          </cell>
          <cell r="BD367">
            <v>0</v>
          </cell>
          <cell r="BE367">
            <v>0</v>
          </cell>
          <cell r="BF367">
            <v>0</v>
          </cell>
          <cell r="BG367">
            <v>0</v>
          </cell>
          <cell r="BH367">
            <v>0</v>
          </cell>
          <cell r="BI367">
            <v>0</v>
          </cell>
          <cell r="BJ367">
            <v>0</v>
          </cell>
          <cell r="BK367">
            <v>0</v>
          </cell>
          <cell r="BL367">
            <v>0</v>
          </cell>
          <cell r="BM367">
            <v>-12159.2</v>
          </cell>
          <cell r="BN367">
            <v>0</v>
          </cell>
          <cell r="BO367">
            <v>0</v>
          </cell>
          <cell r="BP367">
            <v>0</v>
          </cell>
          <cell r="BQ367">
            <v>0</v>
          </cell>
        </row>
        <row r="368">
          <cell r="BC368">
            <v>0</v>
          </cell>
          <cell r="BD368">
            <v>0</v>
          </cell>
          <cell r="BE368">
            <v>0</v>
          </cell>
          <cell r="BF368">
            <v>0</v>
          </cell>
          <cell r="BG368">
            <v>0</v>
          </cell>
          <cell r="BH368">
            <v>0</v>
          </cell>
          <cell r="BI368">
            <v>0</v>
          </cell>
          <cell r="BJ368">
            <v>0</v>
          </cell>
          <cell r="BK368">
            <v>0</v>
          </cell>
          <cell r="BL368">
            <v>0</v>
          </cell>
          <cell r="BM368">
            <v>-16040.32</v>
          </cell>
          <cell r="BN368">
            <v>0</v>
          </cell>
          <cell r="BO368">
            <v>0</v>
          </cell>
          <cell r="BP368">
            <v>0</v>
          </cell>
          <cell r="BQ368">
            <v>0</v>
          </cell>
        </row>
        <row r="369">
          <cell r="BC369">
            <v>0</v>
          </cell>
          <cell r="BD369">
            <v>0</v>
          </cell>
          <cell r="BE369">
            <v>0</v>
          </cell>
          <cell r="BF369">
            <v>0</v>
          </cell>
          <cell r="BG369">
            <v>0</v>
          </cell>
          <cell r="BH369">
            <v>0</v>
          </cell>
          <cell r="BI369">
            <v>0</v>
          </cell>
          <cell r="BJ369">
            <v>0</v>
          </cell>
          <cell r="BK369">
            <v>0</v>
          </cell>
          <cell r="BL369">
            <v>0</v>
          </cell>
          <cell r="BM369">
            <v>-16508.11</v>
          </cell>
          <cell r="BN369">
            <v>0</v>
          </cell>
          <cell r="BO369">
            <v>0</v>
          </cell>
          <cell r="BP369">
            <v>0</v>
          </cell>
          <cell r="BQ369">
            <v>0</v>
          </cell>
        </row>
        <row r="370">
          <cell r="BC370">
            <v>0</v>
          </cell>
          <cell r="BD370">
            <v>0</v>
          </cell>
          <cell r="BE370">
            <v>0</v>
          </cell>
          <cell r="BF370">
            <v>0</v>
          </cell>
          <cell r="BG370">
            <v>0</v>
          </cell>
          <cell r="BH370">
            <v>0</v>
          </cell>
          <cell r="BI370">
            <v>0</v>
          </cell>
          <cell r="BJ370">
            <v>0</v>
          </cell>
          <cell r="BK370">
            <v>0</v>
          </cell>
          <cell r="BL370">
            <v>0</v>
          </cell>
          <cell r="BM370">
            <v>-40117.97</v>
          </cell>
          <cell r="BN370">
            <v>0</v>
          </cell>
          <cell r="BO370">
            <v>0</v>
          </cell>
          <cell r="BP370">
            <v>0</v>
          </cell>
          <cell r="BQ370">
            <v>0</v>
          </cell>
        </row>
        <row r="371">
          <cell r="BC371">
            <v>0</v>
          </cell>
          <cell r="BD371">
            <v>0</v>
          </cell>
          <cell r="BE371">
            <v>0</v>
          </cell>
          <cell r="BF371">
            <v>0</v>
          </cell>
          <cell r="BG371">
            <v>0</v>
          </cell>
          <cell r="BH371">
            <v>0</v>
          </cell>
          <cell r="BI371">
            <v>0</v>
          </cell>
          <cell r="BJ371">
            <v>0</v>
          </cell>
          <cell r="BK371">
            <v>0</v>
          </cell>
          <cell r="BL371">
            <v>0</v>
          </cell>
          <cell r="BM371">
            <v>-40608.600000000006</v>
          </cell>
          <cell r="BN371">
            <v>0</v>
          </cell>
          <cell r="BO371">
            <v>0</v>
          </cell>
          <cell r="BP371">
            <v>0</v>
          </cell>
          <cell r="BQ371">
            <v>0</v>
          </cell>
        </row>
        <row r="372">
          <cell r="BC372">
            <v>0</v>
          </cell>
          <cell r="BD372">
            <v>0</v>
          </cell>
          <cell r="BE372">
            <v>0</v>
          </cell>
          <cell r="BF372">
            <v>0</v>
          </cell>
          <cell r="BG372">
            <v>0</v>
          </cell>
          <cell r="BH372">
            <v>0</v>
          </cell>
          <cell r="BI372">
            <v>0</v>
          </cell>
          <cell r="BJ372">
            <v>0</v>
          </cell>
          <cell r="BK372">
            <v>0</v>
          </cell>
          <cell r="BL372">
            <v>0</v>
          </cell>
          <cell r="BM372">
            <v>-102861.84</v>
          </cell>
          <cell r="BN372">
            <v>0</v>
          </cell>
          <cell r="BO372">
            <v>0</v>
          </cell>
          <cell r="BP372">
            <v>0</v>
          </cell>
          <cell r="BQ372">
            <v>0</v>
          </cell>
        </row>
        <row r="373">
          <cell r="BC373">
            <v>0</v>
          </cell>
          <cell r="BD373">
            <v>0</v>
          </cell>
          <cell r="BE373">
            <v>0</v>
          </cell>
          <cell r="BF373">
            <v>0</v>
          </cell>
          <cell r="BG373">
            <v>0</v>
          </cell>
          <cell r="BH373">
            <v>0</v>
          </cell>
          <cell r="BI373">
            <v>0</v>
          </cell>
          <cell r="BJ373">
            <v>0</v>
          </cell>
          <cell r="BK373">
            <v>0</v>
          </cell>
          <cell r="BL373">
            <v>0</v>
          </cell>
          <cell r="BM373">
            <v>0</v>
          </cell>
          <cell r="BN373">
            <v>0</v>
          </cell>
          <cell r="BO373">
            <v>-2458.86</v>
          </cell>
          <cell r="BP373">
            <v>0</v>
          </cell>
          <cell r="BQ373">
            <v>0</v>
          </cell>
        </row>
        <row r="374">
          <cell r="BC374">
            <v>0</v>
          </cell>
          <cell r="BD374">
            <v>0</v>
          </cell>
          <cell r="BE374">
            <v>0</v>
          </cell>
          <cell r="BF374">
            <v>0</v>
          </cell>
          <cell r="BG374">
            <v>0</v>
          </cell>
          <cell r="BH374">
            <v>0</v>
          </cell>
          <cell r="BI374">
            <v>0</v>
          </cell>
          <cell r="BJ374">
            <v>0</v>
          </cell>
          <cell r="BK374">
            <v>0</v>
          </cell>
          <cell r="BL374">
            <v>0</v>
          </cell>
          <cell r="BM374">
            <v>0</v>
          </cell>
          <cell r="BN374">
            <v>0</v>
          </cell>
          <cell r="BO374">
            <v>-141119.72</v>
          </cell>
          <cell r="BP374">
            <v>0</v>
          </cell>
          <cell r="BQ374">
            <v>0</v>
          </cell>
        </row>
        <row r="375">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-2763151.84</v>
          </cell>
          <cell r="BQ375">
            <v>0</v>
          </cell>
        </row>
        <row r="376">
          <cell r="BC376"/>
          <cell r="BD376"/>
          <cell r="BE376"/>
          <cell r="BF376"/>
          <cell r="BG376"/>
          <cell r="BH376"/>
          <cell r="BI376"/>
          <cell r="BJ376"/>
          <cell r="BK376"/>
          <cell r="BL376"/>
          <cell r="BM376"/>
          <cell r="BN376"/>
          <cell r="BO376"/>
          <cell r="BP376"/>
          <cell r="BQ376"/>
        </row>
        <row r="377">
          <cell r="BC377"/>
          <cell r="BD377"/>
          <cell r="BE377"/>
          <cell r="BF377"/>
          <cell r="BG377"/>
          <cell r="BH377"/>
          <cell r="BI377"/>
          <cell r="BJ377"/>
          <cell r="BK377"/>
          <cell r="BL377"/>
          <cell r="BM377"/>
          <cell r="BN377"/>
          <cell r="BO377"/>
          <cell r="BP377"/>
          <cell r="BQ377"/>
        </row>
        <row r="378">
          <cell r="BC378">
            <v>139532.99568780418</v>
          </cell>
          <cell r="BD378">
            <v>364023.36240063765</v>
          </cell>
          <cell r="BE378">
            <v>118971.65337813241</v>
          </cell>
          <cell r="BF378">
            <v>25946.855162882584</v>
          </cell>
          <cell r="BG378">
            <v>149352.10403193076</v>
          </cell>
          <cell r="BH378">
            <v>63050.379955683435</v>
          </cell>
          <cell r="BI378">
            <v>86038.621791468933</v>
          </cell>
          <cell r="BJ378">
            <v>0</v>
          </cell>
          <cell r="BK378">
            <v>0</v>
          </cell>
          <cell r="BL378">
            <v>0</v>
          </cell>
          <cell r="BM378">
            <v>117541.80217169333</v>
          </cell>
          <cell r="BN378">
            <v>379.49948823211969</v>
          </cell>
          <cell r="BO378">
            <v>22574.313532083739</v>
          </cell>
          <cell r="BP378">
            <v>0</v>
          </cell>
          <cell r="BQ378">
            <v>1670.1820548038795</v>
          </cell>
          <cell r="BR378">
            <v>1089081.7696553534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5">
          <cell r="C15" t="str">
            <v>Secondary</v>
          </cell>
        </row>
      </sheetData>
      <sheetData sheetId="24"/>
      <sheetData sheetId="25"/>
      <sheetData sheetId="26"/>
      <sheetData sheetId="27">
        <row r="4">
          <cell r="B4" t="str">
            <v>Communications</v>
          </cell>
          <cell r="G4">
            <v>75325.467989514378</v>
          </cell>
        </row>
        <row r="5">
          <cell r="B5" t="str">
            <v>Establishment</v>
          </cell>
          <cell r="G5">
            <v>37716.239634872109</v>
          </cell>
        </row>
        <row r="6">
          <cell r="B6" t="str">
            <v>Non-System - IT</v>
          </cell>
          <cell r="G6">
            <v>80260.420315766081</v>
          </cell>
        </row>
        <row r="7">
          <cell r="B7" t="str">
            <v>Transmission Lines</v>
          </cell>
          <cell r="G7">
            <v>193059.91356831754</v>
          </cell>
        </row>
        <row r="8">
          <cell r="B8" t="str">
            <v>Non-System - Motor Vehicles</v>
          </cell>
          <cell r="G8">
            <v>0</v>
          </cell>
        </row>
        <row r="9">
          <cell r="B9" t="str">
            <v>Non-System - Other</v>
          </cell>
          <cell r="G9">
            <v>10688.042549437389</v>
          </cell>
        </row>
        <row r="10">
          <cell r="B10" t="str">
            <v>Reactive</v>
          </cell>
          <cell r="G10">
            <v>58598.647192418262</v>
          </cell>
        </row>
        <row r="11">
          <cell r="B11" t="str">
            <v>Secondary</v>
          </cell>
          <cell r="G11">
            <v>213575.76249172905</v>
          </cell>
        </row>
        <row r="12">
          <cell r="B12" t="str">
            <v>Switchgear</v>
          </cell>
          <cell r="G12">
            <v>382702.98086283926</v>
          </cell>
        </row>
        <row r="13">
          <cell r="B13" t="str">
            <v>Transformers</v>
          </cell>
          <cell r="G13">
            <v>37154.295050458881</v>
          </cell>
        </row>
        <row r="14">
          <cell r="G14">
            <v>1089081.7696553529</v>
          </cell>
        </row>
      </sheetData>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_com.sap.ip.bi.xl.hiddensheet"/>
      <sheetName val="Opex WCode"/>
      <sheetName val="Process Notes"/>
      <sheetName val="Transmission"/>
      <sheetName val="Capex Projects"/>
      <sheetName val="Opex Projects"/>
      <sheetName val="CC- OREG"/>
      <sheetName val="CC Projects"/>
      <sheetName val="Adjustments"/>
      <sheetName val="Reconciliation Extract"/>
      <sheetName val="Transm Capex FY23"/>
      <sheetName val="Transm Aug16 (values) 5 mth"/>
      <sheetName val="Transm Jun16 (values) 3 mth"/>
      <sheetName val="Capex WCode"/>
      <sheetName val="P&amp;L"/>
      <sheetName val="P&amp;L WCode"/>
      <sheetName val="2100 Capex 1 month OHDs"/>
      <sheetName val="11 Mths P&amp;L Rec"/>
      <sheetName val="11 mth BPC to BI rec"/>
      <sheetName val="Recs"/>
      <sheetName val="Capex WCode Rec"/>
      <sheetName val="Live report"/>
      <sheetName val="Reconciliation"/>
      <sheetName val="Hist Capex by Asset Class "/>
      <sheetName val="Hist Capex - Non-Network"/>
      <sheetName val="NCIPAP projects"/>
      <sheetName val="NCIPAP Capex"/>
      <sheetName val="Capex Commissioned"/>
      <sheetName val="NC Inventory"/>
      <sheetName val="AUC GL data"/>
      <sheetName val="AUC GL data Apr-Mar23"/>
      <sheetName val="Self Insurance"/>
      <sheetName val="Provisions"/>
      <sheetName val="Related Party"/>
    </sheetNames>
    <sheetDataSet>
      <sheetData sheetId="0"/>
      <sheetData sheetId="1"/>
      <sheetData sheetId="2"/>
      <sheetData sheetId="3"/>
      <sheetData sheetId="4">
        <row r="357">
          <cell r="BE357">
            <v>622122.24802331009</v>
          </cell>
          <cell r="BF357">
            <v>1041709.6474067924</v>
          </cell>
          <cell r="BG357">
            <v>555479.80751518253</v>
          </cell>
          <cell r="BH357">
            <v>106593.21446195405</v>
          </cell>
          <cell r="BI357">
            <v>75234.879311587458</v>
          </cell>
          <cell r="BJ357">
            <v>512667.22897726978</v>
          </cell>
          <cell r="BK357">
            <v>533098.95832688501</v>
          </cell>
          <cell r="BL357">
            <v>60843.168599550343</v>
          </cell>
          <cell r="BM357">
            <v>0</v>
          </cell>
          <cell r="BN357">
            <v>0</v>
          </cell>
          <cell r="BO357">
            <v>501426.84936219867</v>
          </cell>
          <cell r="BP357">
            <v>0</v>
          </cell>
          <cell r="BQ357">
            <v>0</v>
          </cell>
          <cell r="BR357">
            <v>27202.13296011063</v>
          </cell>
          <cell r="BS357"/>
          <cell r="BT357">
            <v>0</v>
          </cell>
          <cell r="BU357">
            <v>50203.435646036487</v>
          </cell>
          <cell r="BV357">
            <v>4086581.5705908774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5">
          <cell r="C15" t="str">
            <v>Secondary</v>
          </cell>
        </row>
      </sheetData>
      <sheetData sheetId="24"/>
      <sheetData sheetId="25"/>
      <sheetData sheetId="26"/>
      <sheetData sheetId="27">
        <row r="4">
          <cell r="B4" t="str">
            <v>Communications</v>
          </cell>
          <cell r="G4">
            <v>57304.128061679068</v>
          </cell>
        </row>
        <row r="5">
          <cell r="B5" t="str">
            <v>Establishment</v>
          </cell>
          <cell r="G5">
            <v>236397.49049005515</v>
          </cell>
        </row>
        <row r="6">
          <cell r="B6" t="str">
            <v>Non-System - IT</v>
          </cell>
          <cell r="G6">
            <v>494917.55511796224</v>
          </cell>
        </row>
        <row r="7">
          <cell r="B7" t="str">
            <v>Transmission Lines</v>
          </cell>
          <cell r="G7">
            <v>61473.419439774189</v>
          </cell>
        </row>
        <row r="8">
          <cell r="B8" t="str">
            <v>Polymeric Insulators</v>
          </cell>
          <cell r="G8">
            <v>24404.251021570253</v>
          </cell>
        </row>
        <row r="9">
          <cell r="B9" t="str">
            <v>Non-System - Motor Vehicles</v>
          </cell>
          <cell r="G9">
            <v>6793.6828278896073</v>
          </cell>
        </row>
        <row r="10">
          <cell r="B10" t="str">
            <v>Non-System - Other</v>
          </cell>
          <cell r="G10">
            <v>225516.01170536526</v>
          </cell>
        </row>
        <row r="11">
          <cell r="B11" t="str">
            <v>Reactive</v>
          </cell>
          <cell r="G11">
            <v>102786.9586105809</v>
          </cell>
        </row>
        <row r="12">
          <cell r="B12" t="str">
            <v>Secondary</v>
          </cell>
          <cell r="G12">
            <v>602319.09777980589</v>
          </cell>
        </row>
        <row r="13">
          <cell r="B13" t="str">
            <v>Switchgear</v>
          </cell>
          <cell r="G13">
            <v>2137428.0917526367</v>
          </cell>
        </row>
        <row r="14">
          <cell r="B14" t="str">
            <v>Transformers</v>
          </cell>
          <cell r="G14">
            <v>137240.88378355865</v>
          </cell>
        </row>
        <row r="15">
          <cell r="B15" t="str">
            <v>Non-approved asset class - Non-network Leasehold land &amp; Buildings - short term (&lt;20 years)</v>
          </cell>
          <cell r="G15">
            <v>0</v>
          </cell>
        </row>
        <row r="16">
          <cell r="G16">
            <v>4086581.5705908784</v>
          </cell>
        </row>
      </sheetData>
      <sheetData sheetId="28"/>
      <sheetData sheetId="29"/>
      <sheetData sheetId="30"/>
      <sheetData sheetId="3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_com.sap.ip.bi.xl.hiddensheet"/>
      <sheetName val="Process Notes"/>
      <sheetName val="Transmission"/>
      <sheetName val="Allowance"/>
      <sheetName val="Adjustments"/>
      <sheetName val="Capex Projects"/>
      <sheetName val="GL Reconciliation"/>
      <sheetName val="Transm Capex RY24"/>
      <sheetName val="RIN A templates&gt;&gt;&gt;"/>
      <sheetName val="Hist Capex by Asset Class "/>
      <sheetName val="Hist Capex - Non-Network"/>
      <sheetName val="Capex Commissioned"/>
      <sheetName val="NCIPAP projects"/>
      <sheetName val="RIN A template workings &gt;&gt;&gt;"/>
      <sheetName val="NCIPAP Capex"/>
      <sheetName val="Asset Disposals"/>
      <sheetName val="NC Inventory"/>
      <sheetName val="Provisions"/>
      <sheetName val="Live report"/>
      <sheetName val="Transmission Capex Model Mar-24"/>
    </sheetNames>
    <sheetDataSet>
      <sheetData sheetId="0"/>
      <sheetData sheetId="1"/>
      <sheetData sheetId="2"/>
      <sheetData sheetId="3"/>
      <sheetData sheetId="4"/>
      <sheetData sheetId="5">
        <row r="376">
          <cell r="BE376">
            <v>-503917.29313504003</v>
          </cell>
          <cell r="BF376">
            <v>-985740.26174324239</v>
          </cell>
          <cell r="BG376">
            <v>-549173.56730020198</v>
          </cell>
          <cell r="BH376">
            <v>-64198.022256694814</v>
          </cell>
          <cell r="BI376">
            <v>-480268.16293095093</v>
          </cell>
          <cell r="BJ376">
            <v>-45273.299206928416</v>
          </cell>
          <cell r="BK376">
            <v>-191100.9785432083</v>
          </cell>
          <cell r="BL376">
            <v>-121875.55037940771</v>
          </cell>
          <cell r="BM376">
            <v>-3494.8138378339022</v>
          </cell>
          <cell r="BN376">
            <v>0</v>
          </cell>
          <cell r="BO376">
            <v>-82341.334852885295</v>
          </cell>
          <cell r="BP376">
            <v>-265285.05851979478</v>
          </cell>
          <cell r="BQ376">
            <v>-62.212559950929219</v>
          </cell>
          <cell r="BR376">
            <v>-16455.207093445584</v>
          </cell>
          <cell r="BS376">
            <v>0</v>
          </cell>
          <cell r="BT376">
            <v>0</v>
          </cell>
          <cell r="BU376">
            <v>-18467.562269444454</v>
          </cell>
          <cell r="BV376">
            <v>-3327653.3246290293</v>
          </cell>
        </row>
      </sheetData>
      <sheetData sheetId="6"/>
      <sheetData sheetId="7"/>
      <sheetData sheetId="8"/>
      <sheetData sheetId="9">
        <row r="15">
          <cell r="C15" t="str">
            <v>Secondary</v>
          </cell>
        </row>
      </sheetData>
      <sheetData sheetId="10"/>
      <sheetData sheetId="11">
        <row r="8">
          <cell r="B8" t="str">
            <v>Communications</v>
          </cell>
          <cell r="D8">
            <v>-249542.57819033519</v>
          </cell>
        </row>
        <row r="9">
          <cell r="B9" t="str">
            <v>Establishment</v>
          </cell>
          <cell r="D9">
            <v>-268582.33678087447</v>
          </cell>
        </row>
        <row r="10">
          <cell r="B10" t="str">
            <v>Non-System - IT</v>
          </cell>
          <cell r="D10">
            <v>-36497.012016113607</v>
          </cell>
        </row>
        <row r="11">
          <cell r="B11" t="str">
            <v>Non-System - IT (In House Software)</v>
          </cell>
          <cell r="D11">
            <v>-336897.12221514143</v>
          </cell>
        </row>
        <row r="12">
          <cell r="B12" t="str">
            <v>Transmission Lines</v>
          </cell>
          <cell r="D12">
            <v>-129049.07892699222</v>
          </cell>
        </row>
        <row r="13">
          <cell r="B13" t="str">
            <v>Polymeric Insulators</v>
          </cell>
          <cell r="D13">
            <v>-225252.74006489961</v>
          </cell>
        </row>
        <row r="14">
          <cell r="B14" t="str">
            <v>Non-System - Motor Vehicles</v>
          </cell>
          <cell r="D14">
            <v>0</v>
          </cell>
        </row>
        <row r="15">
          <cell r="B15" t="str">
            <v>Non-System - Other</v>
          </cell>
          <cell r="D15">
            <v>-64019.890388689593</v>
          </cell>
        </row>
        <row r="16">
          <cell r="B16" t="str">
            <v>Reactive</v>
          </cell>
          <cell r="D16">
            <v>-58634.713373781058</v>
          </cell>
        </row>
        <row r="17">
          <cell r="B17" t="str">
            <v>Secondary</v>
          </cell>
          <cell r="D17">
            <v>-657814.39455866127</v>
          </cell>
        </row>
        <row r="18">
          <cell r="B18" t="str">
            <v>Switchgear</v>
          </cell>
          <cell r="D18">
            <v>-700186.30189493101</v>
          </cell>
        </row>
        <row r="19">
          <cell r="B19" t="str">
            <v>Transformers</v>
          </cell>
          <cell r="D19">
            <v>-596153.72997082036</v>
          </cell>
        </row>
        <row r="20">
          <cell r="B20" t="str">
            <v>Easements</v>
          </cell>
          <cell r="D20">
            <v>-5023.4262477889988</v>
          </cell>
        </row>
        <row r="21">
          <cell r="B21" t="str">
            <v>Premises</v>
          </cell>
          <cell r="D21">
            <v>0</v>
          </cell>
        </row>
        <row r="22">
          <cell r="B22" t="str">
            <v>Non-network Leasehold land &amp; Buildings - short term (&lt;20 years)</v>
          </cell>
          <cell r="D22"/>
        </row>
        <row r="23">
          <cell r="D23">
            <v>-3327653.3246290288</v>
          </cell>
        </row>
      </sheetData>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ENTS"/>
      <sheetName val="Business &amp; other details"/>
      <sheetName val="Assurance requirements by table"/>
      <sheetName val="2.1 Expenditure summary"/>
      <sheetName val="2.2 Repex"/>
      <sheetName val="2.3 Augex"/>
      <sheetName val="2.5 Connections"/>
      <sheetName val="2.6 Non-network"/>
      <sheetName val="2.7 Vegetation management"/>
      <sheetName val="2.8 Maintenance"/>
      <sheetName val="2.10 Overheads"/>
      <sheetName val="2.12 Input tables"/>
      <sheetName val="5.2 Asset Age Profile"/>
      <sheetName val="5.3 MD - Network level"/>
      <sheetName val="5.4 MD &amp; utilisation-Spatial"/>
      <sheetName val="3.1 Revenue"/>
      <sheetName val="3.2.3 Provisions"/>
      <sheetName val="3.3 Assets (RAB)"/>
      <sheetName val="3.4 Operational data"/>
      <sheetName val="3.5 Physical assets"/>
      <sheetName val="3.6 Quality of services"/>
      <sheetName val="3.7 Operating environment"/>
      <sheetName val="2.4 Hist Capex by Asset Class"/>
      <sheetName val="8.5 DISAGG Opex"/>
      <sheetName val="9.1 DISAGG Inc"/>
      <sheetName val="9.2 RFS Inc"/>
      <sheetName val="7.6 PTS Price Redn"/>
      <sheetName val="7.7 Inf Rel Part Trans"/>
      <sheetName val="7.9 MIC"/>
      <sheetName val="7.5 Large projects"/>
      <sheetName val="8.6 Ind Asset Base Roll Fwd"/>
      <sheetName val="8.7 Profitability - tax data"/>
      <sheetName val="8.8 Revenue Requirements"/>
      <sheetName val="NSP additional information"/>
      <sheetName val="LOS - x &amp; y values"/>
      <sheetName val="AER CF"/>
      <sheetName val="AER NRs"/>
      <sheetName val="AER lookups"/>
      <sheetName val="AER ET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57">
          <cell r="D57" t="str">
            <v>Secondary</v>
          </cell>
          <cell r="F57">
            <v>-32266.145474466812</v>
          </cell>
        </row>
        <row r="58">
          <cell r="D58" t="str">
            <v>Switchgear</v>
          </cell>
          <cell r="F58">
            <v>-15353.658665974697</v>
          </cell>
        </row>
        <row r="59">
          <cell r="D59" t="str">
            <v>Transformers</v>
          </cell>
          <cell r="F59">
            <v>-16294.35451149027</v>
          </cell>
        </row>
        <row r="60">
          <cell r="D60" t="str">
            <v>Reactive</v>
          </cell>
          <cell r="F60">
            <v>-1373.9210918430022</v>
          </cell>
        </row>
        <row r="61">
          <cell r="D61" t="str">
            <v>Transmission Lines</v>
          </cell>
          <cell r="F61">
            <v>-84375.78456904144</v>
          </cell>
        </row>
        <row r="62">
          <cell r="D62" t="str">
            <v>Establishment</v>
          </cell>
          <cell r="F62">
            <v>-10557.292086707173</v>
          </cell>
        </row>
        <row r="63">
          <cell r="D63" t="str">
            <v>Communications</v>
          </cell>
          <cell r="F63">
            <v>-1954.9841902286205</v>
          </cell>
        </row>
        <row r="64">
          <cell r="D64" t="str">
            <v>Polymeric Insulators</v>
          </cell>
          <cell r="F64">
            <v>-3547.1413947661267</v>
          </cell>
        </row>
        <row r="65">
          <cell r="D65" t="str">
            <v>Easements</v>
          </cell>
          <cell r="F65">
            <v>0</v>
          </cell>
        </row>
        <row r="66">
          <cell r="D66" t="str">
            <v>Land</v>
          </cell>
          <cell r="F66">
            <v>-1760.5383767954736</v>
          </cell>
        </row>
        <row r="67">
          <cell r="D67" t="str">
            <v>Inventory</v>
          </cell>
          <cell r="F67">
            <v>0</v>
          </cell>
        </row>
        <row r="68">
          <cell r="D68" t="str">
            <v>Non-System - IT</v>
          </cell>
          <cell r="F68">
            <v>-4490.9316834335996</v>
          </cell>
        </row>
        <row r="69">
          <cell r="D69" t="str">
            <v>Non-System - IT (In House Software)</v>
          </cell>
          <cell r="F69">
            <v>-17295.031821854569</v>
          </cell>
        </row>
        <row r="70">
          <cell r="D70" t="str">
            <v>Non-System - Motor Vehicles</v>
          </cell>
          <cell r="F70">
            <v>-1312.4161284865177</v>
          </cell>
        </row>
        <row r="71">
          <cell r="D71" t="str">
            <v>Non-System - Premises</v>
          </cell>
          <cell r="F71">
            <v>0</v>
          </cell>
        </row>
        <row r="72">
          <cell r="D72" t="str">
            <v>Non-System - Buildings Capital Works</v>
          </cell>
          <cell r="F72">
            <v>0</v>
          </cell>
        </row>
        <row r="73">
          <cell r="D73" t="str">
            <v>Lease L&amp;B 2019-20 &lt; 20 years rem life</v>
          </cell>
          <cell r="F73">
            <v>0</v>
          </cell>
        </row>
        <row r="74">
          <cell r="D74" t="str">
            <v>Lease L&amp;B 2019-20 &gt; 20 years rem life</v>
          </cell>
          <cell r="F74">
            <v>0</v>
          </cell>
        </row>
        <row r="75">
          <cell r="D75" t="str">
            <v>Lease L&amp;B 2020-21</v>
          </cell>
          <cell r="F75">
            <v>0</v>
          </cell>
        </row>
        <row r="76">
          <cell r="D76" t="str">
            <v>Lease L&amp;B 2021-22</v>
          </cell>
          <cell r="F76">
            <v>0</v>
          </cell>
        </row>
        <row r="77">
          <cell r="D77" t="str">
            <v>Lease L&amp;B 2022-23</v>
          </cell>
          <cell r="F77">
            <v>0</v>
          </cell>
        </row>
        <row r="78">
          <cell r="D78" t="str">
            <v>Lease L&amp;B 2023-24</v>
          </cell>
          <cell r="F78">
            <v>0</v>
          </cell>
        </row>
        <row r="79">
          <cell r="D79" t="str">
            <v>Lease L&amp;B 2025-26</v>
          </cell>
          <cell r="F79">
            <v>0</v>
          </cell>
        </row>
        <row r="80">
          <cell r="D80" t="str">
            <v>Lease L&amp;B 2026-27</v>
          </cell>
          <cell r="F80">
            <v>0</v>
          </cell>
        </row>
        <row r="81">
          <cell r="D81" t="str">
            <v>Non-System - Other</v>
          </cell>
          <cell r="F81">
            <v>-2353.3978623940488</v>
          </cell>
        </row>
        <row r="82">
          <cell r="D82" t="str">
            <v>&lt;TNSP specified&gt;</v>
          </cell>
          <cell r="F82">
            <v>0</v>
          </cell>
        </row>
        <row r="83">
          <cell r="D83" t="str">
            <v>&lt;TNSP specified&gt;</v>
          </cell>
          <cell r="F83">
            <v>0</v>
          </cell>
        </row>
        <row r="84">
          <cell r="D84" t="str">
            <v>&lt;TNSP specified&gt;</v>
          </cell>
          <cell r="F84">
            <v>0</v>
          </cell>
        </row>
        <row r="85">
          <cell r="D85" t="str">
            <v>&lt;TNSP specified&gt;</v>
          </cell>
          <cell r="F85">
            <v>0</v>
          </cell>
        </row>
        <row r="86">
          <cell r="D86" t="str">
            <v>&lt;TNSP specified&gt;</v>
          </cell>
          <cell r="F86">
            <v>0</v>
          </cell>
        </row>
        <row r="87">
          <cell r="D87" t="str">
            <v>&lt;TNSP specified&gt;</v>
          </cell>
          <cell r="F87">
            <v>0</v>
          </cell>
        </row>
        <row r="88">
          <cell r="D88" t="str">
            <v>&lt;TNSP specified&gt;</v>
          </cell>
          <cell r="F88">
            <v>0</v>
          </cell>
        </row>
        <row r="89">
          <cell r="D89" t="str">
            <v>&lt;TNSP specified&gt;</v>
          </cell>
          <cell r="F89">
            <v>0</v>
          </cell>
        </row>
        <row r="90">
          <cell r="D90" t="str">
            <v>&lt;TNSP specified&gt;</v>
          </cell>
          <cell r="F90">
            <v>0</v>
          </cell>
        </row>
        <row r="91">
          <cell r="D91" t="str">
            <v>&lt;TNSP specified&gt;</v>
          </cell>
          <cell r="F91">
            <v>0</v>
          </cell>
        </row>
        <row r="92">
          <cell r="D92" t="str">
            <v>&lt;TNSP specified&gt;</v>
          </cell>
          <cell r="F92">
            <v>0</v>
          </cell>
        </row>
        <row r="93">
          <cell r="D93" t="str">
            <v>&lt;TNSP specified&gt;</v>
          </cell>
          <cell r="F93">
            <v>0</v>
          </cell>
        </row>
        <row r="94">
          <cell r="D94" t="str">
            <v>&lt;TNSP specified&gt;</v>
          </cell>
          <cell r="F94">
            <v>0</v>
          </cell>
        </row>
        <row r="95">
          <cell r="D95" t="str">
            <v>&lt;TNSP specified&gt;</v>
          </cell>
          <cell r="F95">
            <v>0</v>
          </cell>
        </row>
        <row r="298">
          <cell r="D298" t="str">
            <v>Secondary</v>
          </cell>
          <cell r="F298">
            <v>-9171.7097874615156</v>
          </cell>
        </row>
        <row r="299">
          <cell r="D299" t="str">
            <v>Switchgear</v>
          </cell>
          <cell r="F299">
            <v>-33613.485352473006</v>
          </cell>
        </row>
        <row r="300">
          <cell r="D300" t="str">
            <v>Transformers</v>
          </cell>
          <cell r="F300">
            <v>-22613.871180725411</v>
          </cell>
        </row>
        <row r="301">
          <cell r="D301" t="str">
            <v>Reactive</v>
          </cell>
          <cell r="F301">
            <v>-2879.5181049973717</v>
          </cell>
        </row>
        <row r="302">
          <cell r="D302" t="str">
            <v>Transmission Lines</v>
          </cell>
          <cell r="F302">
            <v>-73582.007583134386</v>
          </cell>
        </row>
        <row r="303">
          <cell r="D303" t="str">
            <v>Establishment</v>
          </cell>
          <cell r="F303">
            <v>-14119.004398152518</v>
          </cell>
        </row>
        <row r="304">
          <cell r="D304" t="str">
            <v>Communications</v>
          </cell>
          <cell r="F304">
            <v>-6112.1963284469421</v>
          </cell>
        </row>
        <row r="305">
          <cell r="D305" t="str">
            <v>Polymeric Insulators</v>
          </cell>
          <cell r="F305">
            <v>-17.6555972707053</v>
          </cell>
        </row>
        <row r="306">
          <cell r="D306" t="str">
            <v>Easements</v>
          </cell>
          <cell r="F306">
            <v>0</v>
          </cell>
        </row>
        <row r="307">
          <cell r="D307" t="str">
            <v>Land</v>
          </cell>
          <cell r="F307">
            <v>0</v>
          </cell>
        </row>
        <row r="308">
          <cell r="D308" t="str">
            <v>Inventory</v>
          </cell>
          <cell r="F308">
            <v>0</v>
          </cell>
        </row>
        <row r="309">
          <cell r="D309" t="str">
            <v>Non-System - IT</v>
          </cell>
          <cell r="F309">
            <v>-14734.106599407814</v>
          </cell>
        </row>
        <row r="310">
          <cell r="D310" t="str">
            <v>Non-System - IT (In House Software)</v>
          </cell>
          <cell r="F310">
            <v>-13871.798870533521</v>
          </cell>
        </row>
        <row r="311">
          <cell r="D311" t="str">
            <v>Non-System - Motor Vehicles</v>
          </cell>
          <cell r="F311">
            <v>-947.11272783955133</v>
          </cell>
        </row>
        <row r="312">
          <cell r="D312" t="str">
            <v>Non-System - Premises</v>
          </cell>
          <cell r="F312">
            <v>0</v>
          </cell>
        </row>
        <row r="313">
          <cell r="D313" t="str">
            <v>Non-System - Buildings Capital Works</v>
          </cell>
          <cell r="F313">
            <v>-85.007891817378876</v>
          </cell>
        </row>
        <row r="314">
          <cell r="D314" t="str">
            <v>Lease L&amp;B 2019-20 &lt; 20 years rem life</v>
          </cell>
          <cell r="F314">
            <v>0</v>
          </cell>
        </row>
        <row r="315">
          <cell r="D315" t="str">
            <v>Lease L&amp;B 2019-20 &gt; 20 years rem life</v>
          </cell>
          <cell r="F315">
            <v>0</v>
          </cell>
        </row>
        <row r="316">
          <cell r="D316" t="str">
            <v>Lease L&amp;B 2020-21</v>
          </cell>
          <cell r="F316">
            <v>0</v>
          </cell>
        </row>
        <row r="317">
          <cell r="D317" t="str">
            <v>Lease L&amp;B 2021-22</v>
          </cell>
          <cell r="F317">
            <v>0</v>
          </cell>
        </row>
        <row r="318">
          <cell r="D318" t="str">
            <v>Lease L&amp;B 2022-23</v>
          </cell>
          <cell r="F318">
            <v>0</v>
          </cell>
        </row>
        <row r="319">
          <cell r="D319" t="str">
            <v>Lease L&amp;B 2023-24</v>
          </cell>
          <cell r="F319">
            <v>0</v>
          </cell>
        </row>
        <row r="320">
          <cell r="D320" t="str">
            <v>Lease L&amp;B 2025-26</v>
          </cell>
          <cell r="F320">
            <v>0</v>
          </cell>
        </row>
        <row r="321">
          <cell r="D321" t="str">
            <v>Lease L&amp;B 2026-27</v>
          </cell>
          <cell r="F321">
            <v>0</v>
          </cell>
        </row>
        <row r="322">
          <cell r="D322" t="str">
            <v>Non-System - Other</v>
          </cell>
          <cell r="F322">
            <v>-1188.1234352222259</v>
          </cell>
        </row>
        <row r="323">
          <cell r="D323" t="str">
            <v>&lt;TNSP specified&gt;</v>
          </cell>
          <cell r="F323">
            <v>0</v>
          </cell>
        </row>
        <row r="324">
          <cell r="D324" t="str">
            <v>&lt;TNSP specified&gt;</v>
          </cell>
          <cell r="F324">
            <v>0</v>
          </cell>
        </row>
        <row r="325">
          <cell r="D325" t="str">
            <v>&lt;TNSP specified&gt;</v>
          </cell>
          <cell r="F325">
            <v>0</v>
          </cell>
        </row>
        <row r="326">
          <cell r="D326" t="str">
            <v>&lt;TNSP specified&gt;</v>
          </cell>
          <cell r="F326">
            <v>0</v>
          </cell>
        </row>
        <row r="327">
          <cell r="D327" t="str">
            <v>&lt;TNSP specified&gt;</v>
          </cell>
          <cell r="F327">
            <v>0</v>
          </cell>
        </row>
        <row r="328">
          <cell r="D328" t="str">
            <v>&lt;TNSP specified&gt;</v>
          </cell>
          <cell r="F328">
            <v>0</v>
          </cell>
        </row>
        <row r="329">
          <cell r="D329" t="str">
            <v>&lt;TNSP specified&gt;</v>
          </cell>
          <cell r="F329">
            <v>0</v>
          </cell>
        </row>
        <row r="330">
          <cell r="D330" t="str">
            <v>&lt;TNSP specified&gt;</v>
          </cell>
          <cell r="F330">
            <v>0</v>
          </cell>
        </row>
        <row r="331">
          <cell r="D331" t="str">
            <v>&lt;TNSP specified&gt;</v>
          </cell>
          <cell r="F331">
            <v>0</v>
          </cell>
        </row>
        <row r="332">
          <cell r="D332" t="str">
            <v>&lt;TNSP specified&gt;</v>
          </cell>
          <cell r="F332">
            <v>0</v>
          </cell>
        </row>
        <row r="333">
          <cell r="D333" t="str">
            <v>&lt;TNSP specified&gt;</v>
          </cell>
          <cell r="F333">
            <v>0</v>
          </cell>
        </row>
        <row r="334">
          <cell r="D334" t="str">
            <v>&lt;TNSP specified&gt;</v>
          </cell>
          <cell r="F334">
            <v>0</v>
          </cell>
        </row>
        <row r="335">
          <cell r="D335" t="str">
            <v>&lt;TNSP specified&gt;</v>
          </cell>
          <cell r="F335">
            <v>0</v>
          </cell>
        </row>
        <row r="336">
          <cell r="D336" t="str">
            <v>&lt;TNSP specified&gt;</v>
          </cell>
          <cell r="F336">
            <v>0</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ssues Register"/>
      <sheetName val="CONTENTS"/>
      <sheetName val="Concepts"/>
      <sheetName val="Business &amp; other details"/>
      <sheetName val="Assurance requirements by table"/>
      <sheetName val="2.1 Expenditure summary"/>
      <sheetName val="2.2 Repex"/>
      <sheetName val="2.3 Augex"/>
      <sheetName val="2.5 Connections"/>
      <sheetName val="2.6 Non-network"/>
      <sheetName val="2.7 Vegetation management"/>
      <sheetName val="2.8 Maintenance"/>
      <sheetName val="2.10 Overheads"/>
      <sheetName val="2.12 Input table"/>
      <sheetName val="5.2 Asset Age Profile"/>
      <sheetName val="5.3 MD - Network level"/>
      <sheetName val="5.4 MD &amp; utilisation-spatial"/>
      <sheetName val="ALTERNATE 5.4 MD &amp; utilisation"/>
      <sheetName val="3.1 Revenue"/>
      <sheetName val="3.2.3 Provisions"/>
      <sheetName val="3.3 Assets (RAB)"/>
      <sheetName val="3.4 Operational data"/>
      <sheetName val="3.5 Physical assets"/>
      <sheetName val="3.6 Quality of services"/>
      <sheetName val="3.7 Operating environment"/>
      <sheetName val="2.4 Capex by Asset Class"/>
      <sheetName val="8.5 Operating Expenditure"/>
      <sheetName val="9.1 Income Statement (ASA)"/>
      <sheetName val="9.2 Income Statement (RA)"/>
      <sheetName val="7.6 PTS Price Redn"/>
      <sheetName val="7.7 Inf Rel Part Trans"/>
      <sheetName val="7.9 MIC"/>
      <sheetName val="7.5 Large projects"/>
      <sheetName val="8.6 Ind Asset Base Roll Fwd"/>
      <sheetName val="8.7 Profitability Tax Data"/>
      <sheetName val="8.8 Revenue Requirements"/>
      <sheetName val="NSP additional information"/>
      <sheetName val="LOS - x &amp; y values"/>
      <sheetName val="AER CF"/>
      <sheetName val="AER NRs"/>
      <sheetName val="AER lookups"/>
      <sheetName val="AER ETL"/>
      <sheetName val="AusNet Transmission – Annual Or"/>
    </sheetNames>
    <definedNames>
      <definedName name="dms_020401_01_Rows" refersTo="='2.4 Capex by Asset Class'!$C$13:$C$40"/>
      <definedName name="dms_020401_02_Values" refersTo="='2.4 Capex by Asset Class'!$F$13:$F$40"/>
      <definedName name="dms_020402_01_Rows" refersTo="='2.4 Capex by Asset Class'!$C$62:$C$89"/>
      <definedName name="dms_020402_02_Values" refersTo="='2.4 Capex by Asset Class'!$F$62:$F$89"/>
    </definedNames>
    <sheetDataSet>
      <sheetData sheetId="0">
        <row r="13">
          <cell r="C13" t="str">
            <v>AusNet Services</v>
          </cell>
          <cell r="F13" t="str">
            <v>Combined with issue 393 this means Table 8.5.1 name had been updated to '8.5.1 - Operating Expenditure - Audited Statutory Accounts'
Column headings in Tables 2.10.1 and 2.10.2 have been updated from 'Audited financial statements' to 'Audited Statutory Accounts'.</v>
          </cell>
        </row>
        <row r="14">
          <cell r="C14" t="str">
            <v>AER</v>
          </cell>
          <cell r="F14" t="str">
            <v>In Sheet 8.5, the Check and Total formula for 'Total Operating expenditure' has been adjusted so it will work when regulatory adjustments are negative. The mround has been placed around the total sum of Table 8.5.2 not each element.</v>
          </cell>
        </row>
      </sheetData>
      <sheetData sheetId="1">
        <row r="25">
          <cell r="C25" t="str">
            <v>Economic Benchmarking RIN</v>
          </cell>
        </row>
        <row r="32">
          <cell r="C32" t="str">
            <v>Information Guideline</v>
          </cell>
        </row>
        <row r="38">
          <cell r="C38" t="str">
            <v>Reset RIN</v>
          </cell>
        </row>
        <row r="39">
          <cell r="C39" t="str">
            <v>Annual Orders</v>
          </cell>
        </row>
      </sheetData>
      <sheetData sheetId="2">
        <row r="26">
          <cell r="F26" t="str">
            <v>Variance</v>
          </cell>
        </row>
        <row r="27">
          <cell r="F27">
            <v>0</v>
          </cell>
        </row>
        <row r="28">
          <cell r="F28">
            <v>0</v>
          </cell>
        </row>
        <row r="29">
          <cell r="F29">
            <v>0</v>
          </cell>
        </row>
        <row r="30">
          <cell r="F30">
            <v>0</v>
          </cell>
        </row>
        <row r="33">
          <cell r="F33">
            <v>0</v>
          </cell>
        </row>
        <row r="36">
          <cell r="F36">
            <v>0</v>
          </cell>
        </row>
        <row r="37">
          <cell r="F37">
            <v>0</v>
          </cell>
        </row>
      </sheetData>
      <sheetData sheetId="3"/>
      <sheetData sheetId="4">
        <row r="13">
          <cell r="C13" t="str">
            <v xml:space="preserve">2.1.2 - Prescribed Transmission Service Opex </v>
          </cell>
          <cell r="F13" t="str">
            <v>ASA805</v>
          </cell>
        </row>
        <row r="15">
          <cell r="C15" t="str">
            <v>2.2.1 - Replacement Expenditure, Volumes and Asset Failures by Asset Category</v>
          </cell>
          <cell r="F15" t="str">
            <v>ASA805</v>
          </cell>
        </row>
        <row r="16">
          <cell r="F16" t="str">
            <v>ASAE3000</v>
          </cell>
        </row>
        <row r="17">
          <cell r="F17" t="str">
            <v>ASAE3000</v>
          </cell>
        </row>
        <row r="18">
          <cell r="C18" t="str">
            <v>2.2.2 - Selected Asset Characteristics</v>
          </cell>
          <cell r="F18" t="str">
            <v>ASAE3000</v>
          </cell>
        </row>
        <row r="20">
          <cell r="C20" t="str">
            <v>2.3.1 - Augex Asset Data - Substations</v>
          </cell>
          <cell r="F20" t="str">
            <v>ASAE3000</v>
          </cell>
        </row>
        <row r="21">
          <cell r="C21" t="str">
            <v>2.3.2 - Augex Asset Data - Lines</v>
          </cell>
          <cell r="F21" t="str">
            <v>ASAE3000</v>
          </cell>
        </row>
        <row r="22">
          <cell r="F22" t="str">
            <v>ASAE3000</v>
          </cell>
        </row>
        <row r="23">
          <cell r="F23" t="str">
            <v>ASAE3000</v>
          </cell>
        </row>
        <row r="24">
          <cell r="F24" t="str">
            <v>ASAE3000</v>
          </cell>
        </row>
        <row r="25">
          <cell r="F25" t="str">
            <v>ASA805</v>
          </cell>
        </row>
        <row r="26">
          <cell r="F26" t="str">
            <v>ASAE3000</v>
          </cell>
        </row>
        <row r="27">
          <cell r="F27" t="str">
            <v>ASAE3000</v>
          </cell>
        </row>
        <row r="28">
          <cell r="F28" t="str">
            <v>ASAE3000</v>
          </cell>
        </row>
        <row r="29">
          <cell r="F29" t="str">
            <v>ASAE3000</v>
          </cell>
        </row>
        <row r="30">
          <cell r="F30" t="str">
            <v>ASAE3000</v>
          </cell>
        </row>
        <row r="31">
          <cell r="F31" t="str">
            <v>ASAE3000</v>
          </cell>
        </row>
        <row r="32">
          <cell r="F32" t="str">
            <v>ASA805</v>
          </cell>
        </row>
        <row r="33">
          <cell r="F33" t="str">
            <v>ASA805</v>
          </cell>
        </row>
        <row r="34">
          <cell r="F34" t="str">
            <v>ASAE3000</v>
          </cell>
        </row>
        <row r="35">
          <cell r="F35" t="str">
            <v>ASA805</v>
          </cell>
        </row>
        <row r="36">
          <cell r="F36" t="str">
            <v>ASA805</v>
          </cell>
        </row>
        <row r="37">
          <cell r="F37" t="str">
            <v>ASAE3000</v>
          </cell>
        </row>
        <row r="38">
          <cell r="F38" t="str">
            <v>ASA805</v>
          </cell>
        </row>
        <row r="39">
          <cell r="F39" t="str">
            <v>ASA805</v>
          </cell>
        </row>
        <row r="40">
          <cell r="F40" t="str">
            <v>ASA805</v>
          </cell>
        </row>
        <row r="63">
          <cell r="C63" t="str">
            <v>2.12.1 - Input Table - Operating Expenditure</v>
          </cell>
          <cell r="F63" t="str">
            <v>ASRE2405</v>
          </cell>
        </row>
        <row r="65">
          <cell r="C65" t="str">
            <v>3.1.2 Revenue Grouping by Type of Connected Equipment</v>
          </cell>
          <cell r="F65" t="str">
            <v>ASA805</v>
          </cell>
        </row>
        <row r="66">
          <cell r="C66" t="str">
            <v>3.1.3 Revenue (Penalties) Allowed (Deducted) Through Incentive Schemes</v>
          </cell>
          <cell r="F66" t="str">
            <v>ASA805</v>
          </cell>
        </row>
        <row r="68">
          <cell r="C68" t="str">
            <v>3.2.3 - Provisions</v>
          </cell>
          <cell r="F68" t="str">
            <v>Not required</v>
          </cell>
        </row>
        <row r="69">
          <cell r="F69" t="str">
            <v>ASA805</v>
          </cell>
        </row>
        <row r="71">
          <cell r="C71" t="str">
            <v>3.3.1 - Regulatory Asset Base Values</v>
          </cell>
          <cell r="F71" t="str">
            <v>Not required</v>
          </cell>
        </row>
        <row r="72">
          <cell r="C72" t="str">
            <v>3.3.2 - Asset Value Roll Forward</v>
          </cell>
          <cell r="F72" t="str">
            <v>ASA805</v>
          </cell>
        </row>
        <row r="73">
          <cell r="C73" t="str">
            <v>3.3.2a - Asset Value Roll Forward - AusNet Services Group 3 Assets Adjustment</v>
          </cell>
          <cell r="F73" t="str">
            <v>ASA805</v>
          </cell>
        </row>
        <row r="74">
          <cell r="C74" t="str">
            <v>3.3.4 - Asset Lives</v>
          </cell>
          <cell r="F74" t="str">
            <v>Not required</v>
          </cell>
        </row>
        <row r="76">
          <cell r="C76" t="str">
            <v>3.4.1 - Energy Delivery</v>
          </cell>
          <cell r="F76" t="str">
            <v>ASAE3000</v>
          </cell>
        </row>
        <row r="77">
          <cell r="C77" t="str">
            <v>3.4.2 - Connection Points</v>
          </cell>
          <cell r="F77" t="str">
            <v>Not required</v>
          </cell>
        </row>
        <row r="78">
          <cell r="C78" t="str">
            <v>3.4.3 - System Demand</v>
          </cell>
          <cell r="F78" t="str">
            <v>ASAE3000</v>
          </cell>
        </row>
        <row r="80">
          <cell r="C80" t="str">
            <v xml:space="preserve">3.5.1 - Transmission System Capacities </v>
          </cell>
          <cell r="F80" t="str">
            <v>ASAE3000</v>
          </cell>
        </row>
        <row r="82">
          <cell r="C82" t="str">
            <v>3.6.1 - Service Component</v>
          </cell>
          <cell r="F82" t="str">
            <v>ASAE3000</v>
          </cell>
        </row>
        <row r="83">
          <cell r="C83" t="str">
            <v>3.6.2 - Market Impact Component</v>
          </cell>
          <cell r="F83" t="str">
            <v>ASAE3000</v>
          </cell>
        </row>
        <row r="84">
          <cell r="C84" t="str">
            <v>3.6.3 - System Losses</v>
          </cell>
          <cell r="F84" t="str">
            <v>ASAE3000</v>
          </cell>
        </row>
        <row r="85">
          <cell r="C85" t="str">
            <v>3.6.4 - Energy Not Supplied</v>
          </cell>
          <cell r="F85" t="str">
            <v>ASAE3000</v>
          </cell>
        </row>
        <row r="87">
          <cell r="C87" t="str">
            <v>3.7.1 - Terrain Factors</v>
          </cell>
          <cell r="F87" t="str">
            <v>ASAE3000</v>
          </cell>
        </row>
        <row r="88">
          <cell r="C88" t="str">
            <v>3.7.2 - Network Characteristics</v>
          </cell>
          <cell r="F88" t="str">
            <v>ASAE3000</v>
          </cell>
        </row>
        <row r="89">
          <cell r="C89" t="str">
            <v>3.7.3 - Service Aera Factors</v>
          </cell>
          <cell r="F89" t="str">
            <v>Not required</v>
          </cell>
        </row>
      </sheetData>
      <sheetData sheetId="5">
        <row r="13">
          <cell r="C13" t="str">
            <v>Connections</v>
          </cell>
          <cell r="F13">
            <v>0</v>
          </cell>
        </row>
        <row r="14">
          <cell r="C14" t="str">
            <v xml:space="preserve">Augmentation </v>
          </cell>
          <cell r="F14">
            <v>0</v>
          </cell>
        </row>
        <row r="15">
          <cell r="C15" t="str">
            <v>ICT</v>
          </cell>
          <cell r="F15">
            <v>27614471.800000001</v>
          </cell>
        </row>
        <row r="16">
          <cell r="C16" t="str">
            <v>Property</v>
          </cell>
          <cell r="F16">
            <v>561590.91999999993</v>
          </cell>
        </row>
        <row r="17">
          <cell r="C17" t="str">
            <v>Fleet</v>
          </cell>
          <cell r="F17">
            <v>694556.88</v>
          </cell>
        </row>
        <row r="18">
          <cell r="C18" t="str">
            <v>Other Non-network</v>
          </cell>
          <cell r="F18">
            <v>2711570.0998800006</v>
          </cell>
        </row>
        <row r="19">
          <cell r="C19" t="str">
            <v>Capitalised network overheads</v>
          </cell>
          <cell r="F19">
            <v>0</v>
          </cell>
        </row>
        <row r="20">
          <cell r="C20" t="str">
            <v>Capitalised corporate overheads</v>
          </cell>
          <cell r="F20">
            <v>0</v>
          </cell>
        </row>
        <row r="21">
          <cell r="C21" t="str">
            <v>Total gross capex</v>
          </cell>
          <cell r="F21">
            <v>232604012.96671009</v>
          </cell>
        </row>
        <row r="23">
          <cell r="C23" t="str">
            <v>DC06 - Operating expenditure | Regulatory accounts</v>
          </cell>
        </row>
        <row r="24">
          <cell r="C24" t="str">
            <v>Opex by purpose</v>
          </cell>
        </row>
        <row r="25">
          <cell r="C25" t="str">
            <v xml:space="preserve">2.1.2 - PRESCRIBED TRANSMISSION SERVICE OPEX </v>
          </cell>
        </row>
        <row r="28">
          <cell r="F28" t="str">
            <v>Direct expenditure</v>
          </cell>
        </row>
        <row r="29">
          <cell r="C29" t="str">
            <v>Vegetation management</v>
          </cell>
          <cell r="F29">
            <v>6512841.1000000061</v>
          </cell>
        </row>
        <row r="30">
          <cell r="C30" t="str">
            <v>Maintenance</v>
          </cell>
          <cell r="F30">
            <v>28277531.080000095</v>
          </cell>
        </row>
        <row r="31">
          <cell r="C31" t="str">
            <v>Non-network</v>
          </cell>
          <cell r="F31">
            <v>42881598.903999999</v>
          </cell>
        </row>
        <row r="32">
          <cell r="C32" t="str">
            <v>Network overheads</v>
          </cell>
          <cell r="F32">
            <v>3478685.0600000005</v>
          </cell>
        </row>
        <row r="33">
          <cell r="C33" t="str">
            <v>Corporate overheads</v>
          </cell>
          <cell r="F33">
            <v>276150538.63999999</v>
          </cell>
        </row>
        <row r="34">
          <cell r="C34" t="str">
            <v>Other</v>
          </cell>
          <cell r="F34">
            <v>34741.540000000008</v>
          </cell>
        </row>
        <row r="35">
          <cell r="C35" t="str">
            <v>Total Opex</v>
          </cell>
          <cell r="F35">
            <v>357335936.32400012</v>
          </cell>
        </row>
        <row r="39">
          <cell r="C39" t="str">
            <v>CHECKS AND TOTALS</v>
          </cell>
          <cell r="F39" t="str">
            <v>Sheet 2.1</v>
          </cell>
        </row>
        <row r="40">
          <cell r="C40" t="str">
            <v>Vegetation management</v>
          </cell>
          <cell r="F40">
            <v>6512841</v>
          </cell>
        </row>
      </sheetData>
      <sheetData sheetId="6">
        <row r="13">
          <cell r="C13" t="str">
            <v>TRANSMISSION TOWERS</v>
          </cell>
          <cell r="F13" t="str">
            <v>number of assets</v>
          </cell>
        </row>
        <row r="14">
          <cell r="C14" t="str">
            <v>&lt; = 33 kV ; Single Circuit</v>
          </cell>
          <cell r="F14">
            <v>0</v>
          </cell>
        </row>
        <row r="15">
          <cell r="C15" t="str">
            <v>&gt; 33 kV &amp; &lt; = 66 kV ; Single Circuit</v>
          </cell>
          <cell r="F15">
            <v>0</v>
          </cell>
        </row>
        <row r="16">
          <cell r="C16" t="str">
            <v>&gt; 66 kV &amp; &lt; = 132 kV ; Single Circuit</v>
          </cell>
          <cell r="F16">
            <v>0</v>
          </cell>
        </row>
        <row r="17">
          <cell r="C17" t="str">
            <v>&gt; 132 kV &amp; &lt; = 275 kV ; Single Circuit</v>
          </cell>
          <cell r="F17">
            <v>0</v>
          </cell>
        </row>
        <row r="18">
          <cell r="C18" t="str">
            <v>&gt; 275 kV &amp; &lt; = 330 kV ; Single Circuit</v>
          </cell>
          <cell r="F18">
            <v>0</v>
          </cell>
        </row>
        <row r="19">
          <cell r="C19" t="str">
            <v>&gt; 330 kV &amp; &lt; = 500 kV ; Single Circuit</v>
          </cell>
          <cell r="F19">
            <v>55.999999999999986</v>
          </cell>
        </row>
        <row r="20">
          <cell r="C20" t="str">
            <v>&gt; 500 kV ; Single Circuit</v>
          </cell>
          <cell r="F20">
            <v>0</v>
          </cell>
        </row>
        <row r="21">
          <cell r="C21" t="str">
            <v>&lt; = 33 kV ; Multiple Circuit</v>
          </cell>
          <cell r="F21">
            <v>0</v>
          </cell>
        </row>
        <row r="22">
          <cell r="C22" t="str">
            <v>&gt; 33 kV &amp; &lt; = 66 kV ; Multiple Circuit</v>
          </cell>
          <cell r="F22">
            <v>0</v>
          </cell>
        </row>
        <row r="23">
          <cell r="C23" t="str">
            <v>&gt; 66 kV &amp; &lt; = 132 kV ; Multiple Circuit</v>
          </cell>
          <cell r="F23">
            <v>0</v>
          </cell>
        </row>
        <row r="24">
          <cell r="C24" t="str">
            <v>&gt; 132 kV &amp; &lt; = 275 kV ; Multiple Circuit</v>
          </cell>
          <cell r="F24">
            <v>0</v>
          </cell>
        </row>
        <row r="25">
          <cell r="C25" t="str">
            <v>&gt; 275 kV &amp; &lt; = 330 kV ; Multiple Circuit</v>
          </cell>
          <cell r="F25">
            <v>0</v>
          </cell>
        </row>
        <row r="26">
          <cell r="C26" t="str">
            <v>&gt; 330 kV &amp; &lt; = 500 kV ; Multiple Circuit</v>
          </cell>
          <cell r="F26">
            <v>0</v>
          </cell>
        </row>
        <row r="27">
          <cell r="C27" t="str">
            <v>&gt; 500 kV ; Multiple Circuit</v>
          </cell>
          <cell r="F27">
            <v>0</v>
          </cell>
        </row>
        <row r="28">
          <cell r="C28" t="str">
            <v>Other</v>
          </cell>
          <cell r="F28">
            <v>0</v>
          </cell>
        </row>
        <row r="29">
          <cell r="C29" t="str">
            <v>TRANSMISSION TOWER SUPPORT STRUCTURES</v>
          </cell>
          <cell r="F29" t="str">
            <v>number of assets</v>
          </cell>
        </row>
        <row r="30">
          <cell r="C30" t="str">
            <v>&lt; = 33 kV ; Single Circuit</v>
          </cell>
          <cell r="F30">
            <v>0</v>
          </cell>
        </row>
        <row r="31">
          <cell r="C31" t="str">
            <v>&gt; 33 kV &amp; &lt; = 66 kV ; Single Circuit</v>
          </cell>
          <cell r="F31">
            <v>0</v>
          </cell>
        </row>
        <row r="32">
          <cell r="C32" t="str">
            <v>&gt; 66 kV &amp; &lt; = 132 kV ; Single Circuit</v>
          </cell>
          <cell r="F32">
            <v>0</v>
          </cell>
        </row>
        <row r="33">
          <cell r="C33" t="str">
            <v>&gt; 132 kV &amp; &lt; = 275 kV ; Single Circuit</v>
          </cell>
          <cell r="F33">
            <v>0</v>
          </cell>
        </row>
        <row r="34">
          <cell r="C34" t="str">
            <v>&gt; 275 kV &amp; &lt; = 330 kV ; Single Circuit</v>
          </cell>
          <cell r="F34">
            <v>0</v>
          </cell>
        </row>
        <row r="35">
          <cell r="C35" t="str">
            <v>&gt; 330 kV &amp; &lt; = 500 kV ; Single Circuit</v>
          </cell>
          <cell r="F35">
            <v>0</v>
          </cell>
        </row>
        <row r="36">
          <cell r="C36" t="str">
            <v>&gt; 500 kV ; Single Circuit</v>
          </cell>
          <cell r="F36">
            <v>0</v>
          </cell>
        </row>
        <row r="37">
          <cell r="C37" t="str">
            <v>&lt; = 33 kV ; Multiple Circuit</v>
          </cell>
          <cell r="F37">
            <v>0</v>
          </cell>
        </row>
        <row r="38">
          <cell r="C38" t="str">
            <v>&gt; 33 kV &amp; &lt; = 66 kV ; Multiple Circuit</v>
          </cell>
          <cell r="F38">
            <v>0</v>
          </cell>
        </row>
        <row r="39">
          <cell r="C39" t="str">
            <v>&gt; 66 kV &amp; &lt; = 132 kV ; Multiple Circuit</v>
          </cell>
          <cell r="F39">
            <v>0</v>
          </cell>
        </row>
        <row r="40">
          <cell r="C40" t="str">
            <v>&gt; 132 kV &amp; &lt; = 275 kV ; Multiple Circuit</v>
          </cell>
          <cell r="F40">
            <v>0</v>
          </cell>
        </row>
        <row r="62">
          <cell r="C62" t="str">
            <v>&gt; 330 kV &amp; &lt; = 500 kV ; &gt; 1000 MVA &amp; &lt; = 1500 MVA</v>
          </cell>
          <cell r="F62">
            <v>0</v>
          </cell>
        </row>
        <row r="63">
          <cell r="C63" t="str">
            <v>&gt; 330 kV &amp; &lt; = 500 kV ; &gt; 1500 MVA</v>
          </cell>
          <cell r="F63">
            <v>0</v>
          </cell>
        </row>
        <row r="64">
          <cell r="C64" t="str">
            <v>&gt; 500 kV ; &lt; = 2000 MVA</v>
          </cell>
          <cell r="F64">
            <v>0</v>
          </cell>
        </row>
        <row r="65">
          <cell r="C65" t="str">
            <v>&gt; 500 kV ; &gt; 2000 MVA &amp; &lt; = 3000 MVA</v>
          </cell>
          <cell r="F65">
            <v>0</v>
          </cell>
        </row>
        <row r="66">
          <cell r="C66" t="str">
            <v>&gt; 500 kV ; &gt; 3000 MVA</v>
          </cell>
          <cell r="F66">
            <v>0</v>
          </cell>
        </row>
        <row r="67">
          <cell r="C67" t="str">
            <v>Other</v>
          </cell>
          <cell r="F67">
            <v>0</v>
          </cell>
        </row>
        <row r="68">
          <cell r="C68" t="str">
            <v>TRANSMISSION CABLES</v>
          </cell>
          <cell r="F68" t="str">
            <v>km</v>
          </cell>
        </row>
        <row r="69">
          <cell r="C69" t="str">
            <v>&lt; = 33 kV ; Oil Filled</v>
          </cell>
          <cell r="F69">
            <v>0</v>
          </cell>
        </row>
        <row r="70">
          <cell r="C70" t="str">
            <v>&gt; 33 kV &amp; &lt; = 66 kV ; Oil Filled</v>
          </cell>
          <cell r="F70">
            <v>0</v>
          </cell>
        </row>
        <row r="71">
          <cell r="C71" t="str">
            <v>&gt; 66 kV &amp; &lt; = 132 kV ; Oil Filled</v>
          </cell>
          <cell r="F71">
            <v>0</v>
          </cell>
        </row>
        <row r="72">
          <cell r="C72" t="str">
            <v>&gt; 132 kV &amp; &lt; = 275 kV ; Oil Filled</v>
          </cell>
          <cell r="F72">
            <v>0</v>
          </cell>
        </row>
        <row r="73">
          <cell r="C73" t="str">
            <v>&gt; 275 kV &amp; &lt; = 330 kV ; Oil Filled</v>
          </cell>
          <cell r="F73">
            <v>0</v>
          </cell>
        </row>
        <row r="74">
          <cell r="C74" t="str">
            <v>&gt; 330 kV &amp; &lt; = 500 kV ; Oil Filled</v>
          </cell>
          <cell r="F74">
            <v>0</v>
          </cell>
        </row>
        <row r="75">
          <cell r="C75" t="str">
            <v>&gt; 500 kV ; Oil Filled</v>
          </cell>
          <cell r="F75">
            <v>0</v>
          </cell>
        </row>
        <row r="76">
          <cell r="C76" t="str">
            <v>&lt; = 33 kV ; XLPE Insulated</v>
          </cell>
          <cell r="F76">
            <v>0</v>
          </cell>
        </row>
        <row r="77">
          <cell r="C77" t="str">
            <v>&gt; 33 kV &amp; &lt; = 66 kV ; XLPE Insulated</v>
          </cell>
          <cell r="F77">
            <v>0</v>
          </cell>
        </row>
        <row r="78">
          <cell r="C78" t="str">
            <v>&gt; 66 kV &amp; &lt; = 132 kV ; XLPE Insulated</v>
          </cell>
          <cell r="F78">
            <v>0</v>
          </cell>
        </row>
        <row r="79">
          <cell r="C79" t="str">
            <v>&gt; 132 kV &amp; &lt; = 275 kV ; XLPE Insulated</v>
          </cell>
          <cell r="F79">
            <v>0</v>
          </cell>
        </row>
        <row r="80">
          <cell r="C80" t="str">
            <v>&gt; 275 kV &amp; &lt; = 330 kV ; XLPE Insulated</v>
          </cell>
          <cell r="F80">
            <v>0</v>
          </cell>
        </row>
        <row r="81">
          <cell r="C81" t="str">
            <v>&gt; 330 kV &amp; &lt; = 500 kV ; XLPE Insulated</v>
          </cell>
          <cell r="F81">
            <v>0</v>
          </cell>
        </row>
        <row r="82">
          <cell r="C82" t="str">
            <v>&gt; 500 kV ; XLPE Insulated</v>
          </cell>
          <cell r="F82">
            <v>0</v>
          </cell>
        </row>
        <row r="83">
          <cell r="C83" t="str">
            <v>&lt; = 33 kV ; Other Insulated</v>
          </cell>
          <cell r="F83">
            <v>0</v>
          </cell>
        </row>
        <row r="84">
          <cell r="C84" t="str">
            <v>&gt; 33 kV &amp; &lt; = 66 kV ; Other Insulated</v>
          </cell>
          <cell r="F84">
            <v>0</v>
          </cell>
        </row>
        <row r="85">
          <cell r="C85" t="str">
            <v>&gt; 66 kV &amp; &lt; = 132 kV ; Other Insulated</v>
          </cell>
          <cell r="F85">
            <v>0</v>
          </cell>
        </row>
        <row r="86">
          <cell r="C86" t="str">
            <v>&gt; 132 kV &amp; &lt; = 275 kV ; Other Insulated</v>
          </cell>
          <cell r="F86">
            <v>0</v>
          </cell>
        </row>
        <row r="87">
          <cell r="C87" t="str">
            <v>&gt; 275 kV &amp; &lt; = 330 kV ; Other Insulated</v>
          </cell>
          <cell r="F87">
            <v>0</v>
          </cell>
        </row>
        <row r="88">
          <cell r="C88" t="str">
            <v>&gt; 330 kV &amp; &lt; = 500 kV ; Other Insulated</v>
          </cell>
          <cell r="F88">
            <v>0</v>
          </cell>
        </row>
        <row r="89">
          <cell r="C89" t="str">
            <v>&gt; 500 kV ; Other Insulated</v>
          </cell>
          <cell r="F89">
            <v>0</v>
          </cell>
        </row>
      </sheetData>
      <sheetData sheetId="7">
        <row r="13">
          <cell r="C13" t="str">
            <v>Switchgear added - gas insulated</v>
          </cell>
        </row>
        <row r="14">
          <cell r="C14" t="str">
            <v>Switchgear added - air insulated</v>
          </cell>
        </row>
        <row r="15">
          <cell r="C15" t="str">
            <v>Switchgear added - other insulated</v>
          </cell>
        </row>
        <row r="16">
          <cell r="C16" t="str">
            <v>Reactive plant added - capacitor</v>
          </cell>
        </row>
        <row r="17">
          <cell r="C17" t="str">
            <v>Reactive plant added - reactor</v>
          </cell>
        </row>
        <row r="18">
          <cell r="C18" t="str">
            <v>Reactive plant added - static VAR compensator</v>
          </cell>
        </row>
        <row r="19">
          <cell r="C19" t="str">
            <v>Reactive plant added - other</v>
          </cell>
        </row>
        <row r="20">
          <cell r="C20" t="str">
            <v>Other transformers, switchgear and reactive plant added</v>
          </cell>
        </row>
        <row r="22">
          <cell r="C22" t="str">
            <v>DC07 - Capital expenditure | augex - lines</v>
          </cell>
        </row>
        <row r="23">
          <cell r="C23" t="str">
            <v>Augex asset data - lines</v>
          </cell>
        </row>
        <row r="24">
          <cell r="C24" t="str">
            <v>DC02 - Operational Outputs | Other outputs</v>
          </cell>
        </row>
        <row r="25">
          <cell r="C25" t="str">
            <v>Asset augmentation activities as commissioned</v>
          </cell>
        </row>
        <row r="26">
          <cell r="C26" t="str">
            <v>2.3.2 - AUGEX ASSET DATA - LINES</v>
          </cell>
        </row>
        <row r="28">
          <cell r="C28" t="str">
            <v>PROJECT TOTAL EXPENDITURE</v>
          </cell>
        </row>
        <row r="29">
          <cell r="C29" t="str">
            <v>LINE AND PROJECT SUMMARY</v>
          </cell>
        </row>
        <row r="30">
          <cell r="C30" t="str">
            <v>Line ID</v>
          </cell>
          <cell r="F30" t="str">
            <v>Project trigger</v>
          </cell>
        </row>
        <row r="31">
          <cell r="C31" t="str">
            <v>free text</v>
          </cell>
          <cell r="F31" t="str">
            <v>free text</v>
          </cell>
        </row>
      </sheetData>
      <sheetData sheetId="8">
        <row r="13">
          <cell r="C13" t="str">
            <v>ATD Line Exit upgrade at ATS &amp; BLTS</v>
          </cell>
        </row>
        <row r="14">
          <cell r="C14" t="str">
            <v>FB 66kV Line Protection Upgrade</v>
          </cell>
        </row>
        <row r="15">
          <cell r="C15" t="str">
            <v>Harmonic Meter installation</v>
          </cell>
        </row>
        <row r="16">
          <cell r="C16" t="str">
            <v>Glenrowan Terminal Station Protection Works for Wangaratta Solar Farm</v>
          </cell>
        </row>
        <row r="19">
          <cell r="C19" t="str">
            <v>Total connection expenditure</v>
          </cell>
        </row>
        <row r="21">
          <cell r="C21" t="str">
            <v>DC02 - Operational outputs | Connections (transmission)</v>
          </cell>
        </row>
        <row r="22">
          <cell r="C22" t="str">
            <v>Description of connection projects</v>
          </cell>
        </row>
        <row r="23">
          <cell r="C23" t="str">
            <v>2.5.2 - DESCRIPTION OF CONNECTION PROJECTS</v>
          </cell>
        </row>
        <row r="25">
          <cell r="F25" t="str">
            <v>Connection 
voltage</v>
          </cell>
        </row>
        <row r="26">
          <cell r="C26" t="str">
            <v>TNSP's Connection Project Name</v>
          </cell>
          <cell r="F26" t="str">
            <v>kV</v>
          </cell>
        </row>
        <row r="27">
          <cell r="C27" t="str">
            <v>WMTS 22kV supply to VRNM</v>
          </cell>
          <cell r="F27">
            <v>22</v>
          </cell>
        </row>
        <row r="28">
          <cell r="C28" t="str">
            <v>ATD Line Exit upgrade at ATS &amp; BLTS</v>
          </cell>
        </row>
        <row r="29">
          <cell r="C29" t="str">
            <v>FB 66kV Line Protection Upgrade</v>
          </cell>
        </row>
        <row r="30">
          <cell r="C30" t="str">
            <v>Harmonic Meter installation</v>
          </cell>
        </row>
        <row r="31">
          <cell r="C31" t="str">
            <v>Glenrowan Terminal Station Protection Works for Wangaratta Solar Farm</v>
          </cell>
        </row>
        <row r="32">
          <cell r="C32" t="str">
            <v/>
          </cell>
        </row>
        <row r="33">
          <cell r="C33" t="str">
            <v/>
          </cell>
        </row>
        <row r="36">
          <cell r="C36" t="str">
            <v>CHECKS AND TOTALS</v>
          </cell>
        </row>
        <row r="37">
          <cell r="C37" t="str">
            <v>nil</v>
          </cell>
        </row>
      </sheetData>
      <sheetData sheetId="9">
        <row r="13">
          <cell r="C13" t="str">
            <v>OPERATING EXPENDITURE</v>
          </cell>
        </row>
        <row r="14">
          <cell r="C14" t="str">
            <v>INFORMATION &amp; COMMUNICATIONS TECHNOLOGY</v>
          </cell>
        </row>
        <row r="15">
          <cell r="C15" t="str">
            <v>Device expenditure</v>
          </cell>
        </row>
        <row r="16">
          <cell r="C16" t="str">
            <v>Recurrent ICT total</v>
          </cell>
        </row>
        <row r="17">
          <cell r="C17" t="str">
            <v xml:space="preserve">Recurrent ICT </v>
          </cell>
        </row>
        <row r="23">
          <cell r="C23" t="str">
            <v>Non-recurrent ICT total</v>
          </cell>
        </row>
        <row r="24">
          <cell r="C24" t="str">
            <v>Non-recurrent ICT</v>
          </cell>
        </row>
        <row r="30">
          <cell r="C30" t="str">
            <v>Total ICT expenditure</v>
          </cell>
        </row>
        <row r="31">
          <cell r="C31" t="str">
            <v>MOTOR VEHICLES</v>
          </cell>
        </row>
        <row r="32">
          <cell r="C32" t="str">
            <v>Car</v>
          </cell>
        </row>
        <row r="33">
          <cell r="C33" t="str">
            <v>Light commercial vehicle</v>
          </cell>
        </row>
        <row r="34">
          <cell r="C34" t="str">
            <v xml:space="preserve">Elevated work platform (LCV)  </v>
          </cell>
        </row>
        <row r="35">
          <cell r="C35" t="str">
            <v>Elevated work platform (HCV)</v>
          </cell>
        </row>
        <row r="36">
          <cell r="C36" t="str">
            <v>Heavy commercial vehicle</v>
          </cell>
        </row>
        <row r="37">
          <cell r="C37" t="str">
            <v>Total motor vehicle expenditure</v>
          </cell>
        </row>
        <row r="38">
          <cell r="C38" t="str">
            <v>BUILDINGS AND PROPERTY</v>
          </cell>
        </row>
        <row r="39">
          <cell r="C39" t="str">
            <v>Buildings and property expenditure</v>
          </cell>
        </row>
        <row r="40">
          <cell r="C40" t="str">
            <v>Total buildings and property expenditure</v>
          </cell>
        </row>
        <row r="62">
          <cell r="C62" t="str">
            <v>Total ICT expenditure</v>
          </cell>
        </row>
        <row r="63">
          <cell r="C63" t="str">
            <v>MOTOR VEHICLES</v>
          </cell>
        </row>
        <row r="64">
          <cell r="C64" t="str">
            <v>Car</v>
          </cell>
        </row>
        <row r="65">
          <cell r="C65" t="str">
            <v>Light commercial vehicle</v>
          </cell>
        </row>
        <row r="66">
          <cell r="C66" t="str">
            <v xml:space="preserve">Elevated work platform (LCV)  </v>
          </cell>
        </row>
        <row r="67">
          <cell r="C67" t="str">
            <v>Elevated work platform (HCV)</v>
          </cell>
        </row>
        <row r="68">
          <cell r="C68" t="str">
            <v>Heavy commercial vehicle</v>
          </cell>
        </row>
        <row r="69">
          <cell r="C69" t="str">
            <v>Total motor vehicle expenditure</v>
          </cell>
        </row>
        <row r="70">
          <cell r="C70" t="str">
            <v>BUILDINGS AND PROPERTY</v>
          </cell>
        </row>
        <row r="71">
          <cell r="C71" t="str">
            <v>Buildings and property expenditure</v>
          </cell>
        </row>
        <row r="72">
          <cell r="C72" t="str">
            <v>Total buildings and property expenditure</v>
          </cell>
        </row>
        <row r="73">
          <cell r="C73" t="str">
            <v>OTHER NON-NETWORK CAPITAL EXPENDITURE</v>
          </cell>
        </row>
        <row r="74">
          <cell r="C74" t="str">
            <v>General assets</v>
          </cell>
        </row>
        <row r="75">
          <cell r="C75" t="str">
            <v>Lease L&amp;B 2020-21</v>
          </cell>
        </row>
        <row r="80">
          <cell r="C80" t="str">
            <v>Total other non-network expenditure</v>
          </cell>
        </row>
        <row r="81">
          <cell r="C81" t="str">
            <v>Total non-network capital expenditure</v>
          </cell>
        </row>
        <row r="83">
          <cell r="C83" t="str">
            <v>DC03 - Network metrics |Network assets - volume</v>
          </cell>
        </row>
        <row r="84">
          <cell r="C84" t="str">
            <v>Non-network assets</v>
          </cell>
        </row>
        <row r="85">
          <cell r="C85" t="str">
            <v>2.6.2 - ANNUAL DESCRIPTOR METRICS - IT &amp; COMMUNICATIONS</v>
          </cell>
        </row>
        <row r="87">
          <cell r="C87" t="str">
            <v>IT &amp; COMMUNICATIONS</v>
          </cell>
        </row>
        <row r="88">
          <cell r="C88" t="str">
            <v>Devices</v>
          </cell>
        </row>
      </sheetData>
      <sheetData sheetId="10">
        <row r="13">
          <cell r="C13" t="str">
            <v>Number of maintenance spans</v>
          </cell>
        </row>
        <row r="14">
          <cell r="C14" t="str">
            <v>Total length of maintenance spans</v>
          </cell>
        </row>
        <row r="15">
          <cell r="C15" t="str">
            <v>Average number of trees per maintenance span</v>
          </cell>
        </row>
        <row r="16">
          <cell r="C16" t="str">
            <v>Length of vegetation corridors</v>
          </cell>
        </row>
        <row r="17">
          <cell r="C17" t="str">
            <v>Average width of vegetation corridors</v>
          </cell>
        </row>
        <row r="18">
          <cell r="C18" t="str">
            <v>Average frequency of cutting cycle</v>
          </cell>
        </row>
        <row r="19">
          <cell r="C19" t="str">
            <v>&lt;ZONE 2&gt;</v>
          </cell>
        </row>
        <row r="20">
          <cell r="C20" t="str">
            <v>Route line length within zone</v>
          </cell>
        </row>
        <row r="21">
          <cell r="C21" t="str">
            <v>Number of maintenance spans</v>
          </cell>
        </row>
        <row r="22">
          <cell r="C22" t="str">
            <v>Total length of maintenance spans</v>
          </cell>
        </row>
        <row r="23">
          <cell r="C23" t="str">
            <v>Average number of trees per maintenance span</v>
          </cell>
        </row>
        <row r="24">
          <cell r="C24" t="str">
            <v>Length of vegetation corridors</v>
          </cell>
        </row>
        <row r="25">
          <cell r="C25" t="str">
            <v>Average width of vegetation corridors</v>
          </cell>
        </row>
        <row r="26">
          <cell r="C26" t="str">
            <v>Average frequency of cutting cycle</v>
          </cell>
        </row>
        <row r="27">
          <cell r="C27" t="str">
            <v>&lt;ZONE 3&gt;</v>
          </cell>
        </row>
        <row r="28">
          <cell r="C28" t="str">
            <v>Route line length within zone</v>
          </cell>
        </row>
        <row r="29">
          <cell r="C29" t="str">
            <v>Number of maintenance spans</v>
          </cell>
        </row>
        <row r="30">
          <cell r="C30" t="str">
            <v>Total length of maintenance spans</v>
          </cell>
        </row>
        <row r="31">
          <cell r="C31" t="str">
            <v>Average number of trees per maintenance span</v>
          </cell>
        </row>
        <row r="32">
          <cell r="C32" t="str">
            <v>Length of vegetation corridors</v>
          </cell>
        </row>
        <row r="33">
          <cell r="C33" t="str">
            <v>Average width of vegetation corridors</v>
          </cell>
        </row>
        <row r="34">
          <cell r="C34" t="str">
            <v>Average frequency of cutting cycle</v>
          </cell>
        </row>
        <row r="35">
          <cell r="C35" t="str">
            <v>&lt;ZONE 4&gt;</v>
          </cell>
        </row>
        <row r="36">
          <cell r="C36" t="str">
            <v>Route line length within zone</v>
          </cell>
        </row>
        <row r="37">
          <cell r="C37" t="str">
            <v>Number of maintenance spans</v>
          </cell>
        </row>
        <row r="38">
          <cell r="C38" t="str">
            <v>Total length of maintenance spans</v>
          </cell>
        </row>
        <row r="39">
          <cell r="C39" t="str">
            <v>Average number of trees per maintenance span</v>
          </cell>
        </row>
        <row r="40">
          <cell r="C40" t="str">
            <v>Length of vegetation corridors</v>
          </cell>
        </row>
        <row r="62">
          <cell r="C62" t="str">
            <v>Contractor liaison expenditure</v>
          </cell>
        </row>
        <row r="63">
          <cell r="C63" t="str">
            <v>Other vegetation management expenditure</v>
          </cell>
        </row>
        <row r="64">
          <cell r="C64" t="str">
            <v>&lt;ZONE 2&gt;</v>
          </cell>
        </row>
        <row r="65">
          <cell r="C65" t="str">
            <v>Tree trimming</v>
          </cell>
        </row>
        <row r="66">
          <cell r="C66" t="str">
            <v>Vegetation corridor clearance</v>
          </cell>
        </row>
        <row r="67">
          <cell r="C67" t="str">
            <v>Inspection</v>
          </cell>
        </row>
        <row r="68">
          <cell r="C68" t="str">
            <v>Audit</v>
          </cell>
        </row>
        <row r="69">
          <cell r="C69" t="str">
            <v>Contractor liaison expenditure</v>
          </cell>
        </row>
        <row r="70">
          <cell r="C70" t="str">
            <v>Other vegetation management expenditure</v>
          </cell>
        </row>
        <row r="71">
          <cell r="C71" t="str">
            <v>&lt;ZONE 3&gt;</v>
          </cell>
        </row>
        <row r="72">
          <cell r="C72" t="str">
            <v>Tree trimming</v>
          </cell>
        </row>
        <row r="73">
          <cell r="C73" t="str">
            <v>Vegetation corridor clearance</v>
          </cell>
        </row>
        <row r="74">
          <cell r="C74" t="str">
            <v>Inspection</v>
          </cell>
        </row>
        <row r="75">
          <cell r="C75" t="str">
            <v>Audit</v>
          </cell>
        </row>
        <row r="76">
          <cell r="C76" t="str">
            <v>Contractor liaison expenditure</v>
          </cell>
        </row>
        <row r="77">
          <cell r="C77" t="str">
            <v>Other vegetation management expenditure</v>
          </cell>
        </row>
        <row r="78">
          <cell r="C78" t="str">
            <v>&lt;ZONE 4&gt;</v>
          </cell>
        </row>
        <row r="79">
          <cell r="C79" t="str">
            <v>Tree trimming</v>
          </cell>
        </row>
        <row r="80">
          <cell r="C80" t="str">
            <v>Vegetation corridor clearance</v>
          </cell>
        </row>
        <row r="81">
          <cell r="C81" t="str">
            <v>Inspection</v>
          </cell>
        </row>
        <row r="82">
          <cell r="C82" t="str">
            <v>Audit</v>
          </cell>
        </row>
        <row r="83">
          <cell r="C83" t="str">
            <v>Contractor liaison expenditure</v>
          </cell>
        </row>
        <row r="84">
          <cell r="C84" t="str">
            <v>Other vegetation management expenditure</v>
          </cell>
        </row>
        <row r="85">
          <cell r="C85" t="str">
            <v>&lt;ZONE 5&gt;</v>
          </cell>
        </row>
        <row r="86">
          <cell r="C86" t="str">
            <v>Tree trimming</v>
          </cell>
        </row>
        <row r="87">
          <cell r="C87" t="str">
            <v>Vegetation corridor clearance</v>
          </cell>
        </row>
        <row r="88">
          <cell r="C88" t="str">
            <v>Inspection</v>
          </cell>
        </row>
        <row r="89">
          <cell r="C89" t="str">
            <v>Audit</v>
          </cell>
        </row>
      </sheetData>
      <sheetData sheetId="11">
        <row r="13">
          <cell r="C13" t="str">
            <v>Conductors</v>
          </cell>
        </row>
        <row r="14">
          <cell r="C14" t="str">
            <v>Transmission cables</v>
          </cell>
        </row>
        <row r="15">
          <cell r="C15" t="str">
            <v>Substation switchbays</v>
          </cell>
        </row>
        <row r="16">
          <cell r="C16" t="str">
            <v>Substation power transformers</v>
          </cell>
        </row>
        <row r="17">
          <cell r="C17" t="str">
            <v>Substation reactive plants</v>
          </cell>
        </row>
        <row r="18">
          <cell r="C18" t="str">
            <v>SCADA, network control and protection systems</v>
          </cell>
        </row>
        <row r="19">
          <cell r="C19" t="str">
            <v>Total other TNSP defined</v>
          </cell>
        </row>
        <row r="21">
          <cell r="C21" t="str">
            <v>DC06 - Operating expenditure | regulatory accounts (PTS)</v>
          </cell>
        </row>
        <row r="22">
          <cell r="C22" t="str">
            <v>Maintenance expenditure</v>
          </cell>
        </row>
        <row r="23">
          <cell r="C23" t="str">
            <v>2.8.2 - COST METRICS FOR ROUTINE AND NON-ROUTINE MAINTENANCE</v>
          </cell>
        </row>
        <row r="26">
          <cell r="C26" t="str">
            <v>TRANSMISSION LINE MAINTENANCE</v>
          </cell>
          <cell r="F26" t="str">
            <v>Non-routine</v>
          </cell>
        </row>
        <row r="27">
          <cell r="C27" t="str">
            <v>Transmission towers</v>
          </cell>
          <cell r="F27">
            <v>2354310.272364303</v>
          </cell>
        </row>
        <row r="28">
          <cell r="C28" t="str">
            <v>Transmission tower support structures</v>
          </cell>
          <cell r="F28">
            <v>16636.743379666179</v>
          </cell>
        </row>
        <row r="29">
          <cell r="C29" t="str">
            <v>Conductors</v>
          </cell>
          <cell r="F29">
            <v>0</v>
          </cell>
        </row>
        <row r="30">
          <cell r="C30" t="str">
            <v>Transmission cables</v>
          </cell>
          <cell r="F30">
            <v>38874.02398595641</v>
          </cell>
        </row>
        <row r="31">
          <cell r="C31" t="str">
            <v>SUBSTATIONS EQUIPMENT &amp; PROPERTY MAINTENANCE</v>
          </cell>
        </row>
        <row r="32">
          <cell r="C32" t="str">
            <v>Substation switchbays (including reactive plant)</v>
          </cell>
          <cell r="F32">
            <v>5018362.1131204786</v>
          </cell>
        </row>
        <row r="33">
          <cell r="C33" t="str">
            <v>Substation power transformers</v>
          </cell>
          <cell r="F33">
            <v>721938.05993383867</v>
          </cell>
        </row>
        <row r="34">
          <cell r="C34" t="str">
            <v>Substation property</v>
          </cell>
          <cell r="F34">
            <v>360371.5877885393</v>
          </cell>
        </row>
        <row r="35">
          <cell r="C35" t="str">
            <v>SCADA &amp; NETWORK CONTROL MAINTENANCE</v>
          </cell>
        </row>
        <row r="36">
          <cell r="C36" t="str">
            <v>SCADA &amp; network control maintenance</v>
          </cell>
          <cell r="F36">
            <v>973615.00698531081</v>
          </cell>
        </row>
        <row r="37">
          <cell r="C37" t="str">
            <v>PROTECTION SYSTEMS MAINTENANCE</v>
          </cell>
        </row>
        <row r="38">
          <cell r="C38" t="str">
            <v>Protection systems maintenance</v>
          </cell>
          <cell r="F38">
            <v>865693.51244192489</v>
          </cell>
        </row>
        <row r="39">
          <cell r="C39" t="str">
            <v xml:space="preserve">OTHER MAINTENANCE ACTIVITY </v>
          </cell>
        </row>
      </sheetData>
      <sheetData sheetId="12">
        <row r="13">
          <cell r="F13" t="str">
            <v>Prescribed transmission services</v>
          </cell>
        </row>
        <row r="14">
          <cell r="C14" t="str">
            <v>Operating expenditure</v>
          </cell>
          <cell r="F14">
            <v>17098802.106500007</v>
          </cell>
        </row>
        <row r="15">
          <cell r="C15" t="str">
            <v>Capital expenditure</v>
          </cell>
          <cell r="F15">
            <v>7654380.4461404262</v>
          </cell>
        </row>
        <row r="17">
          <cell r="C17" t="str">
            <v>2.10.2 - CORPORATE OVERHEADS EXPENDITURE</v>
          </cell>
        </row>
        <row r="19">
          <cell r="F19" t="str">
            <v>Prescribed transmission services</v>
          </cell>
        </row>
        <row r="20">
          <cell r="C20" t="str">
            <v>Operating expenditure</v>
          </cell>
          <cell r="F20">
            <v>294118535.30844527</v>
          </cell>
        </row>
        <row r="21">
          <cell r="C21" t="str">
            <v>Easement levy</v>
          </cell>
          <cell r="F21">
            <v>267987784.84999999</v>
          </cell>
        </row>
        <row r="22">
          <cell r="C22" t="str">
            <v>Other corporate overheads</v>
          </cell>
          <cell r="F22">
            <v>26130750.458445288</v>
          </cell>
        </row>
        <row r="23">
          <cell r="C23" t="str">
            <v>Capital expenditure</v>
          </cell>
          <cell r="F23">
            <v>3344959.2238595779</v>
          </cell>
        </row>
        <row r="24">
          <cell r="C24" t="str">
            <v>Easement levy</v>
          </cell>
          <cell r="F24">
            <v>0</v>
          </cell>
        </row>
        <row r="25">
          <cell r="C25" t="str">
            <v>Other corporate overheads</v>
          </cell>
          <cell r="F25">
            <v>3344959.2238595779</v>
          </cell>
        </row>
        <row r="28">
          <cell r="C28" t="str">
            <v>CHECKS AND TOTALS</v>
          </cell>
          <cell r="F28" t="str">
            <v>Reg accounts</v>
          </cell>
        </row>
        <row r="29">
          <cell r="C29" t="str">
            <v>NETWORK OVERHEADS EXPENDITURE</v>
          </cell>
        </row>
        <row r="30">
          <cell r="C30" t="str">
            <v>Operating expenditure - Regulatory accounts (PTS)</v>
          </cell>
          <cell r="F30">
            <v>17098802.106500007</v>
          </cell>
        </row>
        <row r="31">
          <cell r="C31" t="str">
            <v>Capital expenditure  - Regulatory accounts (PTS)</v>
          </cell>
          <cell r="F31">
            <v>7654380.4461404262</v>
          </cell>
        </row>
        <row r="33">
          <cell r="C33" t="str">
            <v>CORPORATE OVERHEADS EXPENDITURE</v>
          </cell>
        </row>
        <row r="34">
          <cell r="C34" t="str">
            <v>Operating expenditure</v>
          </cell>
        </row>
        <row r="35">
          <cell r="C35" t="str">
            <v>Easement levy  - Regulatory accounts (PTS)</v>
          </cell>
          <cell r="F35">
            <v>267987784.84999999</v>
          </cell>
        </row>
        <row r="36">
          <cell r="C36" t="str">
            <v>Other corporate overheads  - Regulatory accounts (PTS)</v>
          </cell>
          <cell r="F36">
            <v>26130750.458445288</v>
          </cell>
        </row>
        <row r="37">
          <cell r="C37" t="str">
            <v>Capital expenditure</v>
          </cell>
        </row>
        <row r="38">
          <cell r="C38" t="str">
            <v>Easement levy  - Regulatory accounts (PTS)</v>
          </cell>
          <cell r="F38">
            <v>0</v>
          </cell>
        </row>
        <row r="39">
          <cell r="C39" t="str">
            <v>Other corporate overheads  - Regulatory accounts (PTS)</v>
          </cell>
          <cell r="F39">
            <v>3344959.2238595779</v>
          </cell>
        </row>
      </sheetData>
      <sheetData sheetId="13">
        <row r="13">
          <cell r="C13" t="str">
            <v>Routine maintenance</v>
          </cell>
          <cell r="F13">
            <v>3049898.629999998</v>
          </cell>
        </row>
        <row r="14">
          <cell r="C14" t="str">
            <v>Non-routine maintenance</v>
          </cell>
          <cell r="F14">
            <v>509996.29000000027</v>
          </cell>
        </row>
        <row r="15">
          <cell r="C15" t="str">
            <v>Emergency response opex</v>
          </cell>
          <cell r="F15">
            <v>0</v>
          </cell>
        </row>
        <row r="16">
          <cell r="C16" t="str">
            <v>Non-network expenditures</v>
          </cell>
          <cell r="F16">
            <v>1876622.8400000003</v>
          </cell>
        </row>
        <row r="17">
          <cell r="C17" t="str">
            <v>ICT</v>
          </cell>
          <cell r="F17">
            <v>1377289.82</v>
          </cell>
        </row>
        <row r="18">
          <cell r="C18" t="str">
            <v>Motor vehicles</v>
          </cell>
          <cell r="F18">
            <v>0</v>
          </cell>
        </row>
        <row r="19">
          <cell r="C19" t="str">
            <v>Buildings and property</v>
          </cell>
          <cell r="F19">
            <v>499333.02000000014</v>
          </cell>
        </row>
        <row r="20">
          <cell r="C20" t="str">
            <v>Other non-network</v>
          </cell>
          <cell r="F20">
            <v>0</v>
          </cell>
        </row>
        <row r="21">
          <cell r="C21" t="str">
            <v>Overheads expenditures</v>
          </cell>
          <cell r="F21">
            <v>25819570.303676769</v>
          </cell>
        </row>
        <row r="22">
          <cell r="C22" t="str">
            <v>Network overheads</v>
          </cell>
          <cell r="F22">
            <v>11582858.675500002</v>
          </cell>
        </row>
        <row r="23">
          <cell r="C23" t="str">
            <v>Corporate overheads</v>
          </cell>
          <cell r="F23">
            <v>14236711.628176766</v>
          </cell>
        </row>
        <row r="26">
          <cell r="C26" t="str">
            <v>CHECKS AND TOTALS</v>
          </cell>
        </row>
        <row r="27">
          <cell r="C27" t="str">
            <v>nil</v>
          </cell>
        </row>
      </sheetData>
      <sheetData sheetId="14">
        <row r="13">
          <cell r="C13" t="str">
            <v>&gt; 66 kV &amp; &lt; = 132 kV ; Single Circuit</v>
          </cell>
          <cell r="F13">
            <v>0</v>
          </cell>
        </row>
        <row r="14">
          <cell r="C14" t="str">
            <v>&gt; 132 kV &amp; &lt; = 275 kV ; Single Circuit</v>
          </cell>
          <cell r="F14">
            <v>3</v>
          </cell>
        </row>
        <row r="15">
          <cell r="C15" t="str">
            <v>&gt; 275 kV &amp; &lt; = 330 kV ; Single Circuit</v>
          </cell>
          <cell r="F15">
            <v>0</v>
          </cell>
        </row>
        <row r="16">
          <cell r="C16" t="str">
            <v>&gt; 330 kV &amp; &lt; = 500 kV  ; Single Circuit</v>
          </cell>
          <cell r="F16">
            <v>0</v>
          </cell>
        </row>
        <row r="17">
          <cell r="C17" t="str">
            <v>&gt; 500 kV  ; Single Circuit</v>
          </cell>
          <cell r="F17">
            <v>0</v>
          </cell>
        </row>
        <row r="18">
          <cell r="C18" t="str">
            <v>&lt; = 33 kV; Multiple Circuit</v>
          </cell>
          <cell r="F18">
            <v>0</v>
          </cell>
        </row>
        <row r="19">
          <cell r="C19" t="str">
            <v>&gt; 33 kV &amp; &lt; = 66 kV ; Multiple Circuit</v>
          </cell>
          <cell r="F19">
            <v>0</v>
          </cell>
        </row>
        <row r="20">
          <cell r="C20" t="str">
            <v>&gt; 66 kV &amp; &lt; = 132 kV ; Multiple Circuit</v>
          </cell>
          <cell r="F20">
            <v>0</v>
          </cell>
        </row>
        <row r="21">
          <cell r="C21" t="str">
            <v>&gt; 132 kV &amp; &lt; = 275 kV ; Multiple Circuit</v>
          </cell>
          <cell r="F21">
            <v>3</v>
          </cell>
        </row>
        <row r="22">
          <cell r="C22" t="str">
            <v>&gt; 275 kV &amp; &lt; = 330 kV ; Multiple Circuit</v>
          </cell>
          <cell r="F22">
            <v>0</v>
          </cell>
        </row>
        <row r="23">
          <cell r="C23" t="str">
            <v>&gt; 330 kV &amp; &lt; = 500 kV  ; Multiple Circuit</v>
          </cell>
          <cell r="F23">
            <v>0</v>
          </cell>
        </row>
        <row r="24">
          <cell r="C24" t="str">
            <v>&gt; 500 kV  ; Multiple Circuit</v>
          </cell>
          <cell r="F24">
            <v>0</v>
          </cell>
        </row>
        <row r="25">
          <cell r="C25" t="str">
            <v>Other</v>
          </cell>
          <cell r="F25">
            <v>0</v>
          </cell>
        </row>
        <row r="26">
          <cell r="C26" t="str">
            <v>TRANSMISSION TOWER SUPPORT STRUCTURES: Highest operating voltage; Circuit configuration</v>
          </cell>
        </row>
        <row r="27">
          <cell r="C27" t="str">
            <v>&lt; = 33 kV; Single Circuit</v>
          </cell>
          <cell r="F27">
            <v>0</v>
          </cell>
        </row>
        <row r="28">
          <cell r="C28" t="str">
            <v>&gt; 33 kV &amp; &lt; = 66 kV ; Single Circuit</v>
          </cell>
          <cell r="F28">
            <v>0</v>
          </cell>
        </row>
        <row r="29">
          <cell r="C29" t="str">
            <v>&gt; 66 kV &amp; &lt; = 132 kV ; Single Circuit</v>
          </cell>
          <cell r="F29">
            <v>0</v>
          </cell>
        </row>
        <row r="30">
          <cell r="C30" t="str">
            <v>&gt; 132 kV &amp; &lt; = 275 kV ; Single Circuit</v>
          </cell>
          <cell r="F30">
            <v>36</v>
          </cell>
        </row>
        <row r="31">
          <cell r="C31" t="str">
            <v>&gt; 275 kV &amp; &lt; = 330 kV ; Single Circuit</v>
          </cell>
          <cell r="F31">
            <v>0</v>
          </cell>
        </row>
        <row r="32">
          <cell r="C32" t="str">
            <v>&gt; 330 kV &amp; &lt; = 500 kV  ; Single Circuit</v>
          </cell>
          <cell r="F32">
            <v>0</v>
          </cell>
        </row>
        <row r="33">
          <cell r="C33" t="str">
            <v>&gt; 500 kV  ; Single Circuit</v>
          </cell>
          <cell r="F33">
            <v>0</v>
          </cell>
        </row>
        <row r="34">
          <cell r="C34" t="str">
            <v>&lt; = 33 kV; Multiple Circuit</v>
          </cell>
          <cell r="F34">
            <v>0</v>
          </cell>
        </row>
        <row r="35">
          <cell r="C35" t="str">
            <v>&gt; 33 kV &amp; &lt; = 66 kV ; Multiple Circuit</v>
          </cell>
          <cell r="F35">
            <v>0</v>
          </cell>
        </row>
        <row r="36">
          <cell r="C36" t="str">
            <v>&gt; 66 kV &amp; &lt; = 132 kV ; Multiple Circuit</v>
          </cell>
          <cell r="F36">
            <v>0</v>
          </cell>
        </row>
        <row r="37">
          <cell r="C37" t="str">
            <v>&gt; 132 kV &amp; &lt; = 275 kV ; Multiple Circuit</v>
          </cell>
          <cell r="F37">
            <v>12</v>
          </cell>
        </row>
        <row r="38">
          <cell r="C38" t="str">
            <v>&gt; 275 kV &amp; &lt; = 330 kV ; Multiple Circuit</v>
          </cell>
          <cell r="F38">
            <v>0</v>
          </cell>
        </row>
        <row r="39">
          <cell r="C39" t="str">
            <v>&gt; 330 kV &amp; &lt; = 500 kV  ; Multiple Circuit</v>
          </cell>
          <cell r="F39">
            <v>90</v>
          </cell>
        </row>
        <row r="40">
          <cell r="C40" t="str">
            <v>&gt; 500 kV  ; Multiple Circuit</v>
          </cell>
          <cell r="F40">
            <v>0</v>
          </cell>
        </row>
        <row r="62">
          <cell r="C62" t="str">
            <v>&gt; 500 kV   ; &gt; 2000 MVA &amp; &lt; = 3000 MVA</v>
          </cell>
          <cell r="F62">
            <v>0</v>
          </cell>
        </row>
        <row r="63">
          <cell r="C63" t="str">
            <v>&gt; 500 kV   ; &gt; 3000 MVA</v>
          </cell>
          <cell r="F63">
            <v>0</v>
          </cell>
        </row>
        <row r="64">
          <cell r="C64" t="str">
            <v>Other</v>
          </cell>
          <cell r="F64">
            <v>0</v>
          </cell>
        </row>
        <row r="65">
          <cell r="C65" t="str">
            <v>TRANSMISSION CABLES: Highest operating voltage; Insulation type</v>
          </cell>
        </row>
        <row r="66">
          <cell r="C66" t="str">
            <v>&lt; = 33 kV; Oil Filled</v>
          </cell>
          <cell r="F66">
            <v>0</v>
          </cell>
        </row>
        <row r="67">
          <cell r="C67" t="str">
            <v>&gt; 33 kV &amp; &lt; = 66 kV ; Oil Filled</v>
          </cell>
          <cell r="F67">
            <v>0</v>
          </cell>
        </row>
        <row r="68">
          <cell r="C68" t="str">
            <v>&gt; 66 kV &amp; &lt; = 132 kV ; Oil Filled</v>
          </cell>
          <cell r="F68">
            <v>0</v>
          </cell>
        </row>
        <row r="69">
          <cell r="C69" t="str">
            <v>&gt; 132 kV &amp; &lt; = 275 kV ; Oil Filled</v>
          </cell>
          <cell r="F69">
            <v>0</v>
          </cell>
        </row>
        <row r="70">
          <cell r="C70" t="str">
            <v>&gt; 275 kV &amp; &lt; = 330 kV ; Oil Filled</v>
          </cell>
          <cell r="F70">
            <v>0</v>
          </cell>
        </row>
        <row r="71">
          <cell r="C71" t="str">
            <v>&gt; 330 kV &amp; &lt; = 500 kV  ; Oil Filled</v>
          </cell>
          <cell r="F71">
            <v>0</v>
          </cell>
        </row>
        <row r="72">
          <cell r="C72" t="str">
            <v>&gt; 500 kV  ; Oil Filled</v>
          </cell>
          <cell r="F72">
            <v>0</v>
          </cell>
        </row>
        <row r="73">
          <cell r="C73" t="str">
            <v>&lt; = 33 kV; XLPE Insulated</v>
          </cell>
          <cell r="F73">
            <v>0</v>
          </cell>
        </row>
        <row r="74">
          <cell r="C74" t="str">
            <v>&gt; 33 kV &amp; &lt; = 66 kV ; XLPE Insulated</v>
          </cell>
          <cell r="F74">
            <v>0</v>
          </cell>
        </row>
        <row r="75">
          <cell r="C75" t="str">
            <v>&gt; 66 kV &amp; &lt; = 132 kV ; XLPE Insulated</v>
          </cell>
          <cell r="F75">
            <v>0</v>
          </cell>
        </row>
        <row r="76">
          <cell r="C76" t="str">
            <v>&gt; 132 kV &amp; &lt; = 275 kV ; XLPE Insulated</v>
          </cell>
          <cell r="F76">
            <v>0</v>
          </cell>
        </row>
        <row r="77">
          <cell r="C77" t="str">
            <v>&gt; 275 kV &amp; &lt; = 330 kV ; XLPE Insulated</v>
          </cell>
          <cell r="F77">
            <v>0</v>
          </cell>
        </row>
        <row r="78">
          <cell r="C78" t="str">
            <v>&gt; 330 kV &amp; &lt; = 500 kV  ; XLPE Insulated</v>
          </cell>
          <cell r="F78">
            <v>0</v>
          </cell>
        </row>
        <row r="79">
          <cell r="C79" t="str">
            <v>&gt; 500 kV  ; XLPE Insulated</v>
          </cell>
          <cell r="F79">
            <v>0</v>
          </cell>
        </row>
        <row r="80">
          <cell r="C80" t="str">
            <v>&lt; = 33 kV; Other Insulated</v>
          </cell>
          <cell r="F80">
            <v>0</v>
          </cell>
        </row>
        <row r="81">
          <cell r="C81" t="str">
            <v>&gt; 33 kV &amp; &lt; = 66 kV ; Other Insulated</v>
          </cell>
          <cell r="F81">
            <v>0</v>
          </cell>
        </row>
        <row r="82">
          <cell r="C82" t="str">
            <v>&gt; 66 kV &amp; &lt; = 132 kV ; Other Insulated</v>
          </cell>
          <cell r="F82">
            <v>0</v>
          </cell>
        </row>
        <row r="83">
          <cell r="C83" t="str">
            <v>&gt; 132 kV &amp; &lt; = 275 kV ; Other Insulated</v>
          </cell>
          <cell r="F83">
            <v>0</v>
          </cell>
        </row>
        <row r="84">
          <cell r="C84" t="str">
            <v>&gt; 275 kV &amp; &lt; = 330 kV ; Other Insulated</v>
          </cell>
          <cell r="F84">
            <v>0</v>
          </cell>
        </row>
        <row r="85">
          <cell r="C85" t="str">
            <v>&gt; 330 kV &amp; &lt; = 500 kV  ; Other Insulated</v>
          </cell>
          <cell r="F85">
            <v>0</v>
          </cell>
        </row>
        <row r="86">
          <cell r="C86" t="str">
            <v>&gt; 500 kV  ; Other Insulated</v>
          </cell>
          <cell r="F86">
            <v>0</v>
          </cell>
        </row>
        <row r="87">
          <cell r="C87" t="str">
            <v>Other</v>
          </cell>
          <cell r="F87">
            <v>0</v>
          </cell>
        </row>
        <row r="88">
          <cell r="C88" t="str">
            <v>SUBSTATION SWITCHBAYS: Highest operating voltage; Switch type</v>
          </cell>
        </row>
        <row r="89">
          <cell r="C89" t="str">
            <v>&lt; = 33 kV; Air Insulated circuit Breaker</v>
          </cell>
          <cell r="F89">
            <v>0</v>
          </cell>
        </row>
      </sheetData>
      <sheetData sheetId="15">
        <row r="13">
          <cell r="C13" t="str">
            <v>Date coincident Raw System Annual Maximum Demand occurred</v>
          </cell>
        </row>
        <row r="14">
          <cell r="C14" t="str">
            <v>Time coincident Raw System Annual Maximum Demand occurred</v>
          </cell>
        </row>
        <row r="15">
          <cell r="C15" t="str">
            <v>Summer / winter peaking</v>
          </cell>
        </row>
        <row r="18">
          <cell r="C18" t="str">
            <v>CHECKS AND TOTALS</v>
          </cell>
        </row>
        <row r="19">
          <cell r="C19" t="str">
            <v>nil</v>
          </cell>
        </row>
      </sheetData>
      <sheetData sheetId="16">
        <row r="14">
          <cell r="C14" t="str">
            <v>Raw Adjusted MD</v>
          </cell>
        </row>
        <row r="16">
          <cell r="C16" t="str">
            <v>Raw Adjusted MD</v>
          </cell>
        </row>
        <row r="18">
          <cell r="C18" t="str">
            <v>Date MD occurred</v>
          </cell>
        </row>
        <row r="20">
          <cell r="C20" t="str">
            <v>Half hour time period MD occurred</v>
          </cell>
        </row>
        <row r="22">
          <cell r="C22" t="str">
            <v>Winter/Summer Peaking</v>
          </cell>
        </row>
        <row r="24">
          <cell r="C24" t="str">
            <v>Adjustments - Embedded generation</v>
          </cell>
        </row>
        <row r="26">
          <cell r="C26" t="str">
            <v>Weather Corrected MD 10% POE</v>
          </cell>
        </row>
        <row r="28">
          <cell r="C28" t="str">
            <v>Weather Corrected MD 10% POE</v>
          </cell>
        </row>
        <row r="30">
          <cell r="C30" t="str">
            <v>Weather Corrected MD 50% POE</v>
          </cell>
        </row>
        <row r="32">
          <cell r="C32" t="str">
            <v>Weather Corrected MD 50% POE</v>
          </cell>
        </row>
        <row r="34">
          <cell r="C34" t="str">
            <v>&lt;Enter connection point name&gt;</v>
          </cell>
        </row>
        <row r="35">
          <cell r="C35" t="str">
            <v>Connection Point Rating</v>
          </cell>
        </row>
        <row r="37">
          <cell r="C37" t="str">
            <v>Raw Adjusted MD</v>
          </cell>
        </row>
        <row r="39">
          <cell r="C39" t="str">
            <v>Raw Adjusted MD</v>
          </cell>
        </row>
        <row r="62">
          <cell r="C62" t="str">
            <v>Raw Adjusted MD</v>
          </cell>
        </row>
        <row r="64">
          <cell r="C64" t="str">
            <v>Date MD occurred</v>
          </cell>
        </row>
        <row r="66">
          <cell r="C66" t="str">
            <v>Half hour time period MD occurred</v>
          </cell>
        </row>
        <row r="68">
          <cell r="C68" t="str">
            <v>Winter/Summer Peaking</v>
          </cell>
        </row>
        <row r="70">
          <cell r="C70" t="str">
            <v>Adjustments - Embedded generation</v>
          </cell>
        </row>
        <row r="72">
          <cell r="C72" t="str">
            <v>Weather Corrected MD 10% POE</v>
          </cell>
        </row>
        <row r="74">
          <cell r="C74" t="str">
            <v>Weather Corrected MD 10% POE</v>
          </cell>
        </row>
        <row r="76">
          <cell r="C76" t="str">
            <v>Weather Corrected MD 50% POE</v>
          </cell>
        </row>
        <row r="78">
          <cell r="C78" t="str">
            <v>Weather Corrected MD 50% POE</v>
          </cell>
        </row>
        <row r="80">
          <cell r="C80" t="str">
            <v>&lt;Enter connection point name&gt;</v>
          </cell>
        </row>
        <row r="81">
          <cell r="C81" t="str">
            <v>Connection Point Rating</v>
          </cell>
        </row>
        <row r="83">
          <cell r="C83" t="str">
            <v>Raw Adjusted MD</v>
          </cell>
        </row>
        <row r="85">
          <cell r="C85" t="str">
            <v>Raw Adjusted MD</v>
          </cell>
        </row>
        <row r="87">
          <cell r="C87" t="str">
            <v>Date MD occurred</v>
          </cell>
        </row>
        <row r="89">
          <cell r="C89" t="str">
            <v>Half hour time period MD occurred</v>
          </cell>
        </row>
      </sheetData>
      <sheetData sheetId="17"/>
      <sheetData sheetId="18">
        <row r="13">
          <cell r="C13" t="str">
            <v>From Directly connected end–users</v>
          </cell>
        </row>
        <row r="14">
          <cell r="C14" t="str">
            <v>From Generators</v>
          </cell>
        </row>
        <row r="15">
          <cell r="C15" t="str">
            <v>Other revenue</v>
          </cell>
        </row>
        <row r="16">
          <cell r="C16" t="str">
            <v>Total revenue by type of connected equipment</v>
          </cell>
        </row>
        <row r="18">
          <cell r="C18" t="str">
            <v>3.1.3 REVENUE (penalties) ALLOWED (deducted) THROUGH INCENTIVE SCHEMES</v>
          </cell>
        </row>
        <row r="20">
          <cell r="C20" t="str">
            <v>REVENUE REWARDS AND PENALTIES - INCENTIVE SCHEMES</v>
          </cell>
        </row>
        <row r="21">
          <cell r="C21" t="str">
            <v>EBSS</v>
          </cell>
        </row>
        <row r="22">
          <cell r="C22" t="str">
            <v>STPIS</v>
          </cell>
        </row>
        <row r="23">
          <cell r="C23" t="str">
            <v>CESS</v>
          </cell>
        </row>
        <row r="32">
          <cell r="C32" t="str">
            <v>Total revenue of incentive schemes</v>
          </cell>
        </row>
        <row r="36">
          <cell r="C36" t="str">
            <v>CHECKS AND TOTALS</v>
          </cell>
          <cell r="F36" t="str">
            <v>Sheet 9.2</v>
          </cell>
        </row>
        <row r="37">
          <cell r="C37" t="str">
            <v>Total revenue - Regulatory accounts (PTS)</v>
          </cell>
          <cell r="F37">
            <v>725820645</v>
          </cell>
        </row>
      </sheetData>
      <sheetData sheetId="19">
        <row r="13">
          <cell r="C13" t="str">
            <v>Opex component</v>
          </cell>
        </row>
        <row r="14">
          <cell r="C14" t="str">
            <v>Capex component</v>
          </cell>
        </row>
        <row r="15">
          <cell r="C15" t="str">
            <v>Other component</v>
          </cell>
        </row>
        <row r="16">
          <cell r="C16" t="str">
            <v>Amounts used (that is, incurred and charged against the provision) during the period</v>
          </cell>
        </row>
        <row r="17">
          <cell r="C17" t="str">
            <v>Opex component</v>
          </cell>
        </row>
        <row r="18">
          <cell r="C18" t="str">
            <v>Capex component</v>
          </cell>
        </row>
        <row r="19">
          <cell r="C19" t="str">
            <v>Other component</v>
          </cell>
        </row>
        <row r="20">
          <cell r="C20" t="str">
            <v>Unused amounts reversed during the period</v>
          </cell>
        </row>
        <row r="21">
          <cell r="C21" t="str">
            <v>Opex component</v>
          </cell>
        </row>
        <row r="22">
          <cell r="C22" t="str">
            <v>Capex component</v>
          </cell>
        </row>
        <row r="23">
          <cell r="C23" t="str">
            <v>Other component</v>
          </cell>
        </row>
        <row r="24">
          <cell r="C24" t="str">
            <v>The increase during the period in the discounted amount arising from the passage of time and the effect of any change in the discount rate</v>
          </cell>
        </row>
        <row r="25">
          <cell r="C25" t="str">
            <v>Opex component</v>
          </cell>
        </row>
        <row r="26">
          <cell r="C26" t="str">
            <v>Capex component</v>
          </cell>
        </row>
        <row r="27">
          <cell r="C27" t="str">
            <v>Other component</v>
          </cell>
        </row>
        <row r="28">
          <cell r="C28" t="str">
            <v>Closing balance (carrying amount at the end of the period)</v>
          </cell>
        </row>
        <row r="30">
          <cell r="C30" t="str">
            <v>BUSINESS SPECIFIED PROVISIONS</v>
          </cell>
        </row>
        <row r="31">
          <cell r="C31" t="str">
            <v>Provisions for employee entitlements are liabilities for wages and salaries, including non-monetary benefits and annual leave recognised in respect of employees’ services up to the reporting date and are measured at the amounts expected to be paid when the liabilities are settled.</v>
          </cell>
        </row>
        <row r="32">
          <cell r="C32" t="str">
            <v>OPENING BALANCE (the carrying amount at the beginning of the period)</v>
          </cell>
        </row>
        <row r="33">
          <cell r="C33" t="str">
            <v>Additional provisions made in the period, including increases to existing provisions</v>
          </cell>
        </row>
        <row r="34">
          <cell r="C34" t="str">
            <v>Opex component</v>
          </cell>
        </row>
        <row r="35">
          <cell r="C35" t="str">
            <v>Capex component</v>
          </cell>
        </row>
        <row r="36">
          <cell r="C36" t="str">
            <v>Other component</v>
          </cell>
        </row>
        <row r="37">
          <cell r="C37" t="str">
            <v>Amounts used (that is, incurred and charged against the provision) during the period</v>
          </cell>
        </row>
        <row r="38">
          <cell r="C38" t="str">
            <v>Opex component</v>
          </cell>
        </row>
        <row r="39">
          <cell r="C39" t="str">
            <v>Capex component</v>
          </cell>
        </row>
        <row r="40">
          <cell r="C40" t="str">
            <v>Other component</v>
          </cell>
        </row>
        <row r="62">
          <cell r="C62" t="str">
            <v>Capex component</v>
          </cell>
        </row>
        <row r="63">
          <cell r="C63" t="str">
            <v>Other component</v>
          </cell>
        </row>
        <row r="64">
          <cell r="C64" t="str">
            <v>The increase during the period in the discounted amount arising from the passage of time and the effect of any change in the discount rate</v>
          </cell>
        </row>
        <row r="65">
          <cell r="C65" t="str">
            <v>Opex component</v>
          </cell>
        </row>
        <row r="66">
          <cell r="C66" t="str">
            <v>Capex component</v>
          </cell>
        </row>
        <row r="67">
          <cell r="C67" t="str">
            <v>Other component</v>
          </cell>
        </row>
        <row r="68">
          <cell r="C68" t="str">
            <v>Closing balance (carrying amount at the end of the period)</v>
          </cell>
        </row>
        <row r="69">
          <cell r="C69" t="str">
            <v>Provision for Make Good - the cost of remediating a site at the end of the lease term.</v>
          </cell>
        </row>
        <row r="70">
          <cell r="C70" t="str">
            <v>OPENING BALANCE (the carrying amount at the beginning of the period)</v>
          </cell>
        </row>
        <row r="71">
          <cell r="C71" t="str">
            <v>Additional provisions made in the period, including increases to existing provisions</v>
          </cell>
        </row>
        <row r="72">
          <cell r="C72" t="str">
            <v>Opex component</v>
          </cell>
        </row>
        <row r="73">
          <cell r="C73" t="str">
            <v>Capex component</v>
          </cell>
        </row>
        <row r="74">
          <cell r="C74" t="str">
            <v>Other component</v>
          </cell>
        </row>
        <row r="75">
          <cell r="C75" t="str">
            <v>Amounts used (that is, incurred and charged against the provision) during the period</v>
          </cell>
        </row>
        <row r="76">
          <cell r="C76" t="str">
            <v>Opex component</v>
          </cell>
        </row>
        <row r="77">
          <cell r="C77" t="str">
            <v>Capex component</v>
          </cell>
        </row>
        <row r="78">
          <cell r="C78" t="str">
            <v>Other component</v>
          </cell>
        </row>
        <row r="79">
          <cell r="C79" t="str">
            <v>Unused amounts reversed during the period</v>
          </cell>
        </row>
        <row r="80">
          <cell r="C80" t="str">
            <v>Opex component</v>
          </cell>
        </row>
        <row r="81">
          <cell r="C81" t="str">
            <v>Capex component</v>
          </cell>
        </row>
        <row r="82">
          <cell r="C82" t="str">
            <v>Other component</v>
          </cell>
        </row>
        <row r="83">
          <cell r="C83" t="str">
            <v>The increase during the period in the discounted amount arising from the passage of time and the effect of any change in the discount rate</v>
          </cell>
        </row>
        <row r="84">
          <cell r="C84" t="str">
            <v>Opex component</v>
          </cell>
        </row>
        <row r="85">
          <cell r="C85" t="str">
            <v>Capex component</v>
          </cell>
        </row>
        <row r="86">
          <cell r="C86" t="str">
            <v>Other component</v>
          </cell>
        </row>
        <row r="87">
          <cell r="C87" t="str">
            <v>Closing balance (carrying amount at the end of the period)</v>
          </cell>
        </row>
        <row r="88">
          <cell r="C88" t="str">
            <v>&lt;Provision name&gt;</v>
          </cell>
        </row>
        <row r="89">
          <cell r="C89" t="str">
            <v>OPENING BALANCE (the carrying amount at the beginning of the period)</v>
          </cell>
        </row>
      </sheetData>
      <sheetData sheetId="20">
        <row r="13">
          <cell r="C13" t="str">
            <v>Actual straight line depreciation</v>
          </cell>
        </row>
        <row r="14">
          <cell r="C14" t="str">
            <v xml:space="preserve">Gross capex </v>
          </cell>
        </row>
        <row r="15">
          <cell r="C15" t="str">
            <v xml:space="preserve">Disposals </v>
          </cell>
        </row>
        <row r="16">
          <cell r="C16" t="str">
            <v>Capex timing adjustment</v>
          </cell>
        </row>
        <row r="17">
          <cell r="C17" t="str">
            <v xml:space="preserve">Closing value </v>
          </cell>
        </row>
        <row r="19">
          <cell r="C19" t="str">
            <v xml:space="preserve">DC08 - Asset base values | regulatory accounts (PTS) </v>
          </cell>
        </row>
        <row r="20">
          <cell r="C20" t="str">
            <v>Benchmarking asset base by asset category</v>
          </cell>
        </row>
        <row r="21">
          <cell r="C21" t="str">
            <v>3.3.2 - ASSET VALUE ROLL FORWARD</v>
          </cell>
        </row>
        <row r="23">
          <cell r="C23" t="str">
            <v>OVERHEAD TRANSMISSION ASSETS</v>
          </cell>
        </row>
        <row r="24">
          <cell r="C24" t="str">
            <v>Opening value</v>
          </cell>
        </row>
        <row r="25">
          <cell r="C25" t="str">
            <v>Inflation addition</v>
          </cell>
        </row>
        <row r="26">
          <cell r="C26" t="str">
            <v>Actual straight line depreciation</v>
          </cell>
        </row>
        <row r="27">
          <cell r="C27" t="str">
            <v xml:space="preserve">Gross capex </v>
          </cell>
        </row>
        <row r="28">
          <cell r="C28" t="str">
            <v xml:space="preserve">Disposals </v>
          </cell>
        </row>
        <row r="29">
          <cell r="C29" t="str">
            <v>Capex timing adjustment</v>
          </cell>
        </row>
        <row r="30">
          <cell r="C30" t="str">
            <v xml:space="preserve">Closing value </v>
          </cell>
        </row>
        <row r="31">
          <cell r="C31" t="str">
            <v>UNDERGROUND TRANSMISSION ASSETS</v>
          </cell>
        </row>
        <row r="32">
          <cell r="C32" t="str">
            <v>Opening value</v>
          </cell>
        </row>
        <row r="33">
          <cell r="C33" t="str">
            <v>Inflation addition</v>
          </cell>
        </row>
        <row r="34">
          <cell r="C34" t="str">
            <v>Actual straight line depreciation</v>
          </cell>
        </row>
        <row r="35">
          <cell r="C35" t="str">
            <v xml:space="preserve">Gross capex </v>
          </cell>
        </row>
        <row r="36">
          <cell r="C36" t="str">
            <v xml:space="preserve">Disposals </v>
          </cell>
        </row>
        <row r="37">
          <cell r="C37" t="str">
            <v>Capex timing adjustment</v>
          </cell>
        </row>
        <row r="38">
          <cell r="C38" t="str">
            <v xml:space="preserve">Closing value </v>
          </cell>
        </row>
        <row r="39">
          <cell r="C39" t="str">
            <v>SUBSTATIONS, SWITCHYARDS, TRANSFORMERS</v>
          </cell>
        </row>
        <row r="40">
          <cell r="C40" t="str">
            <v>Opening value</v>
          </cell>
        </row>
        <row r="62">
          <cell r="C62" t="str">
            <v xml:space="preserve">Closing value </v>
          </cell>
        </row>
        <row r="63">
          <cell r="C63" t="str">
            <v>OTHER ASSETS WITH SHORT LIVES</v>
          </cell>
        </row>
        <row r="64">
          <cell r="C64" t="str">
            <v>Opening value</v>
          </cell>
        </row>
        <row r="65">
          <cell r="C65" t="str">
            <v>Inflation addition</v>
          </cell>
        </row>
        <row r="66">
          <cell r="C66" t="str">
            <v>Actual straight line depreciation</v>
          </cell>
        </row>
        <row r="67">
          <cell r="C67" t="str">
            <v>Gross capex</v>
          </cell>
        </row>
        <row r="68">
          <cell r="C68" t="str">
            <v xml:space="preserve">Disposals </v>
          </cell>
        </row>
        <row r="69">
          <cell r="C69" t="str">
            <v>Capex timing adjustment</v>
          </cell>
        </row>
        <row r="70">
          <cell r="C70" t="str">
            <v xml:space="preserve">Closing value </v>
          </cell>
        </row>
        <row r="72">
          <cell r="C72" t="str">
            <v xml:space="preserve">DC08 - Asset base values | regulatory accounts (PTS) </v>
          </cell>
        </row>
        <row r="73">
          <cell r="C73" t="str">
            <v>Benchmarking asset base by asset category - Group 3 assets adjustment</v>
          </cell>
        </row>
        <row r="74">
          <cell r="C74" t="str">
            <v>3.3.2a - ASSET VALUE ROLL FORWARD - AUSNET SERVICES GROUP 3 ASSETS ADJUSTMENT</v>
          </cell>
        </row>
        <row r="76">
          <cell r="C76" t="str">
            <v>OVERHEAD TRANSMISSION ASSETS</v>
          </cell>
        </row>
        <row r="77">
          <cell r="C77" t="str">
            <v>Opening value</v>
          </cell>
        </row>
        <row r="78">
          <cell r="C78" t="str">
            <v>Inflation addition</v>
          </cell>
        </row>
        <row r="79">
          <cell r="C79" t="str">
            <v>Actual straight line depreciation</v>
          </cell>
        </row>
        <row r="80">
          <cell r="C80" t="str">
            <v xml:space="preserve">Gross capex </v>
          </cell>
        </row>
        <row r="81">
          <cell r="C81" t="str">
            <v xml:space="preserve">Disposals </v>
          </cell>
        </row>
        <row r="82">
          <cell r="C82" t="str">
            <v>Capex timing adjustment</v>
          </cell>
        </row>
        <row r="83">
          <cell r="C83" t="str">
            <v xml:space="preserve">Closing value </v>
          </cell>
        </row>
        <row r="84">
          <cell r="C84" t="str">
            <v>UNDERGROUND TRANSMISSION ASSETS</v>
          </cell>
        </row>
        <row r="85">
          <cell r="C85" t="str">
            <v>Opening value</v>
          </cell>
        </row>
        <row r="86">
          <cell r="C86" t="str">
            <v>Inflation addition</v>
          </cell>
        </row>
        <row r="87">
          <cell r="C87" t="str">
            <v>Actual straight line depreciation</v>
          </cell>
        </row>
        <row r="88">
          <cell r="C88" t="str">
            <v xml:space="preserve">Gross capex </v>
          </cell>
        </row>
        <row r="89">
          <cell r="C89" t="str">
            <v xml:space="preserve">Disposals </v>
          </cell>
        </row>
      </sheetData>
      <sheetData sheetId="21">
        <row r="13">
          <cell r="C13" t="str">
            <v>Directly connected end–users (total)</v>
          </cell>
        </row>
        <row r="14">
          <cell r="C14" t="str">
            <v>Pumping and power station auxiliaries</v>
          </cell>
        </row>
        <row r="15">
          <cell r="C15" t="str">
            <v>Energy storage facilities (excluding pumping and power station auxiliaries)</v>
          </cell>
        </row>
        <row r="16">
          <cell r="C16" t="str">
            <v>Total energy delivered by connection type</v>
          </cell>
        </row>
        <row r="17">
          <cell r="C17" t="str">
            <v>ENERGY DELIVERED TO DIRECTLY CONNECTED END USERS BY VOLTAGE</v>
          </cell>
        </row>
        <row r="18">
          <cell r="C18" t="str">
            <v>500kV</v>
          </cell>
        </row>
        <row r="19">
          <cell r="C19" t="str">
            <v>330kV</v>
          </cell>
        </row>
        <row r="20">
          <cell r="C20" t="str">
            <v>275kV</v>
          </cell>
        </row>
        <row r="21">
          <cell r="C21" t="str">
            <v>220kV</v>
          </cell>
        </row>
        <row r="22">
          <cell r="C22" t="str">
            <v>132 kV</v>
          </cell>
        </row>
        <row r="23">
          <cell r="C23" t="str">
            <v>110 kV</v>
          </cell>
        </row>
        <row r="24">
          <cell r="C24" t="str">
            <v>88 kV</v>
          </cell>
        </row>
        <row r="25">
          <cell r="C25" t="str">
            <v>66 kV</v>
          </cell>
        </row>
        <row r="26">
          <cell r="C26" t="str">
            <v>44 kV</v>
          </cell>
        </row>
        <row r="27">
          <cell r="C27" t="str">
            <v>33 kV</v>
          </cell>
        </row>
        <row r="28">
          <cell r="C28" t="str">
            <v>22 kV</v>
          </cell>
        </row>
        <row r="29">
          <cell r="C29" t="str">
            <v>11 kV</v>
          </cell>
        </row>
        <row r="30">
          <cell r="C30" t="str">
            <v>6.6 kV</v>
          </cell>
        </row>
        <row r="31">
          <cell r="C31" t="str">
            <v>Total energy delivered to directly connected end users</v>
          </cell>
        </row>
        <row r="33">
          <cell r="C33" t="str">
            <v>DC02 - Operational outputs | Connections (transmission)</v>
          </cell>
        </row>
        <row r="34">
          <cell r="C34" t="str">
            <v>Number of connection points</v>
          </cell>
        </row>
        <row r="35">
          <cell r="C35" t="str">
            <v>3.4.2 - CONNECTION POINTS</v>
          </cell>
        </row>
        <row r="37">
          <cell r="C37" t="str">
            <v>AVERAGE NUMBER OF ENTRY POINTS BY VOLTAGE</v>
          </cell>
        </row>
        <row r="38">
          <cell r="C38" t="str">
            <v>500kV</v>
          </cell>
        </row>
        <row r="39">
          <cell r="C39" t="str">
            <v>330kV</v>
          </cell>
        </row>
        <row r="40">
          <cell r="C40" t="str">
            <v>275kV</v>
          </cell>
        </row>
        <row r="62">
          <cell r="C62" t="str">
            <v>22 kV</v>
          </cell>
        </row>
        <row r="63">
          <cell r="C63" t="str">
            <v>11 kV</v>
          </cell>
        </row>
        <row r="64">
          <cell r="C64" t="str">
            <v>6.6 kV</v>
          </cell>
        </row>
        <row r="66">
          <cell r="C66" t="str">
            <v>DC02 - Operational outputs | Maximum Demand</v>
          </cell>
        </row>
        <row r="67">
          <cell r="C67" t="str">
            <v>System maximum demand</v>
          </cell>
        </row>
        <row r="68">
          <cell r="C68" t="str">
            <v>3.4.3 - SYSTEM DEMAND</v>
          </cell>
        </row>
        <row r="69">
          <cell r="C69" t="str">
            <v>3.4.3.1 - Annual system maximum demand characteristics – MW measure</v>
          </cell>
        </row>
        <row r="71">
          <cell r="C71" t="str">
            <v>ANNUAL SYSTEM MAXIMUM DEMAND CHARACTERISTICS - MW MEASURE</v>
          </cell>
        </row>
        <row r="72">
          <cell r="C72" t="str">
            <v>Transmission System coincident maximum demand</v>
          </cell>
        </row>
        <row r="73">
          <cell r="C73" t="str">
            <v>Transmission System coincident weather adjusted maximum demand 10% POE</v>
          </cell>
        </row>
        <row r="74">
          <cell r="C74" t="str">
            <v>Transmission System coincident weather adjusted maximum demand 50% POE</v>
          </cell>
        </row>
        <row r="75">
          <cell r="C75" t="str">
            <v>Transmission System non-coincident summated maximum demand</v>
          </cell>
        </row>
        <row r="76">
          <cell r="C76" t="str">
            <v>Transmission System non-coincident weather adjusted summated maximum demand 10% POE</v>
          </cell>
        </row>
        <row r="77">
          <cell r="C77" t="str">
            <v>Transmission System non-coincident weather adjusted summated maximum demand 50% POE</v>
          </cell>
        </row>
        <row r="79">
          <cell r="C79" t="str">
            <v>3.4.3.2 - Annual system maximum demand characteristics – MVA measure</v>
          </cell>
        </row>
        <row r="81">
          <cell r="C81" t="str">
            <v>ANNUAL SYSTEM MAXIMUM DEMAND CHARACTERISTICS – MVA MEASURE</v>
          </cell>
        </row>
        <row r="82">
          <cell r="C82" t="str">
            <v>Transmission System coincident maximum demand</v>
          </cell>
        </row>
        <row r="83">
          <cell r="C83" t="str">
            <v>Transmission System coincident weather adjusted maximum demand 10% POE</v>
          </cell>
        </row>
        <row r="84">
          <cell r="C84" t="str">
            <v>Transmission System coincident weather adjusted maximum demand 50% POE</v>
          </cell>
        </row>
        <row r="85">
          <cell r="C85" t="str">
            <v>Transmission System non-coincident summated maximum demand</v>
          </cell>
        </row>
        <row r="86">
          <cell r="C86" t="str">
            <v>Transmission System non-coincident weather adjusted summated maximum demand 10% POE</v>
          </cell>
        </row>
        <row r="87">
          <cell r="C87" t="str">
            <v>Transmission System non-coincident weather adjusted summated maximum demand 50% POE</v>
          </cell>
        </row>
        <row r="89">
          <cell r="C89" t="str">
            <v xml:space="preserve">DC03 - Network metrics | Capacity </v>
          </cell>
        </row>
      </sheetData>
      <sheetData sheetId="22">
        <row r="13">
          <cell r="C13" t="str">
            <v>330 kV</v>
          </cell>
        </row>
        <row r="14">
          <cell r="C14" t="str">
            <v>275 kV</v>
          </cell>
        </row>
        <row r="15">
          <cell r="C15" t="str">
            <v>220 kV</v>
          </cell>
        </row>
        <row r="16">
          <cell r="C16" t="str">
            <v>132 kV</v>
          </cell>
        </row>
        <row r="17">
          <cell r="C17" t="str">
            <v>110 kV</v>
          </cell>
        </row>
        <row r="18">
          <cell r="C18" t="str">
            <v>88 kV</v>
          </cell>
        </row>
        <row r="19">
          <cell r="C19" t="str">
            <v>66 kV</v>
          </cell>
        </row>
        <row r="20">
          <cell r="C20" t="str">
            <v>44 kV</v>
          </cell>
        </row>
        <row r="21">
          <cell r="C21" t="str">
            <v>33 kV</v>
          </cell>
        </row>
        <row r="22">
          <cell r="C22" t="str">
            <v>22 kV</v>
          </cell>
        </row>
        <row r="23">
          <cell r="C23" t="str">
            <v>11 kV</v>
          </cell>
        </row>
        <row r="24">
          <cell r="C24" t="str">
            <v>Other voltages</v>
          </cell>
        </row>
        <row r="25">
          <cell r="C25" t="str">
            <v>Total overhead length</v>
          </cell>
        </row>
        <row r="27">
          <cell r="C27" t="str">
            <v>3.5.1.2 - Underground cable circuit length at each voltage</v>
          </cell>
        </row>
        <row r="29">
          <cell r="C29" t="str">
            <v>UNDERGROUND CABLE CIRCUIT LENGTH AT EACH VOLTAGE</v>
          </cell>
        </row>
        <row r="30">
          <cell r="C30" t="str">
            <v>500 kV</v>
          </cell>
        </row>
        <row r="31">
          <cell r="C31" t="str">
            <v>330 kV</v>
          </cell>
        </row>
        <row r="32">
          <cell r="C32" t="str">
            <v>275 kV</v>
          </cell>
        </row>
        <row r="33">
          <cell r="C33" t="str">
            <v>220 kV</v>
          </cell>
        </row>
        <row r="34">
          <cell r="C34" t="str">
            <v>132 kV</v>
          </cell>
        </row>
        <row r="35">
          <cell r="C35" t="str">
            <v>110 kV</v>
          </cell>
        </row>
        <row r="36">
          <cell r="C36" t="str">
            <v>88 kV</v>
          </cell>
        </row>
        <row r="37">
          <cell r="C37" t="str">
            <v>66 kV</v>
          </cell>
        </row>
        <row r="38">
          <cell r="C38" t="str">
            <v>44 kV</v>
          </cell>
        </row>
        <row r="39">
          <cell r="C39" t="str">
            <v>33 kV</v>
          </cell>
        </row>
        <row r="40">
          <cell r="C40" t="str">
            <v>22 kV</v>
          </cell>
        </row>
        <row r="62">
          <cell r="C62" t="str">
            <v>Other voltages</v>
          </cell>
        </row>
        <row r="64">
          <cell r="C64" t="str">
            <v>3.5.1.4 - Estimated underground network weighted average MVA capacity by voltage class</v>
          </cell>
        </row>
        <row r="66">
          <cell r="C66" t="str">
            <v>ESTIMATED UNDERGROUND NETWORK WEIGHTED AVERAGE MVA CAPACITY BY VOLTAGE CLASS</v>
          </cell>
        </row>
        <row r="67">
          <cell r="C67" t="str">
            <v>500 kV</v>
          </cell>
        </row>
        <row r="68">
          <cell r="C68" t="str">
            <v>330 kV</v>
          </cell>
        </row>
        <row r="69">
          <cell r="C69" t="str">
            <v>275 kV</v>
          </cell>
        </row>
        <row r="70">
          <cell r="C70" t="str">
            <v>220 kV</v>
          </cell>
        </row>
        <row r="71">
          <cell r="C71" t="str">
            <v>132 kV</v>
          </cell>
        </row>
        <row r="72">
          <cell r="C72" t="str">
            <v>110 kV</v>
          </cell>
        </row>
        <row r="73">
          <cell r="C73" t="str">
            <v>88 kV</v>
          </cell>
        </row>
        <row r="74">
          <cell r="C74" t="str">
            <v>66 kV</v>
          </cell>
        </row>
        <row r="75">
          <cell r="C75" t="str">
            <v>44 kV</v>
          </cell>
        </row>
        <row r="76">
          <cell r="C76" t="str">
            <v>33 kV</v>
          </cell>
        </row>
        <row r="77">
          <cell r="C77" t="str">
            <v>22 kV</v>
          </cell>
        </row>
        <row r="78">
          <cell r="C78" t="str">
            <v>11 kV</v>
          </cell>
        </row>
        <row r="79">
          <cell r="C79" t="str">
            <v>Other voltages</v>
          </cell>
        </row>
        <row r="81">
          <cell r="C81" t="str">
            <v>DC03 - Network metrics | Capacity</v>
          </cell>
        </row>
        <row r="82">
          <cell r="C82" t="str">
            <v>Transformer capacities</v>
          </cell>
        </row>
        <row r="83">
          <cell r="C83" t="str">
            <v>3.5.1.5 - Installed transmission system transformer capacity</v>
          </cell>
        </row>
        <row r="85">
          <cell r="C85" t="str">
            <v>INSTALLED TRANSMISSION SYSTEM TRANSFORMER CAPACITY</v>
          </cell>
        </row>
        <row r="86">
          <cell r="C86" t="str">
            <v>Transmission substations (eg 500 kV to 330 kV)</v>
          </cell>
        </row>
        <row r="87">
          <cell r="C87" t="str">
            <v>Terminal points to DNSP systems</v>
          </cell>
        </row>
        <row r="88">
          <cell r="C88" t="str">
            <v>Transformer capacity for directly connected end–users owned by the TNSP</v>
          </cell>
        </row>
        <row r="89">
          <cell r="C89" t="str">
            <v>Interconnector capacity</v>
          </cell>
        </row>
      </sheetData>
      <sheetData sheetId="23">
        <row r="13">
          <cell r="C13" t="str">
            <v>SERVICE PARAMETER 1 – AVERAGE CIRCUIT OUTAGE RATE</v>
          </cell>
        </row>
        <row r="14">
          <cell r="C14" t="str">
            <v>Lines outage rate - fault</v>
          </cell>
        </row>
        <row r="15">
          <cell r="C15" t="str">
            <v>Number of Lines fault outages</v>
          </cell>
        </row>
        <row r="16">
          <cell r="C16" t="str">
            <v>Number of defined Lines</v>
          </cell>
        </row>
        <row r="17">
          <cell r="C17" t="str">
            <v>Transformers outage rate - fault</v>
          </cell>
        </row>
        <row r="18">
          <cell r="C18" t="str">
            <v>Number of Transformer fault outages</v>
          </cell>
        </row>
        <row r="19">
          <cell r="C19" t="str">
            <v>Number of defined Transformers</v>
          </cell>
        </row>
        <row r="20">
          <cell r="C20" t="str">
            <v>Reactive plant outage rate - fault</v>
          </cell>
        </row>
        <row r="21">
          <cell r="C21" t="str">
            <v>Number of Reactive plant fault outages</v>
          </cell>
        </row>
        <row r="22">
          <cell r="C22" t="str">
            <v>Number of defined Reactive plant</v>
          </cell>
        </row>
        <row r="23">
          <cell r="C23" t="str">
            <v>Lines outage rate – forced outage</v>
          </cell>
        </row>
        <row r="24">
          <cell r="C24" t="str">
            <v>Number of Lines forced outages</v>
          </cell>
        </row>
        <row r="25">
          <cell r="C25" t="str">
            <v>Transformers outage rate - forced</v>
          </cell>
        </row>
        <row r="26">
          <cell r="C26" t="str">
            <v>Number of Transformer forced outages</v>
          </cell>
        </row>
        <row r="27">
          <cell r="C27" t="str">
            <v>Reactive plant outage rate - forced</v>
          </cell>
        </row>
        <row r="28">
          <cell r="C28" t="str">
            <v>Number of Reactive plant forced outages</v>
          </cell>
        </row>
        <row r="29">
          <cell r="C29" t="str">
            <v xml:space="preserve">SERVICE PARAMETER 2 – LOSS OF SUPPLY EVENT FREQUENCY </v>
          </cell>
        </row>
        <row r="30">
          <cell r="C30" t="str">
            <v xml:space="preserve"> 'x' threshold applied in the reporting year under the scheme</v>
          </cell>
        </row>
        <row r="31">
          <cell r="C31" t="str">
            <v xml:space="preserve"> 'y' threshold applied in the reporting year under the scheme</v>
          </cell>
        </row>
        <row r="32">
          <cell r="C32" t="str">
            <v>S7. Loss of supply events: Number of events &gt; 0.05 system minutes per annum (x)</v>
          </cell>
        </row>
        <row r="33">
          <cell r="C33" t="str">
            <v>S8. Loss of supply events: Number of events &gt; 0.3 system minutes per annum (y)</v>
          </cell>
        </row>
        <row r="34">
          <cell r="C34" t="str">
            <v>SERVICE PARAMETER 3 – AVERAGE OUTAGE DURATION</v>
          </cell>
        </row>
        <row r="35">
          <cell r="C35" t="str">
            <v xml:space="preserve">Average outage duration </v>
          </cell>
        </row>
        <row r="36">
          <cell r="C36" t="str">
            <v>SERVICE PARAMETER 4 – PROPER OPERATION OF EQUIPMENT – NUMBER OF FAILURE EVENTS</v>
          </cell>
        </row>
        <row r="37">
          <cell r="C37" t="str">
            <v>Failure of protection system</v>
          </cell>
        </row>
        <row r="38">
          <cell r="C38" t="str">
            <v>Material failure of Supervisory Control and Data Acquisition (SCADA) system</v>
          </cell>
        </row>
        <row r="39">
          <cell r="C39" t="str">
            <v>Incorrect operational isolation of primary or secondary equipment</v>
          </cell>
        </row>
        <row r="62">
          <cell r="C62" t="str">
            <v>Total energy not supplied</v>
          </cell>
        </row>
        <row r="65">
          <cell r="C65" t="str">
            <v>CHECKS AND TOTALS</v>
          </cell>
        </row>
        <row r="66">
          <cell r="C66" t="str">
            <v>nil</v>
          </cell>
        </row>
      </sheetData>
      <sheetData sheetId="24">
        <row r="13">
          <cell r="C13" t="str">
            <v>Standard vehicle access</v>
          </cell>
        </row>
        <row r="14">
          <cell r="C14" t="str">
            <v>Altitude</v>
          </cell>
        </row>
        <row r="15">
          <cell r="C15" t="str">
            <v>Bushfire risk</v>
          </cell>
        </row>
        <row r="17">
          <cell r="C17" t="str">
            <v>DC03 - Network metrics | Terrain</v>
          </cell>
        </row>
        <row r="18">
          <cell r="C18" t="str">
            <v>Network characteristics</v>
          </cell>
        </row>
        <row r="19">
          <cell r="C19" t="str">
            <v>3.7.2 - NETWORK CHARACTERISTICS</v>
          </cell>
        </row>
        <row r="21">
          <cell r="C21" t="str">
            <v>ALL ZONES</v>
          </cell>
        </row>
        <row r="22">
          <cell r="C22" t="str">
            <v>Variability of dispatch</v>
          </cell>
        </row>
        <row r="23">
          <cell r="C23" t="str">
            <v>Concentrated load distance</v>
          </cell>
        </row>
        <row r="24">
          <cell r="C24" t="str">
            <v>Total number of spans</v>
          </cell>
        </row>
        <row r="26">
          <cell r="C26" t="str">
            <v>DC03 - Network metrics | Terrain</v>
          </cell>
        </row>
        <row r="27">
          <cell r="C27" t="str">
            <v>Vegetation maintenance</v>
          </cell>
        </row>
        <row r="28">
          <cell r="C28" t="str">
            <v>3.7.3 - SERVICE AREA FACTORS</v>
          </cell>
        </row>
        <row r="30">
          <cell r="C30" t="str">
            <v>VEGETATION MAINTENANCE</v>
          </cell>
        </row>
        <row r="31">
          <cell r="C31" t="str">
            <v>Total route line length</v>
          </cell>
        </row>
        <row r="32">
          <cell r="C32" t="str">
            <v>Total number of vegetation maintenance spans</v>
          </cell>
        </row>
        <row r="36">
          <cell r="C36" t="str">
            <v>CHECKS AND TOTALS</v>
          </cell>
        </row>
        <row r="37">
          <cell r="C37" t="str">
            <v>nil</v>
          </cell>
        </row>
      </sheetData>
      <sheetData sheetId="25">
        <row r="13">
          <cell r="C13" t="str">
            <v>Secondary</v>
          </cell>
          <cell r="F13">
            <v>209264.22835366445</v>
          </cell>
        </row>
        <row r="14">
          <cell r="C14" t="str">
            <v>Switchgear</v>
          </cell>
          <cell r="F14">
            <v>626195.65299639595</v>
          </cell>
        </row>
        <row r="15">
          <cell r="C15" t="str">
            <v>Transformers</v>
          </cell>
          <cell r="F15">
            <v>127041.72299383237</v>
          </cell>
        </row>
        <row r="16">
          <cell r="C16" t="str">
            <v>Reactive</v>
          </cell>
          <cell r="F16">
            <v>3339.1667615625397</v>
          </cell>
        </row>
        <row r="17">
          <cell r="C17" t="str">
            <v>Towers and Conductor</v>
          </cell>
          <cell r="F17">
            <v>155401.61869379345</v>
          </cell>
        </row>
        <row r="18">
          <cell r="C18" t="str">
            <v>Establishment</v>
          </cell>
          <cell r="F18">
            <v>210287.94110211209</v>
          </cell>
        </row>
        <row r="19">
          <cell r="C19" t="str">
            <v>Communications</v>
          </cell>
          <cell r="F19">
            <v>317718.20283810433</v>
          </cell>
        </row>
        <row r="20">
          <cell r="C20" t="str">
            <v>Polymeric Insulators</v>
          </cell>
          <cell r="F20">
            <v>41875.867097077477</v>
          </cell>
        </row>
        <row r="21">
          <cell r="C21" t="str">
            <v>Easements</v>
          </cell>
          <cell r="F21">
            <v>0</v>
          </cell>
        </row>
        <row r="22">
          <cell r="C22" t="str">
            <v>Land</v>
          </cell>
          <cell r="F22">
            <v>0</v>
          </cell>
        </row>
        <row r="23">
          <cell r="C23" t="str">
            <v>Inventory</v>
          </cell>
          <cell r="F23">
            <v>0</v>
          </cell>
        </row>
        <row r="24">
          <cell r="C24" t="str">
            <v>IT</v>
          </cell>
          <cell r="F24">
            <v>120390.78097367196</v>
          </cell>
        </row>
        <row r="25">
          <cell r="C25" t="str">
            <v>In-House Software</v>
          </cell>
          <cell r="F25">
            <v>260988.04090128746</v>
          </cell>
        </row>
        <row r="26">
          <cell r="C26" t="str">
            <v>Vehicles</v>
          </cell>
          <cell r="F26">
            <v>6113.3259422863603</v>
          </cell>
        </row>
        <row r="27">
          <cell r="C27" t="str">
            <v>Premises</v>
          </cell>
          <cell r="F27">
            <v>0</v>
          </cell>
        </row>
        <row r="28">
          <cell r="C28" t="str">
            <v>Buildings - Capital Works</v>
          </cell>
          <cell r="F28">
            <v>0</v>
          </cell>
        </row>
        <row r="29">
          <cell r="C29" t="str">
            <v>Other (Non-Network)</v>
          </cell>
          <cell r="F29">
            <v>84829.704516175669</v>
          </cell>
        </row>
        <row r="30">
          <cell r="C30" t="str">
            <v>Lease L&amp;B 2019-20 &lt; 20 years rem life</v>
          </cell>
          <cell r="F30">
            <v>0</v>
          </cell>
        </row>
        <row r="31">
          <cell r="C31" t="str">
            <v>Lease L&amp;B 2019-20 &gt; 20 years rem life</v>
          </cell>
          <cell r="F31">
            <v>0</v>
          </cell>
        </row>
        <row r="32">
          <cell r="C32" t="str">
            <v>Lease L&amp;B 2020-21</v>
          </cell>
          <cell r="F32">
            <v>0</v>
          </cell>
        </row>
        <row r="33">
          <cell r="C33" t="str">
            <v>Lease L&amp;B 2021-22</v>
          </cell>
          <cell r="F33">
            <v>0</v>
          </cell>
        </row>
        <row r="34">
          <cell r="C34" t="str">
            <v>Lease L&amp;B 2022-23</v>
          </cell>
          <cell r="F34">
            <v>0</v>
          </cell>
        </row>
        <row r="35">
          <cell r="C35" t="str">
            <v>Lease L&amp;B 2023-24</v>
          </cell>
          <cell r="F35">
            <v>0</v>
          </cell>
        </row>
        <row r="36">
          <cell r="C36" t="str">
            <v>Lease L&amp;B 2025-26</v>
          </cell>
          <cell r="F36">
            <v>0</v>
          </cell>
        </row>
        <row r="37">
          <cell r="C37" t="str">
            <v>Lease L&amp;B 2026-27</v>
          </cell>
          <cell r="F37">
            <v>0</v>
          </cell>
        </row>
        <row r="62">
          <cell r="C62" t="str">
            <v>Secondary</v>
          </cell>
          <cell r="F62">
            <v>94357.98316759002</v>
          </cell>
        </row>
        <row r="63">
          <cell r="C63" t="str">
            <v>Switchgear</v>
          </cell>
          <cell r="F63">
            <v>378851.91997868218</v>
          </cell>
        </row>
        <row r="64">
          <cell r="C64" t="str">
            <v>Transformers</v>
          </cell>
          <cell r="F64">
            <v>502960.16157212149</v>
          </cell>
        </row>
        <row r="65">
          <cell r="C65" t="str">
            <v>Reactive</v>
          </cell>
          <cell r="F65">
            <v>31815.831722321102</v>
          </cell>
        </row>
        <row r="66">
          <cell r="C66" t="str">
            <v>Towers and Conductor</v>
          </cell>
          <cell r="F66">
            <v>457596.49986088014</v>
          </cell>
        </row>
        <row r="67">
          <cell r="C67" t="str">
            <v>Establishment</v>
          </cell>
          <cell r="F67">
            <v>172495.20588661128</v>
          </cell>
        </row>
        <row r="68">
          <cell r="C68" t="str">
            <v>Communications</v>
          </cell>
          <cell r="F68">
            <v>168483.21836841104</v>
          </cell>
        </row>
        <row r="69">
          <cell r="C69" t="str">
            <v>Polymeric Insulators</v>
          </cell>
          <cell r="F69">
            <v>67839.457633719561</v>
          </cell>
        </row>
        <row r="70">
          <cell r="C70" t="str">
            <v>Easements</v>
          </cell>
          <cell r="F70">
            <v>0</v>
          </cell>
        </row>
        <row r="71">
          <cell r="C71" t="str">
            <v>Land</v>
          </cell>
          <cell r="F71">
            <v>0</v>
          </cell>
        </row>
        <row r="72">
          <cell r="C72" t="str">
            <v>Inventory</v>
          </cell>
          <cell r="F72">
            <v>0</v>
          </cell>
        </row>
        <row r="73">
          <cell r="C73" t="str">
            <v>IT</v>
          </cell>
          <cell r="F73">
            <v>84648.257282004139</v>
          </cell>
        </row>
        <row r="74">
          <cell r="C74" t="str">
            <v>In-House Software</v>
          </cell>
          <cell r="F74">
            <v>172361.76631814736</v>
          </cell>
        </row>
        <row r="75">
          <cell r="C75" t="str">
            <v>Vehicles</v>
          </cell>
          <cell r="F75">
            <v>6130.1519691026933</v>
          </cell>
        </row>
        <row r="76">
          <cell r="C76" t="str">
            <v>Premises</v>
          </cell>
          <cell r="F76">
            <v>0</v>
          </cell>
        </row>
        <row r="77">
          <cell r="C77" t="str">
            <v>Buildings - Capital Works</v>
          </cell>
          <cell r="F77">
            <v>5106.7017488153806</v>
          </cell>
        </row>
        <row r="78">
          <cell r="C78" t="str">
            <v>Other (Non-Network)</v>
          </cell>
          <cell r="F78">
            <v>20799.097661558109</v>
          </cell>
        </row>
        <row r="79">
          <cell r="C79" t="str">
            <v>Lease L&amp;B 2019-20 &lt; 20 years rem life</v>
          </cell>
          <cell r="F79">
            <v>0</v>
          </cell>
        </row>
        <row r="80">
          <cell r="C80" t="str">
            <v>Lease L&amp;B 2019-20 &gt; 20 years rem life</v>
          </cell>
          <cell r="F80">
            <v>0</v>
          </cell>
        </row>
        <row r="81">
          <cell r="C81" t="str">
            <v>Lease L&amp;B 2020-21</v>
          </cell>
          <cell r="F81">
            <v>0</v>
          </cell>
        </row>
        <row r="82">
          <cell r="C82" t="str">
            <v>Lease L&amp;B 2021-22</v>
          </cell>
          <cell r="F82">
            <v>0</v>
          </cell>
        </row>
        <row r="83">
          <cell r="C83" t="str">
            <v>Lease L&amp;B 2022-23</v>
          </cell>
          <cell r="F83">
            <v>0</v>
          </cell>
        </row>
        <row r="84">
          <cell r="C84" t="str">
            <v>Lease L&amp;B 2023-24</v>
          </cell>
          <cell r="F84">
            <v>0</v>
          </cell>
        </row>
        <row r="85">
          <cell r="C85" t="str">
            <v>Lease L&amp;B 2025-26</v>
          </cell>
          <cell r="F85">
            <v>0</v>
          </cell>
        </row>
        <row r="86">
          <cell r="C86" t="str">
            <v>Lease L&amp;B 2026-27</v>
          </cell>
          <cell r="F86">
            <v>0</v>
          </cell>
        </row>
      </sheetData>
      <sheetData sheetId="26">
        <row r="13">
          <cell r="C13" t="str">
            <v>Network Maintenance</v>
          </cell>
          <cell r="F13">
            <v>34790372.179999962</v>
          </cell>
        </row>
        <row r="14">
          <cell r="C14" t="str">
            <v>Network Operations</v>
          </cell>
          <cell r="F14">
            <v>34741.540000000008</v>
          </cell>
        </row>
        <row r="15">
          <cell r="C15" t="str">
            <v>Availability Rebate</v>
          </cell>
          <cell r="F15">
            <v>0</v>
          </cell>
        </row>
        <row r="16">
          <cell r="C16" t="str">
            <v xml:space="preserve">Insurance </v>
          </cell>
          <cell r="F16">
            <v>7586587.6500000004</v>
          </cell>
        </row>
        <row r="17">
          <cell r="C17" t="str">
            <v>Other Taxes and Charges</v>
          </cell>
          <cell r="F17">
            <v>20044202.149999999</v>
          </cell>
        </row>
        <row r="18">
          <cell r="C18" t="str">
            <v>IT</v>
          </cell>
          <cell r="F18">
            <v>11004308.981222056</v>
          </cell>
        </row>
        <row r="19">
          <cell r="C19" t="str">
            <v>Software as a Service (SaaS)</v>
          </cell>
          <cell r="F19">
            <v>6653936.598777947</v>
          </cell>
        </row>
        <row r="20">
          <cell r="C20" t="str">
            <v>Easement Tax</v>
          </cell>
          <cell r="F20">
            <v>267987784.84999999</v>
          </cell>
        </row>
        <row r="21">
          <cell r="C21" t="str">
            <v>Negotiated Services</v>
          </cell>
          <cell r="F21">
            <v>0</v>
          </cell>
        </row>
        <row r="22">
          <cell r="C22" t="str">
            <v>Excluded Prescribed Services</v>
          </cell>
          <cell r="F22">
            <v>0</v>
          </cell>
        </row>
        <row r="23">
          <cell r="C23" t="str">
            <v>Non-Regulated Services</v>
          </cell>
          <cell r="F23">
            <v>0</v>
          </cell>
        </row>
        <row r="24">
          <cell r="C24" t="str">
            <v>Directly attributable opex</v>
          </cell>
          <cell r="F24">
            <v>348101933.94999993</v>
          </cell>
        </row>
        <row r="25">
          <cell r="C25" t="str">
            <v xml:space="preserve">ALLOCATED OPEX </v>
          </cell>
        </row>
        <row r="26">
          <cell r="C26" t="str">
            <v>TNSP specified category</v>
          </cell>
        </row>
        <row r="27">
          <cell r="C27" t="str">
            <v>Network Maintenance</v>
          </cell>
          <cell r="F27">
            <v>0</v>
          </cell>
        </row>
        <row r="28">
          <cell r="C28" t="str">
            <v>Network Operations</v>
          </cell>
          <cell r="F28">
            <v>17093915.126499999</v>
          </cell>
        </row>
        <row r="29">
          <cell r="C29" t="str">
            <v>OHS</v>
          </cell>
          <cell r="F29">
            <v>531422.71999999997</v>
          </cell>
        </row>
        <row r="30">
          <cell r="C30" t="str">
            <v>Finance</v>
          </cell>
          <cell r="F30">
            <v>6142653.8542685099</v>
          </cell>
        </row>
        <row r="31">
          <cell r="C31" t="str">
            <v xml:space="preserve">HR </v>
          </cell>
          <cell r="F31">
            <v>3782076.3800000004</v>
          </cell>
        </row>
        <row r="32">
          <cell r="C32" t="str">
            <v xml:space="preserve">IT </v>
          </cell>
          <cell r="F32">
            <v>3216691.66</v>
          </cell>
        </row>
        <row r="33">
          <cell r="C33" t="str">
            <v>Building Services</v>
          </cell>
          <cell r="F33">
            <v>1661402.8900000001</v>
          </cell>
        </row>
        <row r="34">
          <cell r="C34" t="str">
            <v>Strategy and Business Development</v>
          </cell>
          <cell r="F34">
            <v>238316.46</v>
          </cell>
        </row>
        <row r="35">
          <cell r="C35" t="str">
            <v>Other Corporate Services</v>
          </cell>
          <cell r="F35">
            <v>8155636.9981767656</v>
          </cell>
        </row>
        <row r="36">
          <cell r="C36" t="str">
            <v>Non-Regulated Services</v>
          </cell>
          <cell r="F36">
            <v>0</v>
          </cell>
        </row>
        <row r="37">
          <cell r="C37" t="str">
            <v>Allocated opex</v>
          </cell>
          <cell r="F37">
            <v>40822116.088945277</v>
          </cell>
        </row>
        <row r="38">
          <cell r="C38" t="str">
            <v>Total operating expenditure</v>
          </cell>
          <cell r="F38">
            <v>388924050.0389452</v>
          </cell>
        </row>
        <row r="40">
          <cell r="C40" t="str">
            <v>8.5.2 - OPERATING EXPENDITURE - REGULATORY ACCOUNTS</v>
          </cell>
        </row>
        <row r="62">
          <cell r="C62" t="str">
            <v>Building Services</v>
          </cell>
          <cell r="F62">
            <v>1661402.8900000001</v>
          </cell>
        </row>
        <row r="63">
          <cell r="C63" t="str">
            <v>Strategy and Business Development</v>
          </cell>
          <cell r="F63">
            <v>238316.46</v>
          </cell>
        </row>
        <row r="64">
          <cell r="C64" t="str">
            <v>Other Corporate Services</v>
          </cell>
          <cell r="F64">
            <v>8155636.9981767656</v>
          </cell>
        </row>
        <row r="65">
          <cell r="C65" t="str">
            <v>Non-Regulated Services</v>
          </cell>
          <cell r="F65">
            <v>0</v>
          </cell>
        </row>
        <row r="66">
          <cell r="C66" t="str">
            <v>Allocated opex</v>
          </cell>
          <cell r="F66">
            <v>40822116.088945277</v>
          </cell>
        </row>
        <row r="67">
          <cell r="C67" t="str">
            <v>Total operating expenditure</v>
          </cell>
          <cell r="F67">
            <v>388924050.0389452</v>
          </cell>
        </row>
        <row r="71">
          <cell r="C71" t="str">
            <v>CHECKS AND TOTALS</v>
          </cell>
          <cell r="F71" t="str">
            <v>Sheet 8.5</v>
          </cell>
        </row>
        <row r="72">
          <cell r="C72" t="str">
            <v>Total Operating expenditure</v>
          </cell>
          <cell r="F72">
            <v>388924050</v>
          </cell>
        </row>
        <row r="73">
          <cell r="C73" t="str">
            <v>Total Opex - regulatory accounts (PTS) - Expenditure summary</v>
          </cell>
          <cell r="F73">
            <v>388924050</v>
          </cell>
        </row>
      </sheetData>
      <sheetData sheetId="27">
        <row r="13">
          <cell r="C13" t="str">
            <v>OTHER REVENUE (TRANSMISSION)</v>
          </cell>
        </row>
        <row r="14">
          <cell r="C14" t="str">
            <v>Gross proceeds from sale of fixed assets</v>
          </cell>
          <cell r="F14">
            <v>148728.87000000002</v>
          </cell>
        </row>
        <row r="15">
          <cell r="C15" t="str">
            <v>Sale of scrap metal</v>
          </cell>
          <cell r="F15">
            <v>181365.33</v>
          </cell>
        </row>
        <row r="20">
          <cell r="C20" t="str">
            <v>TOTAL EXPENDITURE (before interest and tax)</v>
          </cell>
        </row>
        <row r="21">
          <cell r="C21" t="str">
            <v>Operating expenditure</v>
          </cell>
          <cell r="F21">
            <v>388924050.0389452</v>
          </cell>
        </row>
        <row r="22">
          <cell r="C22" t="str">
            <v>Other expenditure (before interest and tax)</v>
          </cell>
          <cell r="F22">
            <v>0</v>
          </cell>
        </row>
        <row r="23">
          <cell r="C23" t="str">
            <v>OTHER EXPENDITURE (before interest and tax)</v>
          </cell>
        </row>
        <row r="24">
          <cell r="C24" t="str">
            <v>Depreciation</v>
          </cell>
          <cell r="F24">
            <v>137559333.99526703</v>
          </cell>
        </row>
        <row r="25">
          <cell r="C25" t="str">
            <v>Loss on disposal of fixed assets</v>
          </cell>
          <cell r="F25">
            <v>1746267.2899999998</v>
          </cell>
        </row>
        <row r="26">
          <cell r="C26" t="str">
            <v>Debt raising expenditure</v>
          </cell>
          <cell r="F26">
            <v>0</v>
          </cell>
        </row>
        <row r="34">
          <cell r="C34" t="str">
            <v>CHECKS AND TOTALS</v>
          </cell>
        </row>
        <row r="35">
          <cell r="C35" t="str">
            <v>nil</v>
          </cell>
        </row>
      </sheetData>
      <sheetData sheetId="28">
        <row r="13">
          <cell r="C13" t="str">
            <v>OTHER REVENUE (TRANSMISSION)</v>
          </cell>
        </row>
        <row r="14">
          <cell r="C14" t="str">
            <v>Gross proceeds from sale of fixed assets</v>
          </cell>
          <cell r="F14">
            <v>148728.87000000002</v>
          </cell>
        </row>
        <row r="15">
          <cell r="C15" t="str">
            <v>Sale of scrap metal</v>
          </cell>
          <cell r="F15">
            <v>181365.33</v>
          </cell>
        </row>
        <row r="16">
          <cell r="C16" t="str">
            <v/>
          </cell>
        </row>
        <row r="17">
          <cell r="C17" t="str">
            <v/>
          </cell>
        </row>
        <row r="18">
          <cell r="C18" t="str">
            <v/>
          </cell>
        </row>
        <row r="19">
          <cell r="C19" t="str">
            <v/>
          </cell>
        </row>
        <row r="20">
          <cell r="C20" t="str">
            <v>TOTAL EXPENDITURE (before interest and tax)</v>
          </cell>
        </row>
        <row r="21">
          <cell r="C21" t="str">
            <v>Operating expenditure</v>
          </cell>
          <cell r="F21">
            <v>388924050.0389452</v>
          </cell>
        </row>
        <row r="22">
          <cell r="C22" t="str">
            <v>Other expenditure (before interest and tax)</v>
          </cell>
          <cell r="F22">
            <v>0</v>
          </cell>
        </row>
        <row r="23">
          <cell r="C23" t="str">
            <v>OTHER EXPENDITURE (before interest and tax)</v>
          </cell>
        </row>
        <row r="24">
          <cell r="C24" t="str">
            <v>Depreciation</v>
          </cell>
          <cell r="F24">
            <v>212376062.7750448</v>
          </cell>
        </row>
        <row r="25">
          <cell r="C25" t="str">
            <v>Loss on disposal of fixed assets</v>
          </cell>
          <cell r="F25">
            <v>1746267.2899999998</v>
          </cell>
        </row>
        <row r="26">
          <cell r="C26" t="str">
            <v>Debt raising expenditure</v>
          </cell>
          <cell r="F26">
            <v>6324961.2023531515</v>
          </cell>
        </row>
        <row r="27">
          <cell r="C27" t="str">
            <v/>
          </cell>
        </row>
        <row r="28">
          <cell r="C28" t="str">
            <v/>
          </cell>
        </row>
        <row r="29">
          <cell r="C29" t="str">
            <v/>
          </cell>
        </row>
        <row r="30">
          <cell r="C30" t="str">
            <v/>
          </cell>
        </row>
        <row r="31">
          <cell r="C31" t="str">
            <v/>
          </cell>
        </row>
        <row r="36">
          <cell r="C36" t="str">
            <v>CHECKS AND TOTALS</v>
          </cell>
          <cell r="F36" t="str">
            <v>Sheet 9.2</v>
          </cell>
        </row>
        <row r="37">
          <cell r="C37" t="str">
            <v>Total revenue - Regulatory accounts (PTS)</v>
          </cell>
          <cell r="F37">
            <v>725820644.88219988</v>
          </cell>
        </row>
      </sheetData>
      <sheetData sheetId="29">
        <row r="14">
          <cell r="C14" t="str">
            <v>Amount of prudent discounts offered / recovered from other transmission customers</v>
          </cell>
        </row>
        <row r="17">
          <cell r="C17" t="str">
            <v>CHECKS AND TOTALS</v>
          </cell>
        </row>
        <row r="18">
          <cell r="C18" t="str">
            <v>nil</v>
          </cell>
        </row>
      </sheetData>
      <sheetData sheetId="30">
        <row r="13">
          <cell r="C13" t="str">
            <v>AusNet Electricity Services Pty Ltd (1200)</v>
          </cell>
          <cell r="F13" t="str">
            <v>A competitive process was not undertaken</v>
          </cell>
        </row>
        <row r="23">
          <cell r="C23" t="str">
            <v>PAYMENTS TO RELATED PARTIES</v>
          </cell>
        </row>
        <row r="24">
          <cell r="C24" t="str">
            <v>AusNet Asset Services Pty Ltd (1100)</v>
          </cell>
          <cell r="F24" t="str">
            <v>A competitive process was not undertaken</v>
          </cell>
        </row>
        <row r="25">
          <cell r="C25" t="str">
            <v>AusNet Electricity Services Pty Ltd (1200)</v>
          </cell>
          <cell r="F25" t="str">
            <v>Regulatory obligation</v>
          </cell>
        </row>
        <row r="26">
          <cell r="C26" t="str">
            <v>AusNet Services (Transmission) Ltd (8200)</v>
          </cell>
          <cell r="F26" t="str">
            <v>A competitive process was not undertaken given the nature of intercompany financing</v>
          </cell>
        </row>
        <row r="27">
          <cell r="C27" t="str">
            <v>AusNet Services Holdings Pty Ltd (8105)</v>
          </cell>
          <cell r="F27" t="str">
            <v>A competitive process was not undertaken given the nature of intercompany financing</v>
          </cell>
        </row>
        <row r="28">
          <cell r="C28" t="str">
            <v>Mondo Metering Pty Ltd (1400)</v>
          </cell>
          <cell r="F28" t="str">
            <v>A competitive process was not undertaken</v>
          </cell>
        </row>
        <row r="29">
          <cell r="C29" t="str">
            <v>GEOMATIC.AI Pty Ltd</v>
          </cell>
          <cell r="F29" t="str">
            <v>A competitive process was not undertaken</v>
          </cell>
        </row>
        <row r="30">
          <cell r="C30" t="str">
            <v>GEOMATIC.AI Pty Ltd</v>
          </cell>
          <cell r="F30" t="str">
            <v>A competitive process was not undertaken</v>
          </cell>
        </row>
        <row r="31">
          <cell r="C31" t="str">
            <v>GEOMATIC.AI Pty Ltd</v>
          </cell>
          <cell r="F31" t="str">
            <v>A competitive process was not undertaken</v>
          </cell>
        </row>
        <row r="36">
          <cell r="C36" t="str">
            <v>CHECKS AND TOTALS</v>
          </cell>
        </row>
        <row r="37">
          <cell r="C37" t="str">
            <v>nil</v>
          </cell>
        </row>
      </sheetData>
      <sheetData sheetId="31">
        <row r="13">
          <cell r="C13" t="str">
            <v>February</v>
          </cell>
          <cell r="F13">
            <v>46</v>
          </cell>
        </row>
        <row r="14">
          <cell r="C14" t="str">
            <v>March</v>
          </cell>
          <cell r="F14">
            <v>27</v>
          </cell>
        </row>
        <row r="15">
          <cell r="C15" t="str">
            <v>April</v>
          </cell>
          <cell r="F15">
            <v>53</v>
          </cell>
        </row>
        <row r="16">
          <cell r="C16" t="str">
            <v>May</v>
          </cell>
          <cell r="F16">
            <v>86</v>
          </cell>
        </row>
        <row r="17">
          <cell r="C17" t="str">
            <v>June</v>
          </cell>
          <cell r="F17">
            <v>94</v>
          </cell>
        </row>
        <row r="18">
          <cell r="C18" t="str">
            <v>July</v>
          </cell>
          <cell r="F18">
            <v>325.5</v>
          </cell>
        </row>
        <row r="19">
          <cell r="C19" t="str">
            <v>August</v>
          </cell>
          <cell r="F19">
            <v>282</v>
          </cell>
        </row>
        <row r="20">
          <cell r="C20" t="str">
            <v>September</v>
          </cell>
          <cell r="F20">
            <v>60</v>
          </cell>
        </row>
        <row r="21">
          <cell r="C21" t="str">
            <v>October</v>
          </cell>
          <cell r="F21">
            <v>69</v>
          </cell>
        </row>
        <row r="22">
          <cell r="C22" t="str">
            <v>November</v>
          </cell>
          <cell r="F22">
            <v>7</v>
          </cell>
        </row>
        <row r="23">
          <cell r="C23" t="str">
            <v>December</v>
          </cell>
          <cell r="F23">
            <v>31</v>
          </cell>
        </row>
        <row r="26">
          <cell r="C26" t="str">
            <v>CHECKS AND TOTALS</v>
          </cell>
        </row>
        <row r="27">
          <cell r="C27" t="str">
            <v>nil</v>
          </cell>
        </row>
      </sheetData>
      <sheetData sheetId="32">
        <row r="32">
          <cell r="C32" t="str">
            <v>DC07 - Capital expenditure | Capex by purpose</v>
          </cell>
        </row>
        <row r="33">
          <cell r="C33" t="str">
            <v>Large Projects</v>
          </cell>
        </row>
        <row r="34">
          <cell r="C34" t="str">
            <v>7.5.2 - LARGE PROJECT CAPITAL EXPENDITURE</v>
          </cell>
        </row>
        <row r="37">
          <cell r="C37" t="str">
            <v>PROJECT NAME/ID</v>
          </cell>
          <cell r="F37" t="str">
            <v>Total (direct + indirect) expenditure* 
[AER information Request]</v>
          </cell>
        </row>
        <row r="38">
          <cell r="C38" t="str">
            <v>TD-0003319 WMTS Redevelopment Project</v>
          </cell>
          <cell r="F38">
            <v>41967.78</v>
          </cell>
        </row>
        <row r="39">
          <cell r="C39" t="str">
            <v>TD-0003454 KTS Transformer Replacement</v>
          </cell>
          <cell r="F39">
            <v>1340469.6499999999</v>
          </cell>
        </row>
        <row r="40">
          <cell r="C40" t="str">
            <v>TD-0003597 TTS 66kV Circuit Breaker Replacement</v>
          </cell>
          <cell r="F40">
            <v>220482.62</v>
          </cell>
        </row>
      </sheetData>
      <sheetData sheetId="33">
        <row r="13">
          <cell r="C13" t="str">
            <v>Forecast straight line depreciation</v>
          </cell>
        </row>
        <row r="14">
          <cell r="C14" t="str">
            <v xml:space="preserve">Gross capex </v>
          </cell>
        </row>
        <row r="15">
          <cell r="C15" t="str">
            <v xml:space="preserve">Disposals </v>
          </cell>
        </row>
        <row r="16">
          <cell r="C16" t="str">
            <v>Capex timing adjustment</v>
          </cell>
        </row>
        <row r="17">
          <cell r="C17" t="str">
            <v xml:space="preserve">Closing value </v>
          </cell>
        </row>
        <row r="19">
          <cell r="C19" t="str">
            <v xml:space="preserve">DC08 - Asset base values | regulatory accounts (PTS) </v>
          </cell>
        </row>
        <row r="20">
          <cell r="C20" t="str">
            <v>Asset base by asset group - as commissioned</v>
          </cell>
        </row>
        <row r="21">
          <cell r="C21" t="str">
            <v>8.6.2 - INDICATIVE ASSET BASE AS COMMISSIONED</v>
          </cell>
        </row>
        <row r="23">
          <cell r="C23" t="str">
            <v>INDICATIVE TOTAL REGULATORY ASSET BASE ROLL FORWARD (WITHIN PERIOD)</v>
          </cell>
        </row>
        <row r="24">
          <cell r="C24" t="str">
            <v>Opening value</v>
          </cell>
        </row>
        <row r="25">
          <cell r="C25" t="str">
            <v>Inflation addition</v>
          </cell>
        </row>
        <row r="26">
          <cell r="C26" t="str">
            <v>Forecast straight line depreciation</v>
          </cell>
        </row>
        <row r="27">
          <cell r="C27" t="str">
            <v xml:space="preserve">Gross capex </v>
          </cell>
        </row>
        <row r="28">
          <cell r="C28" t="str">
            <v xml:space="preserve">Disposals </v>
          </cell>
        </row>
        <row r="29">
          <cell r="C29" t="str">
            <v>Capex timing adjustment</v>
          </cell>
        </row>
        <row r="30">
          <cell r="C30" t="str">
            <v xml:space="preserve">Closing value </v>
          </cell>
        </row>
        <row r="31">
          <cell r="C31" t="str">
            <v>INDICATIVE TOTAL TAX ASSET BASE ROLL FORWARD (WITHIN PERIOD)</v>
          </cell>
        </row>
        <row r="32">
          <cell r="C32" t="str">
            <v>Opening value</v>
          </cell>
        </row>
        <row r="33">
          <cell r="C33" t="str">
            <v>Actual tax depreciation</v>
          </cell>
        </row>
        <row r="34">
          <cell r="C34" t="str">
            <v xml:space="preserve">Gross capex </v>
          </cell>
        </row>
        <row r="35">
          <cell r="C35" t="str">
            <v xml:space="preserve">Disposals </v>
          </cell>
        </row>
        <row r="36">
          <cell r="C36" t="str">
            <v xml:space="preserve">Closing value </v>
          </cell>
        </row>
        <row r="39">
          <cell r="C39" t="str">
            <v>CHECKS AND TOTALS</v>
          </cell>
        </row>
        <row r="40">
          <cell r="C40" t="str">
            <v>nil</v>
          </cell>
        </row>
      </sheetData>
      <sheetData sheetId="34">
        <row r="13">
          <cell r="C13" t="str">
            <v>Tax rate applicable to holding interest attributable to a NTER or government-owned non-NTER entity</v>
          </cell>
        </row>
        <row r="14">
          <cell r="C14" t="str">
            <v>Proportion of holding interest in flow-through vehicle not attributable to a NTER or government owned non-NTER entity</v>
          </cell>
        </row>
        <row r="15">
          <cell r="C15" t="str">
            <v>Tax rate applicable to holding interest not attributable to a NTER or government owned non-NTER entity</v>
          </cell>
        </row>
        <row r="16">
          <cell r="C16" t="str">
            <v>Flow-though blended tax rate</v>
          </cell>
        </row>
        <row r="18">
          <cell r="C18" t="str">
            <v>TAX RELATED INFORMATION</v>
          </cell>
        </row>
        <row r="19">
          <cell r="C19" t="str">
            <v>Tax asset base depreciation</v>
          </cell>
        </row>
        <row r="20">
          <cell r="C20" t="str">
            <v>Tax rate</v>
          </cell>
        </row>
        <row r="21">
          <cell r="C21" t="str">
            <v>Taxable income adjustments</v>
          </cell>
        </row>
        <row r="22">
          <cell r="C22" t="str">
            <v>Tax loss carried forward</v>
          </cell>
        </row>
        <row r="23">
          <cell r="C23" t="str">
            <v>Adjustment to tax expense for value of gifted assets</v>
          </cell>
        </row>
        <row r="24">
          <cell r="C24" t="str">
            <v>Permanent differences due to disallowed interest expense</v>
          </cell>
        </row>
        <row r="25">
          <cell r="C25" t="str">
            <v>Permanent differences due to adjustments to prior year returns</v>
          </cell>
        </row>
        <row r="27">
          <cell r="C27" t="str">
            <v>INTEREST EXPENSE</v>
          </cell>
        </row>
        <row r="28">
          <cell r="C28" t="str">
            <v>Debt and Equity</v>
          </cell>
        </row>
        <row r="29">
          <cell r="C29" t="str">
            <v>Interest bearing liabilities</v>
          </cell>
        </row>
        <row r="30">
          <cell r="C30" t="str">
            <v>Related party interest expense</v>
          </cell>
        </row>
        <row r="31">
          <cell r="C31" t="str">
            <v>Interest expense</v>
          </cell>
        </row>
        <row r="33">
          <cell r="C33" t="str">
            <v>DC09 - Revenue and financial statements | Other financial information</v>
          </cell>
        </row>
        <row r="34">
          <cell r="C34" t="str">
            <v>Profitability measures</v>
          </cell>
        </row>
        <row r="35">
          <cell r="C35" t="str">
            <v>8.7.2 - PROFITABILITY MEASURES</v>
          </cell>
        </row>
        <row r="37">
          <cell r="C37" t="str">
            <v>BALANCE SHEET ITEMS AND OTHER</v>
          </cell>
        </row>
        <row r="38">
          <cell r="C38" t="str">
            <v>Interest bearing liabilities (end of period balance)</v>
          </cell>
        </row>
        <row r="39">
          <cell r="C39" t="str">
            <v>Tax asset base depreciation</v>
          </cell>
        </row>
        <row r="40">
          <cell r="C40" t="str">
            <v>Total taxable revenue and/or income for customer contributions and/or gifted assets</v>
          </cell>
        </row>
      </sheetData>
      <sheetData sheetId="35">
        <row r="13">
          <cell r="C13" t="str">
            <v>Reopener for capex</v>
          </cell>
        </row>
        <row r="14">
          <cell r="C14" t="str">
            <v>Pass throughs</v>
          </cell>
        </row>
        <row r="15">
          <cell r="C15" t="str">
            <v>STPIS</v>
          </cell>
        </row>
        <row r="16">
          <cell r="C16" t="str">
            <v>SSIS</v>
          </cell>
        </row>
        <row r="17">
          <cell r="C17" t="str">
            <v>DMIAM</v>
          </cell>
        </row>
        <row r="18">
          <cell r="C18" t="str">
            <v>Contingent projects (transmission)</v>
          </cell>
        </row>
        <row r="19">
          <cell r="C19" t="str">
            <v>Revocation of transmission determination</v>
          </cell>
        </row>
        <row r="20">
          <cell r="C20" t="str">
            <v>Any other adjustments allowed under NER 6A3.2</v>
          </cell>
        </row>
        <row r="21">
          <cell r="C21" t="str">
            <v>Other adjustments</v>
          </cell>
        </row>
        <row r="22">
          <cell r="C22" t="str">
            <v>Adjusted allowed revenue</v>
          </cell>
        </row>
        <row r="23">
          <cell r="C23" t="str">
            <v>REVENUE FROM PRESCRIBED SERVICES</v>
          </cell>
        </row>
        <row r="24">
          <cell r="C24" t="str">
            <v>Prescribed entry services</v>
          </cell>
        </row>
        <row r="25">
          <cell r="C25" t="str">
            <v>Prescribed exit services</v>
          </cell>
        </row>
        <row r="26">
          <cell r="C26" t="str">
            <v>Prescribed common transmission services</v>
          </cell>
        </row>
        <row r="27">
          <cell r="C27" t="str">
            <v>Locational TUOS services</v>
          </cell>
        </row>
        <row r="28">
          <cell r="C28" t="str">
            <v>Non-locational TUOS services</v>
          </cell>
        </row>
        <row r="29">
          <cell r="C29" t="str">
            <v>Net revenue from modified load export charges</v>
          </cell>
        </row>
        <row r="30">
          <cell r="C30" t="str">
            <v>System strength services</v>
          </cell>
        </row>
        <row r="31">
          <cell r="C31" t="str">
            <v>Inter-regional settlements residues; proceeds from auctions</v>
          </cell>
        </row>
        <row r="32">
          <cell r="C32" t="str">
            <v>Intra-regional settlements residues</v>
          </cell>
        </row>
        <row r="33">
          <cell r="C33" t="str">
            <v>Revenue from prescribed services</v>
          </cell>
        </row>
        <row r="34">
          <cell r="C34" t="str">
            <v>BUDGETED REVENUE FROM CUSTOMERS</v>
          </cell>
        </row>
        <row r="35">
          <cell r="C35" t="str">
            <v>Budgeted revenue from customers</v>
          </cell>
        </row>
        <row r="37">
          <cell r="C37" t="str">
            <v>REVENUE RECOVERIES</v>
          </cell>
        </row>
        <row r="38">
          <cell r="C38" t="str">
            <v>Prescribed entry services</v>
          </cell>
        </row>
        <row r="39">
          <cell r="C39" t="str">
            <v>Prescribed exit services</v>
          </cell>
        </row>
        <row r="40">
          <cell r="C40" t="str">
            <v>Prescribed common transmission services (excluding system strength charges)</v>
          </cell>
        </row>
        <row r="63">
          <cell r="C63" t="str">
            <v>CHECKS AND TOTALS</v>
          </cell>
        </row>
        <row r="64">
          <cell r="C64" t="str">
            <v>nil</v>
          </cell>
        </row>
      </sheetData>
      <sheetData sheetId="36"/>
      <sheetData sheetId="37">
        <row r="13">
          <cell r="F13" t="str">
            <v>TQS0117D</v>
          </cell>
        </row>
        <row r="14">
          <cell r="F14" t="str">
            <v>TQS0117E</v>
          </cell>
        </row>
        <row r="15">
          <cell r="F15" t="str">
            <v>TQS0117J</v>
          </cell>
        </row>
        <row r="16">
          <cell r="F16" t="str">
            <v>TQS0117K</v>
          </cell>
        </row>
        <row r="17">
          <cell r="F17" t="str">
            <v>TQS0117L</v>
          </cell>
        </row>
        <row r="18">
          <cell r="F18" t="str">
            <v>TQS0117F</v>
          </cell>
        </row>
        <row r="19">
          <cell r="F19" t="str">
            <v>TQS0117M</v>
          </cell>
        </row>
        <row r="20">
          <cell r="F20" t="str">
            <v>TQS0117N</v>
          </cell>
        </row>
        <row r="21">
          <cell r="F21" t="str">
            <v>TQS0117O</v>
          </cell>
        </row>
        <row r="22">
          <cell r="F22" t="str">
            <v>TQS0117P</v>
          </cell>
        </row>
        <row r="23">
          <cell r="F23" t="str">
            <v>TQS0117G</v>
          </cell>
        </row>
        <row r="24">
          <cell r="F24" t="str">
            <v>TQS0117Q</v>
          </cell>
        </row>
        <row r="25">
          <cell r="F25" t="str">
            <v>TQS0117R</v>
          </cell>
        </row>
        <row r="26">
          <cell r="F26" t="str">
            <v>TQS0117S</v>
          </cell>
        </row>
        <row r="27">
          <cell r="F27" t="str">
            <v>TQS0117T</v>
          </cell>
        </row>
        <row r="28">
          <cell r="F28" t="str">
            <v>TQS0117H</v>
          </cell>
        </row>
      </sheetData>
      <sheetData sheetId="38">
        <row r="13">
          <cell r="C13" t="str">
            <v>SA</v>
          </cell>
        </row>
        <row r="14">
          <cell r="C14" t="str">
            <v>NSW</v>
          </cell>
        </row>
        <row r="15">
          <cell r="C15" t="str">
            <v>Qld</v>
          </cell>
        </row>
        <row r="16">
          <cell r="C16" t="str">
            <v>Qld</v>
          </cell>
        </row>
        <row r="17">
          <cell r="C17" t="str">
            <v>NSW</v>
          </cell>
        </row>
        <row r="18">
          <cell r="C18" t="str">
            <v>Vic</v>
          </cell>
        </row>
        <row r="19">
          <cell r="C19" t="str">
            <v>SA</v>
          </cell>
        </row>
        <row r="20">
          <cell r="C20" t="str">
            <v>NT</v>
          </cell>
        </row>
        <row r="21">
          <cell r="C21" t="str">
            <v>Vic</v>
          </cell>
        </row>
        <row r="22">
          <cell r="C22" t="str">
            <v>Qld</v>
          </cell>
        </row>
        <row r="23">
          <cell r="C23" t="str">
            <v>SA</v>
          </cell>
        </row>
        <row r="24">
          <cell r="C24" t="str">
            <v>Tas</v>
          </cell>
        </row>
        <row r="25">
          <cell r="C25" t="str">
            <v>Tas</v>
          </cell>
        </row>
        <row r="26">
          <cell r="C26" t="str">
            <v>NSW</v>
          </cell>
        </row>
        <row r="27">
          <cell r="C27" t="str">
            <v>Vic</v>
          </cell>
        </row>
        <row r="34">
          <cell r="F34" t="str">
            <v>Applied to:</v>
          </cell>
        </row>
        <row r="36">
          <cell r="F36" t="str">
            <v>$D$11,$D$17,$D$23,$D$33,$D$39,$D$45,$D$55,$D$61,$D$67,$D$77,$D$83,$D$89</v>
          </cell>
        </row>
        <row r="37">
          <cell r="F37" t="str">
            <v>$D$12,$D$18,$D$24,$D$56,$D$62,$D$78,$D$68,$D$84</v>
          </cell>
        </row>
        <row r="38">
          <cell r="F38" t="str">
            <v>$D$13,$D$19,$D$25,$D$57,$D$63,$D$69,$D$79,$D$85</v>
          </cell>
        </row>
        <row r="39">
          <cell r="F39" t="str">
            <v>$D$14,$D$20,$D$26,$D$58,$D$64,$D$65,$D$70,$D$71,$D$80,$D$86</v>
          </cell>
        </row>
        <row r="40">
          <cell r="F40" t="str">
            <v>$D$87,$D$81,$D$71,$D$65,$D$59,$D$49,$D$43,$D$37,$D$21,$D$15</v>
          </cell>
        </row>
        <row r="62">
          <cell r="C62" t="str">
            <v>dms_BH</v>
          </cell>
        </row>
        <row r="63">
          <cell r="C63" t="str">
            <v>dms_BY1</v>
          </cell>
        </row>
        <row r="64">
          <cell r="C64" t="str">
            <v>dms_BY2</v>
          </cell>
        </row>
        <row r="65">
          <cell r="C65" t="str">
            <v>dms_GH</v>
          </cell>
        </row>
        <row r="66">
          <cell r="C66" t="str">
            <v>dms_GY1</v>
          </cell>
        </row>
        <row r="67">
          <cell r="C67" t="str">
            <v>dms_GY2</v>
          </cell>
        </row>
      </sheetData>
      <sheetData sheetId="39">
        <row r="13">
          <cell r="C13" t="str">
            <v>dms_SourceList</v>
          </cell>
        </row>
        <row r="14">
          <cell r="C14" t="str">
            <v>-- select --</v>
          </cell>
        </row>
        <row r="15">
          <cell r="C15" t="str">
            <v>After appeal</v>
          </cell>
        </row>
        <row r="16">
          <cell r="C16" t="str">
            <v>Draft decision</v>
          </cell>
        </row>
        <row r="17">
          <cell r="C17" t="str">
            <v>Final decision</v>
          </cell>
        </row>
        <row r="18">
          <cell r="C18" t="str">
            <v>PTRM update 1</v>
          </cell>
        </row>
        <row r="19">
          <cell r="C19" t="str">
            <v>PTRM update 2</v>
          </cell>
        </row>
        <row r="20">
          <cell r="C20" t="str">
            <v>PTRM update 3</v>
          </cell>
        </row>
        <row r="21">
          <cell r="C21" t="str">
            <v>PTRM update 4</v>
          </cell>
        </row>
        <row r="22">
          <cell r="C22" t="str">
            <v>PTRM update 5</v>
          </cell>
        </row>
        <row r="23">
          <cell r="C23" t="str">
            <v>PTRM update 6</v>
          </cell>
        </row>
        <row r="24">
          <cell r="C24" t="str">
            <v>PTRM update 7</v>
          </cell>
        </row>
        <row r="25">
          <cell r="C25" t="str">
            <v>Regulatory proposal</v>
          </cell>
        </row>
        <row r="26">
          <cell r="C26" t="str">
            <v>Reporting</v>
          </cell>
        </row>
        <row r="27">
          <cell r="C27" t="str">
            <v>Revised regulatory proposal</v>
          </cell>
        </row>
        <row r="31">
          <cell r="C31" t="str">
            <v>dms_DNSP_020301_SubstationType</v>
          </cell>
          <cell r="F31" t="str">
            <v>dms_DNSP_020302_ProjectType</v>
          </cell>
        </row>
        <row r="32">
          <cell r="C32" t="str">
            <v>Subtransmission substation</v>
          </cell>
          <cell r="F32" t="str">
            <v>New line on new route - single circuit</v>
          </cell>
        </row>
        <row r="33">
          <cell r="C33" t="str">
            <v>Zone substation</v>
          </cell>
          <cell r="F33" t="str">
            <v>New line on new route - dual circuit</v>
          </cell>
        </row>
        <row r="34">
          <cell r="C34" t="str">
            <v>Switching station</v>
          </cell>
          <cell r="F34" t="str">
            <v>New line on new route - other</v>
          </cell>
        </row>
        <row r="35">
          <cell r="C35" t="str">
            <v>Other</v>
          </cell>
          <cell r="F35" t="str">
            <v>Line rebuild over existing route - single circuit</v>
          </cell>
        </row>
        <row r="36">
          <cell r="F36" t="str">
            <v>Line rebuild over existing route - dual circuit</v>
          </cell>
        </row>
        <row r="37">
          <cell r="F37" t="str">
            <v>Reconductor - Single circuit</v>
          </cell>
        </row>
        <row r="38">
          <cell r="F38" t="str">
            <v>Reconductor - Dual circuit</v>
          </cell>
        </row>
        <row r="39">
          <cell r="F39" t="str">
            <v>Reconductor - Other</v>
          </cell>
        </row>
        <row r="40">
          <cell r="F40" t="str">
            <v>Line upgrade - raising/retensoring</v>
          </cell>
        </row>
        <row r="64">
          <cell r="C64" t="str">
            <v>dms_TNSP_0203_SubstationType</v>
          </cell>
          <cell r="F64" t="str">
            <v>dms_TNSP_020302_ProjectType</v>
          </cell>
        </row>
        <row r="65">
          <cell r="C65" t="str">
            <v>Terminal station</v>
          </cell>
          <cell r="F65" t="str">
            <v>New line on new route - single circuit</v>
          </cell>
        </row>
        <row r="66">
          <cell r="C66" t="str">
            <v>Switching station</v>
          </cell>
          <cell r="F66" t="str">
            <v>New line on new route - dual circuit</v>
          </cell>
        </row>
        <row r="67">
          <cell r="C67" t="str">
            <v>Transmission substation</v>
          </cell>
          <cell r="F67" t="str">
            <v>New line on new route - other</v>
          </cell>
        </row>
        <row r="68">
          <cell r="C68" t="str">
            <v>Other</v>
          </cell>
          <cell r="F68" t="str">
            <v>Line rebuild over existing route - single circuit</v>
          </cell>
        </row>
        <row r="69">
          <cell r="F69" t="str">
            <v>Line rebuild over existing route - dual circuit</v>
          </cell>
        </row>
        <row r="70">
          <cell r="F70" t="str">
            <v>Reconductor - Single circuit</v>
          </cell>
        </row>
        <row r="71">
          <cell r="F71" t="str">
            <v>Reconductor - Dual circuit</v>
          </cell>
        </row>
        <row r="72">
          <cell r="F72" t="str">
            <v>Reconductor - Other</v>
          </cell>
        </row>
        <row r="73">
          <cell r="F73" t="str">
            <v>Line upgrade - raising/retensoring</v>
          </cell>
        </row>
        <row r="74">
          <cell r="F74" t="str">
            <v>Line upgrade - voltage upgrade</v>
          </cell>
        </row>
        <row r="75">
          <cell r="F75" t="str">
            <v>Line upgrade - capacity</v>
          </cell>
        </row>
        <row r="76">
          <cell r="F76" t="str">
            <v>String spare circuit</v>
          </cell>
        </row>
        <row r="77">
          <cell r="F77" t="str">
            <v>Other</v>
          </cell>
        </row>
        <row r="83">
          <cell r="C83" t="str">
            <v>dms_020303_01_UOM</v>
          </cell>
          <cell r="F83" t="str">
            <v>dms_020501_03_UOM</v>
          </cell>
        </row>
        <row r="84">
          <cell r="C84" t="str">
            <v>Circuit line length in km</v>
          </cell>
          <cell r="F84" t="str">
            <v>0's</v>
          </cell>
        </row>
        <row r="85">
          <cell r="C85" t="str">
            <v>Circuit line length in km</v>
          </cell>
          <cell r="F85" t="str">
            <v>0's</v>
          </cell>
        </row>
        <row r="86">
          <cell r="C86" t="str">
            <v>Circuit line length in km</v>
          </cell>
          <cell r="F86" t="str">
            <v>MVA added</v>
          </cell>
        </row>
        <row r="87">
          <cell r="C87" t="str">
            <v>Circuit line length in km</v>
          </cell>
          <cell r="F87" t="str">
            <v>0's</v>
          </cell>
        </row>
        <row r="88">
          <cell r="C88" t="str">
            <v>Number</v>
          </cell>
          <cell r="F88" t="str">
            <v>total spend $0s</v>
          </cell>
        </row>
        <row r="89">
          <cell r="C89" t="str">
            <v>Number</v>
          </cell>
          <cell r="F89" t="str">
            <v>net circuit km added</v>
          </cell>
        </row>
      </sheetData>
      <sheetData sheetId="40">
        <row r="13">
          <cell r="C13" t="str">
            <v>Queensland Electricity Transmission Corporation Limited trading as Powerlink Queensland</v>
          </cell>
          <cell r="F13" t="str">
            <v>Electricity</v>
          </cell>
        </row>
        <row r="14">
          <cell r="C14" t="str">
            <v>TasNetworks (T)</v>
          </cell>
          <cell r="F14" t="str">
            <v>Electricity</v>
          </cell>
        </row>
        <row r="15">
          <cell r="C15" t="str">
            <v>NSW Electricity Networks Operations Pty Ltd trading as TransGrid</v>
          </cell>
          <cell r="F15" t="str">
            <v>Electricity</v>
          </cell>
        </row>
        <row r="22">
          <cell r="C22" t="str">
            <v>dms_Model_Name_Format1</v>
          </cell>
        </row>
        <row r="23">
          <cell r="C23" t="str">
            <v>Annual Information Orders</v>
          </cell>
        </row>
        <row r="24">
          <cell r="C24" t="str">
            <v>Annual Reporting</v>
          </cell>
        </row>
        <row r="25">
          <cell r="C25" t="str">
            <v>Category Analysis</v>
          </cell>
        </row>
        <row r="26">
          <cell r="C26" t="str">
            <v>Capitlal Expenditure</v>
          </cell>
        </row>
        <row r="27">
          <cell r="C27" t="str">
            <v>CPI</v>
          </cell>
        </row>
        <row r="28">
          <cell r="C28" t="str">
            <v>Economic Benchmarking</v>
          </cell>
        </row>
        <row r="29">
          <cell r="C29" t="str">
            <v>Pricing Proposal</v>
          </cell>
        </row>
        <row r="30">
          <cell r="C30" t="str">
            <v>Post Tax Revenue Model</v>
          </cell>
        </row>
        <row r="31">
          <cell r="C31" t="str">
            <v>Regulatory Reporting (Reset)</v>
          </cell>
        </row>
        <row r="32">
          <cell r="C32" t="str">
            <v>Roll Forward Model</v>
          </cell>
        </row>
        <row r="33">
          <cell r="C33" t="str">
            <v>Weighted Average Cost of Capital</v>
          </cell>
        </row>
        <row r="36">
          <cell r="C36" t="str">
            <v>Calendar</v>
          </cell>
        </row>
        <row r="37">
          <cell r="C37" t="str">
            <v>1988</v>
          </cell>
          <cell r="F37" t="str">
            <v>CRCP_y1</v>
          </cell>
        </row>
        <row r="38">
          <cell r="C38" t="str">
            <v>1989</v>
          </cell>
          <cell r="F38" t="str">
            <v>CRCP_y2</v>
          </cell>
        </row>
        <row r="39">
          <cell r="C39" t="str">
            <v>1990</v>
          </cell>
          <cell r="F39" t="str">
            <v>CRCP_y3</v>
          </cell>
        </row>
        <row r="40">
          <cell r="C40" t="str">
            <v>1991</v>
          </cell>
          <cell r="F40" t="str">
            <v>CRCP_y4</v>
          </cell>
        </row>
        <row r="62">
          <cell r="C62">
            <v>2013</v>
          </cell>
        </row>
        <row r="63">
          <cell r="C63">
            <v>2014</v>
          </cell>
        </row>
        <row r="64">
          <cell r="C64">
            <v>2015</v>
          </cell>
        </row>
        <row r="65">
          <cell r="C65">
            <v>2016</v>
          </cell>
        </row>
        <row r="66">
          <cell r="C66">
            <v>2017</v>
          </cell>
        </row>
        <row r="67">
          <cell r="C67">
            <v>2018</v>
          </cell>
        </row>
        <row r="68">
          <cell r="C68">
            <v>2019</v>
          </cell>
        </row>
        <row r="69">
          <cell r="C69">
            <v>2020</v>
          </cell>
        </row>
        <row r="70">
          <cell r="C70">
            <v>2021</v>
          </cell>
        </row>
        <row r="71">
          <cell r="C71">
            <v>2022</v>
          </cell>
        </row>
        <row r="72">
          <cell r="C72">
            <v>2023</v>
          </cell>
        </row>
        <row r="73">
          <cell r="C73">
            <v>2024</v>
          </cell>
        </row>
        <row r="74">
          <cell r="C74">
            <v>2025</v>
          </cell>
        </row>
        <row r="75">
          <cell r="C75">
            <v>2026</v>
          </cell>
        </row>
        <row r="76">
          <cell r="C76">
            <v>2027</v>
          </cell>
        </row>
        <row r="77">
          <cell r="C77">
            <v>2028</v>
          </cell>
        </row>
        <row r="78">
          <cell r="C78">
            <v>2029</v>
          </cell>
        </row>
        <row r="79">
          <cell r="C79">
            <v>2030</v>
          </cell>
        </row>
        <row r="80">
          <cell r="C80">
            <v>2031</v>
          </cell>
        </row>
        <row r="81">
          <cell r="C81">
            <v>2032</v>
          </cell>
        </row>
        <row r="82">
          <cell r="C82">
            <v>2033</v>
          </cell>
        </row>
        <row r="83">
          <cell r="C83">
            <v>2034</v>
          </cell>
        </row>
        <row r="84">
          <cell r="C84">
            <v>2035</v>
          </cell>
        </row>
        <row r="85">
          <cell r="C85">
            <v>2036</v>
          </cell>
        </row>
        <row r="86">
          <cell r="C86" t="str">
            <v>2037</v>
          </cell>
        </row>
      </sheetData>
      <sheetData sheetId="41">
        <row r="13">
          <cell r="C13" t="e">
            <v>#REF!</v>
          </cell>
        </row>
        <row r="14">
          <cell r="C14" t="str">
            <v>Confidential</v>
          </cell>
        </row>
        <row r="15">
          <cell r="C15">
            <v>0</v>
          </cell>
          <cell r="F15" t="str">
            <v>dms_AmendmentReason</v>
          </cell>
        </row>
        <row r="16">
          <cell r="C16">
            <v>46234</v>
          </cell>
        </row>
        <row r="18">
          <cell r="C18" t="str">
            <v>No</v>
          </cell>
        </row>
        <row r="19">
          <cell r="C19" t="e">
            <v>#REF!</v>
          </cell>
        </row>
        <row r="20">
          <cell r="C20" t="str">
            <v>Electricity</v>
          </cell>
        </row>
        <row r="21">
          <cell r="C21" t="str">
            <v>Transmission</v>
          </cell>
        </row>
        <row r="22">
          <cell r="C22" t="str">
            <v>2026</v>
          </cell>
        </row>
        <row r="23">
          <cell r="C23" t="str">
            <v>Financial</v>
          </cell>
        </row>
        <row r="24">
          <cell r="C24" t="str">
            <v>$0s</v>
          </cell>
        </row>
        <row r="25">
          <cell r="C25" t="str">
            <v>Public</v>
          </cell>
        </row>
        <row r="26">
          <cell r="C26" t="str">
            <v>Vic</v>
          </cell>
        </row>
        <row r="28">
          <cell r="C28" t="str">
            <v>2025-26</v>
          </cell>
        </row>
        <row r="29">
          <cell r="C29" t="str">
            <v>2025</v>
          </cell>
        </row>
        <row r="30">
          <cell r="C30" t="str">
            <v>March</v>
          </cell>
        </row>
        <row r="31">
          <cell r="C31" t="str">
            <v>March 2026</v>
          </cell>
        </row>
        <row r="32">
          <cell r="C32" t="str">
            <v>March 2026</v>
          </cell>
        </row>
        <row r="34">
          <cell r="C34" t="str">
            <v>Revenue cap</v>
          </cell>
        </row>
        <row r="36">
          <cell r="C36" t="e">
            <v>#REF!</v>
          </cell>
        </row>
        <row r="37">
          <cell r="C37" t="str">
            <v>2025-26</v>
          </cell>
        </row>
        <row r="38">
          <cell r="C38">
            <v>39</v>
          </cell>
        </row>
        <row r="62">
          <cell r="C62" t="str">
            <v>No</v>
          </cell>
        </row>
        <row r="63">
          <cell r="C63">
            <v>0</v>
          </cell>
        </row>
        <row r="64">
          <cell r="C64" t="str">
            <v>not a Multiple year submission</v>
          </cell>
        </row>
        <row r="65">
          <cell r="C65" t="str">
            <v>2025-26</v>
          </cell>
        </row>
        <row r="68">
          <cell r="C68">
            <v>5</v>
          </cell>
        </row>
        <row r="69">
          <cell r="C69">
            <v>5</v>
          </cell>
        </row>
        <row r="70">
          <cell r="C70">
            <v>5</v>
          </cell>
        </row>
        <row r="71">
          <cell r="C71">
            <v>1</v>
          </cell>
        </row>
        <row r="72">
          <cell r="C72">
            <v>0</v>
          </cell>
        </row>
        <row r="73">
          <cell r="C73">
            <v>0</v>
          </cell>
        </row>
        <row r="74">
          <cell r="C74">
            <v>0</v>
          </cell>
        </row>
        <row r="75">
          <cell r="C75" t="str">
            <v>yes</v>
          </cell>
        </row>
        <row r="76">
          <cell r="C76" t="str">
            <v>2025-26</v>
          </cell>
        </row>
        <row r="79">
          <cell r="C79" t="str">
            <v>no</v>
          </cell>
        </row>
        <row r="80">
          <cell r="C80">
            <v>0</v>
          </cell>
        </row>
        <row r="82">
          <cell r="C82" t="str">
            <v>no</v>
          </cell>
        </row>
        <row r="83">
          <cell r="C83">
            <v>0</v>
          </cell>
        </row>
        <row r="86">
          <cell r="C86" t="str">
            <v>2025</v>
          </cell>
        </row>
        <row r="89">
          <cell r="C89" t="str">
            <v>not a CA</v>
          </cell>
        </row>
      </sheetData>
      <sheetData sheetId="4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80556-B9ED-4F72-BF5D-1B461475F4A0}">
  <dimension ref="A2:H45"/>
  <sheetViews>
    <sheetView tabSelected="1" workbookViewId="0"/>
  </sheetViews>
  <sheetFormatPr defaultRowHeight="14.5" outlineLevelCol="1" x14ac:dyDescent="0.35"/>
  <cols>
    <col min="1" max="1" width="26.36328125" customWidth="1"/>
    <col min="2" max="2" width="32.6328125" bestFit="1" customWidth="1" outlineLevel="1"/>
  </cols>
  <sheetData>
    <row r="2" spans="1:8" x14ac:dyDescent="0.35">
      <c r="A2" s="3" t="s">
        <v>32</v>
      </c>
    </row>
    <row r="3" spans="1:8" x14ac:dyDescent="0.35">
      <c r="A3" s="3" t="s">
        <v>22</v>
      </c>
      <c r="B3" s="3" t="s">
        <v>20</v>
      </c>
      <c r="C3" s="1" t="s">
        <v>16</v>
      </c>
      <c r="D3" s="1" t="s">
        <v>17</v>
      </c>
      <c r="E3" s="1" t="s">
        <v>18</v>
      </c>
      <c r="F3" s="1" t="s">
        <v>19</v>
      </c>
      <c r="G3" s="1" t="s">
        <v>34</v>
      </c>
      <c r="H3" s="1" t="s">
        <v>35</v>
      </c>
    </row>
    <row r="4" spans="1:8" x14ac:dyDescent="0.35">
      <c r="A4" t="s">
        <v>0</v>
      </c>
      <c r="B4" t="s">
        <v>0</v>
      </c>
      <c r="C4" s="2">
        <f>IFERROR(HLOOKUP(B4,'[1]Capex Projects'!$BC$4:$BQ$378,375,FALSE)/10^6,0)*-1</f>
        <v>-0.1395329956878042</v>
      </c>
      <c r="D4" s="2" cm="1">
        <f t="array" ref="D4:D20">TRANSPOSE('[2]Capex Projects'!$BE$357:$BU$357)/10^6*-1</f>
        <v>-0.62212224802331006</v>
      </c>
      <c r="E4" s="2" cm="1">
        <f t="array" ref="E4:E20">TRANSPOSE('[3]Capex Projects'!$BE$376:$BU$376)/10^6*-1</f>
        <v>0.50391729313504008</v>
      </c>
      <c r="F4" s="2">
        <f>-_xlfn.XLOOKUP(B4,'[4]2.4 Hist Capex by Asset Class'!$D$298:$D$339,'[4]2.4 Hist Capex by Asset Class'!$F$298:$F$339,0,0,1)/10^6</f>
        <v>9.1717097874615162E-3</v>
      </c>
      <c r="G4" s="6" cm="1">
        <f t="array" ref="G4">_xlfn.XLOOKUP($A4,[5]!dms_020402_01_Rows,[5]!dms_020402_02_Values,0,0,1)/10^6</f>
        <v>9.4357983167590018E-2</v>
      </c>
      <c r="H4" s="2"/>
    </row>
    <row r="5" spans="1:8" x14ac:dyDescent="0.35">
      <c r="A5" t="s">
        <v>1</v>
      </c>
      <c r="B5" t="s">
        <v>1</v>
      </c>
      <c r="C5" s="2">
        <f>IFERROR(HLOOKUP(B5,'[1]Capex Projects'!$BC$4:$BQ$378,375,FALSE)/10^6,0)*-1</f>
        <v>-0.36402336240063765</v>
      </c>
      <c r="D5" s="2">
        <v>-1.0417096474067924</v>
      </c>
      <c r="E5" s="2">
        <v>0.98574026174324236</v>
      </c>
      <c r="F5" s="2">
        <f>-_xlfn.XLOOKUP(B5,'[4]2.4 Hist Capex by Asset Class'!$D$298:$D$339,'[4]2.4 Hist Capex by Asset Class'!$F$298:$F$339,0,0,1)/10^6</f>
        <v>3.3613485352473008E-2</v>
      </c>
      <c r="G5" s="6" cm="1">
        <f t="array" ref="G5">_xlfn.XLOOKUP($A5,[5]!dms_020402_01_Rows,[5]!dms_020402_02_Values,0,0,1)/10^6</f>
        <v>0.37885191997868217</v>
      </c>
      <c r="H5" s="2"/>
    </row>
    <row r="6" spans="1:8" x14ac:dyDescent="0.35">
      <c r="A6" t="s">
        <v>2</v>
      </c>
      <c r="B6" t="s">
        <v>2</v>
      </c>
      <c r="C6" s="2">
        <f>IFERROR(HLOOKUP(B6,'[1]Capex Projects'!$BC$4:$BQ$378,375,FALSE)/10^6,0)*-1</f>
        <v>-0.11897165337813241</v>
      </c>
      <c r="D6" s="2">
        <v>-0.55547980751518256</v>
      </c>
      <c r="E6" s="2">
        <v>0.54917356730020195</v>
      </c>
      <c r="F6" s="2">
        <f>-_xlfn.XLOOKUP(B6,'[4]2.4 Hist Capex by Asset Class'!$D$298:$D$339,'[4]2.4 Hist Capex by Asset Class'!$F$298:$F$339,0,0,1)/10^6</f>
        <v>2.2613871180725411E-2</v>
      </c>
      <c r="G6" s="6" cm="1">
        <f t="array" ref="G6">_xlfn.XLOOKUP($A6,[5]!dms_020402_01_Rows,[5]!dms_020402_02_Values,0,0,1)/10^6</f>
        <v>0.50296016157212153</v>
      </c>
      <c r="H6" s="2"/>
    </row>
    <row r="7" spans="1:8" x14ac:dyDescent="0.35">
      <c r="A7" t="s">
        <v>3</v>
      </c>
      <c r="B7" t="s">
        <v>3</v>
      </c>
      <c r="C7" s="2">
        <f>IFERROR(HLOOKUP(B7,'[1]Capex Projects'!$BC$4:$BQ$378,375,FALSE)/10^6,0)*-1</f>
        <v>-2.5946855162882584E-2</v>
      </c>
      <c r="D7" s="2">
        <v>-0.10659321446195405</v>
      </c>
      <c r="E7" s="2">
        <v>6.4198022256694812E-2</v>
      </c>
      <c r="F7" s="2">
        <f>-_xlfn.XLOOKUP(B7,'[4]2.4 Hist Capex by Asset Class'!$D$298:$D$339,'[4]2.4 Hist Capex by Asset Class'!$F$298:$F$339,0,0,1)/10^6</f>
        <v>2.8795181049973717E-3</v>
      </c>
      <c r="G7" s="6" cm="1">
        <f t="array" ref="G7">_xlfn.XLOOKUP($A7,[5]!dms_020402_01_Rows,[5]!dms_020402_02_Values,0,0,1)/10^6</f>
        <v>3.1815831722321102E-2</v>
      </c>
      <c r="H7" s="2"/>
    </row>
    <row r="8" spans="1:8" x14ac:dyDescent="0.35">
      <c r="A8" t="s">
        <v>24</v>
      </c>
      <c r="B8" t="s">
        <v>4</v>
      </c>
      <c r="C8" s="2">
        <f>IFERROR(HLOOKUP(B8,'[1]Capex Projects'!$BC$4:$BQ$378,375,FALSE)/10^6,0)*-1</f>
        <v>-0.14935210403193078</v>
      </c>
      <c r="D8" s="2">
        <v>-7.5234879311587455E-2</v>
      </c>
      <c r="E8" s="2">
        <v>0.48026816293095093</v>
      </c>
      <c r="F8" s="2">
        <f>-_xlfn.XLOOKUP(B8,'[4]2.4 Hist Capex by Asset Class'!$D$298:$D$339,'[4]2.4 Hist Capex by Asset Class'!$F$298:$F$339,0,0,1)/10^6</f>
        <v>7.3582007583134379E-2</v>
      </c>
      <c r="G8" s="6" cm="1">
        <f t="array" ref="G8">_xlfn.XLOOKUP($A8,[5]!dms_020402_01_Rows,[5]!dms_020402_02_Values,0,0,1)/10^6</f>
        <v>0.45759649986088013</v>
      </c>
      <c r="H8" s="2"/>
    </row>
    <row r="9" spans="1:8" x14ac:dyDescent="0.35">
      <c r="A9" t="s">
        <v>5</v>
      </c>
      <c r="B9" t="s">
        <v>5</v>
      </c>
      <c r="C9" s="2">
        <f>IFERROR(HLOOKUP(B9,'[1]Capex Projects'!$BC$4:$BQ$378,375,FALSE)/10^6,0)*-1</f>
        <v>-6.3050379955683439E-2</v>
      </c>
      <c r="D9" s="2">
        <v>-0.5126672289772698</v>
      </c>
      <c r="E9" s="2">
        <v>4.5273299206928415E-2</v>
      </c>
      <c r="F9" s="2">
        <f>-_xlfn.XLOOKUP(B9,'[4]2.4 Hist Capex by Asset Class'!$D$298:$D$339,'[4]2.4 Hist Capex by Asset Class'!$F$298:$F$339,0,0,1)/10^6</f>
        <v>1.4119004398152517E-2</v>
      </c>
      <c r="G9" s="6" cm="1">
        <f t="array" ref="G9">_xlfn.XLOOKUP($A9,[5]!dms_020402_01_Rows,[5]!dms_020402_02_Values,0,0,1)/10^6</f>
        <v>0.17249520588661127</v>
      </c>
      <c r="H9" s="2"/>
    </row>
    <row r="10" spans="1:8" x14ac:dyDescent="0.35">
      <c r="A10" t="s">
        <v>6</v>
      </c>
      <c r="B10" t="s">
        <v>6</v>
      </c>
      <c r="C10" s="2">
        <f>IFERROR(HLOOKUP(B10,'[1]Capex Projects'!$BC$4:$BQ$378,375,FALSE)/10^6,0)*-1</f>
        <v>-8.6038621791468928E-2</v>
      </c>
      <c r="D10" s="2">
        <v>-0.53309895832688503</v>
      </c>
      <c r="E10" s="2">
        <v>0.19110097854320829</v>
      </c>
      <c r="F10" s="2">
        <f>-_xlfn.XLOOKUP(B10,'[4]2.4 Hist Capex by Asset Class'!$D$298:$D$339,'[4]2.4 Hist Capex by Asset Class'!$F$298:$F$339,0,0,1)/10^6</f>
        <v>6.1121963284469418E-3</v>
      </c>
      <c r="G10" s="6" cm="1">
        <f t="array" ref="G10">_xlfn.XLOOKUP($A10,[5]!dms_020402_01_Rows,[5]!dms_020402_02_Values,0,0,1)/10^6</f>
        <v>0.16848321836841104</v>
      </c>
      <c r="H10" s="2"/>
    </row>
    <row r="11" spans="1:8" x14ac:dyDescent="0.35">
      <c r="A11" t="s">
        <v>7</v>
      </c>
      <c r="B11" t="s">
        <v>7</v>
      </c>
      <c r="C11" s="2">
        <f>IFERROR(HLOOKUP(B11,'[1]Capex Projects'!$BC$4:$BQ$378,375,FALSE)/10^6,0)*-1</f>
        <v>0</v>
      </c>
      <c r="D11" s="2">
        <v>-6.0843168599550343E-2</v>
      </c>
      <c r="E11" s="2">
        <v>0.12187555037940771</v>
      </c>
      <c r="F11" s="2">
        <f>-_xlfn.XLOOKUP(B11,'[4]2.4 Hist Capex by Asset Class'!$D$298:$D$339,'[4]2.4 Hist Capex by Asset Class'!$F$298:$F$339,0,0,1)/10^6</f>
        <v>1.7655597270705299E-5</v>
      </c>
      <c r="G11" s="6" cm="1">
        <f t="array" ref="G11">_xlfn.XLOOKUP($A11,[5]!dms_020402_01_Rows,[5]!dms_020402_02_Values,0,0,1)/10^6</f>
        <v>6.7839457633719555E-2</v>
      </c>
      <c r="H11" s="2"/>
    </row>
    <row r="12" spans="1:8" x14ac:dyDescent="0.35">
      <c r="A12" t="s">
        <v>8</v>
      </c>
      <c r="B12" t="s">
        <v>8</v>
      </c>
      <c r="C12" s="2">
        <f>IFERROR(HLOOKUP(B12,'[1]Capex Projects'!$BC$4:$BQ$378,375,FALSE)/10^6,0)*-1</f>
        <v>0</v>
      </c>
      <c r="D12" s="2">
        <v>0</v>
      </c>
      <c r="E12" s="2">
        <v>3.4948138378339023E-3</v>
      </c>
      <c r="F12" s="2">
        <f>-_xlfn.XLOOKUP(B12,'[4]2.4 Hist Capex by Asset Class'!$D$298:$D$339,'[4]2.4 Hist Capex by Asset Class'!$F$298:$F$339,0,0,1)/10^6</f>
        <v>0</v>
      </c>
      <c r="G12" s="6" cm="1">
        <f t="array" ref="G12">_xlfn.XLOOKUP($A12,[5]!dms_020402_01_Rows,[5]!dms_020402_02_Values,0,0,1)/10^6</f>
        <v>0</v>
      </c>
      <c r="H12" s="2"/>
    </row>
    <row r="13" spans="1:8" x14ac:dyDescent="0.35">
      <c r="A13" t="s">
        <v>9</v>
      </c>
      <c r="B13" t="s">
        <v>9</v>
      </c>
      <c r="C13" s="2">
        <f>IFERROR(HLOOKUP(B13,'[1]Capex Projects'!$BC$4:$BQ$378,375,FALSE)/10^6,0)*-1</f>
        <v>0</v>
      </c>
      <c r="D13" s="2">
        <v>0</v>
      </c>
      <c r="E13" s="2">
        <v>0</v>
      </c>
      <c r="F13" s="2">
        <f>-_xlfn.XLOOKUP(B13,'[4]2.4 Hist Capex by Asset Class'!$D$298:$D$339,'[4]2.4 Hist Capex by Asset Class'!$F$298:$F$339,0,0,1)/10^6</f>
        <v>0</v>
      </c>
      <c r="G13" s="6" cm="1">
        <f t="array" ref="G13">_xlfn.XLOOKUP($A13,[5]!dms_020402_01_Rows,[5]!dms_020402_02_Values,0,0,1)/10^6</f>
        <v>0</v>
      </c>
      <c r="H13" s="2"/>
    </row>
    <row r="14" spans="1:8" x14ac:dyDescent="0.35">
      <c r="A14" t="s">
        <v>25</v>
      </c>
      <c r="B14" t="s">
        <v>10</v>
      </c>
      <c r="C14" s="2">
        <f>IFERROR(HLOOKUP(B14,'[1]Capex Projects'!$BC$4:$BQ$378,375,FALSE)/10^6,0)*-1</f>
        <v>-0.11754180217169333</v>
      </c>
      <c r="D14" s="2">
        <v>-0.50142684936219872</v>
      </c>
      <c r="E14" s="2">
        <v>8.2341334852885292E-2</v>
      </c>
      <c r="F14" s="2">
        <f>-_xlfn.XLOOKUP(B14,'[4]2.4 Hist Capex by Asset Class'!$D$298:$D$339,'[4]2.4 Hist Capex by Asset Class'!$F$298:$F$339,0,0,1)/10^6</f>
        <v>1.4734106599407814E-2</v>
      </c>
      <c r="G14" s="6" cm="1">
        <f t="array" ref="G14">_xlfn.XLOOKUP($A14,[5]!dms_020402_01_Rows,[5]!dms_020402_02_Values,0,0,1)/10^6</f>
        <v>8.4648257282004133E-2</v>
      </c>
      <c r="H14" s="2"/>
    </row>
    <row r="15" spans="1:8" x14ac:dyDescent="0.35">
      <c r="A15" t="s">
        <v>26</v>
      </c>
      <c r="B15" t="s">
        <v>23</v>
      </c>
      <c r="C15" s="2">
        <f>IFERROR(HLOOKUP(B15,'[1]Capex Projects'!$BC$4:$BQ$378,375,FALSE)/10^6,0)*-1</f>
        <v>0</v>
      </c>
      <c r="D15" s="2">
        <v>0</v>
      </c>
      <c r="E15" s="2">
        <v>0.26528505851979478</v>
      </c>
      <c r="F15" s="2">
        <f>-_xlfn.XLOOKUP(B15,'[4]2.4 Hist Capex by Asset Class'!$D$298:$D$339,'[4]2.4 Hist Capex by Asset Class'!$F$298:$F$339,0,0,1)/10^6</f>
        <v>1.3871798870533521E-2</v>
      </c>
      <c r="G15" s="6" cm="1">
        <f t="array" ref="G15">_xlfn.XLOOKUP($A15,[5]!dms_020402_01_Rows,[5]!dms_020402_02_Values,0,0,1)/10^6</f>
        <v>0.17236176631814737</v>
      </c>
      <c r="H15" s="2"/>
    </row>
    <row r="16" spans="1:8" x14ac:dyDescent="0.35">
      <c r="A16" t="s">
        <v>27</v>
      </c>
      <c r="B16" t="s">
        <v>11</v>
      </c>
      <c r="C16" s="2">
        <f>IFERROR(HLOOKUP(B16,'[1]Capex Projects'!$BC$4:$BQ$378,375,FALSE)/10^6,0)*-1</f>
        <v>-3.7949948823211971E-4</v>
      </c>
      <c r="D16" s="2">
        <v>0</v>
      </c>
      <c r="E16" s="2">
        <v>6.2212559950929218E-5</v>
      </c>
      <c r="F16" s="2">
        <f>-_xlfn.XLOOKUP(B16,'[4]2.4 Hist Capex by Asset Class'!$D$298:$D$339,'[4]2.4 Hist Capex by Asset Class'!$F$298:$F$339,0,0,1)/10^6</f>
        <v>9.4711272783955128E-4</v>
      </c>
      <c r="G16" s="6" cm="1">
        <f t="array" ref="G16">_xlfn.XLOOKUP($A16,[5]!dms_020402_01_Rows,[5]!dms_020402_02_Values,0,0,1)/10^6</f>
        <v>6.1301519691026934E-3</v>
      </c>
      <c r="H16" s="2"/>
    </row>
    <row r="17" spans="1:8" x14ac:dyDescent="0.35">
      <c r="A17" t="s">
        <v>28</v>
      </c>
      <c r="B17" t="s">
        <v>12</v>
      </c>
      <c r="C17" s="2">
        <f>IFERROR(HLOOKUP(B17,'[1]Capex Projects'!$BC$4:$BQ$378,375,FALSE)/10^6,0)*-1</f>
        <v>0</v>
      </c>
      <c r="D17" s="2">
        <v>-2.720213296011063E-2</v>
      </c>
      <c r="E17" s="2">
        <v>1.6455207093445584E-2</v>
      </c>
      <c r="F17" s="2">
        <f>-_xlfn.XLOOKUP(B17,'[4]2.4 Hist Capex by Asset Class'!$D$298:$D$339,'[4]2.4 Hist Capex by Asset Class'!$F$298:$F$339,0,0,1)/10^6</f>
        <v>8.5007891817378878E-5</v>
      </c>
      <c r="G17" s="6" cm="1">
        <f t="array" ref="G17">_xlfn.XLOOKUP($A17,[5]!dms_020402_01_Rows,[5]!dms_020402_02_Values,0,0,1)/10^6</f>
        <v>5.1067017488153803E-3</v>
      </c>
      <c r="H17" s="2"/>
    </row>
    <row r="18" spans="1:8" x14ac:dyDescent="0.35">
      <c r="A18" t="s">
        <v>29</v>
      </c>
      <c r="B18" t="s">
        <v>13</v>
      </c>
      <c r="C18" s="2">
        <f>IFERROR(HLOOKUP(B18,'[1]Capex Projects'!$BC$4:$BQ$378,375,FALSE)/10^6,0)*-1</f>
        <v>-2.257431353208374E-2</v>
      </c>
      <c r="D18" s="2">
        <v>0</v>
      </c>
      <c r="E18" s="2">
        <v>0</v>
      </c>
      <c r="F18" s="2">
        <f>-_xlfn.XLOOKUP(B18,'[4]2.4 Hist Capex by Asset Class'!$D$298:$D$339,'[4]2.4 Hist Capex by Asset Class'!$F$298:$F$339,0,0,1)/10^6</f>
        <v>0</v>
      </c>
      <c r="G18" s="6" cm="1">
        <f t="array" ref="G18">_xlfn.XLOOKUP($A18,[5]!dms_020402_01_Rows,[5]!dms_020402_02_Values,0,0,1)/10^6</f>
        <v>0</v>
      </c>
      <c r="H18" s="2"/>
    </row>
    <row r="19" spans="1:8" x14ac:dyDescent="0.35">
      <c r="A19">
        <v>0</v>
      </c>
      <c r="B19" t="s">
        <v>14</v>
      </c>
      <c r="C19" s="2">
        <f>IFERROR(HLOOKUP(B19,'[1]Capex Projects'!$BC$4:$BQ$378,375,FALSE)/10^6,0)*-1</f>
        <v>0</v>
      </c>
      <c r="D19" s="2">
        <v>0</v>
      </c>
      <c r="E19" s="2">
        <v>0</v>
      </c>
      <c r="F19" s="2">
        <f>-_xlfn.XLOOKUP(B19,'[4]2.4 Hist Capex by Asset Class'!$D$298:$D$339,'[4]2.4 Hist Capex by Asset Class'!$F$298:$F$339,0,0,1)/10^6</f>
        <v>0</v>
      </c>
      <c r="G19" s="6" cm="1">
        <f t="array" ref="G19">_xlfn.XLOOKUP($A19,[5]!dms_020402_01_Rows,[5]!dms_020402_02_Values,0,0,1)/10^6</f>
        <v>0</v>
      </c>
      <c r="H19" s="2"/>
    </row>
    <row r="20" spans="1:8" x14ac:dyDescent="0.35">
      <c r="A20" t="s">
        <v>30</v>
      </c>
      <c r="B20" t="s">
        <v>15</v>
      </c>
      <c r="C20" s="2">
        <f>IFERROR(HLOOKUP(B20,'[1]Capex Projects'!$BC$4:$BQ$378,375,FALSE)/10^6,0)*-1</f>
        <v>-1.6701820548038794E-3</v>
      </c>
      <c r="D20" s="2">
        <v>-5.0203435646036486E-2</v>
      </c>
      <c r="E20" s="2">
        <v>1.8467562269444453E-2</v>
      </c>
      <c r="F20" s="2">
        <f>-_xlfn.XLOOKUP(B20,'[4]2.4 Hist Capex by Asset Class'!$D$298:$D$339,'[4]2.4 Hist Capex by Asset Class'!$F$298:$F$339,0,0,1)/10^6</f>
        <v>1.188123435222226E-3</v>
      </c>
      <c r="G20" s="6" cm="1">
        <f t="array" ref="G20">_xlfn.XLOOKUP($A20,[5]!dms_020402_01_Rows,[5]!dms_020402_02_Values,0,0,1)/10^6</f>
        <v>2.0799097661558109E-2</v>
      </c>
      <c r="H20" s="2"/>
    </row>
    <row r="21" spans="1:8" x14ac:dyDescent="0.35">
      <c r="B21" s="3" t="s">
        <v>21</v>
      </c>
      <c r="C21" s="5">
        <f>SUM(C4:C20)</f>
        <v>-1.089081769655353</v>
      </c>
      <c r="D21" s="5">
        <f t="shared" ref="D21:F21" si="0">SUM(D4:D20)</f>
        <v>-4.0865815705908783</v>
      </c>
      <c r="E21" s="5">
        <f t="shared" si="0"/>
        <v>3.3276533246290296</v>
      </c>
      <c r="F21" s="5">
        <f t="shared" si="0"/>
        <v>0.19293559785748238</v>
      </c>
      <c r="G21" s="5">
        <f t="shared" ref="G21" si="1">SUM(G4:G20)</f>
        <v>2.163446253169965</v>
      </c>
      <c r="H21" s="5">
        <f t="shared" ref="H21" si="2">SUM(H4:H20)</f>
        <v>0</v>
      </c>
    </row>
    <row r="22" spans="1:8" x14ac:dyDescent="0.35">
      <c r="B22" t="s">
        <v>33</v>
      </c>
      <c r="C22" s="4">
        <f>C21-'[1]Capex Projects'!$BR$378/10^6*-1</f>
        <v>0</v>
      </c>
      <c r="D22" s="4">
        <f>D21-'[2]Capex Projects'!$BV$357/10^6*-1</f>
        <v>0</v>
      </c>
      <c r="E22" s="4">
        <f>E21-'[3]Capex Projects'!$BV$376/10^6*-1</f>
        <v>0</v>
      </c>
      <c r="F22" s="4">
        <f>F21-SUM('[4]2.4 Hist Capex by Asset Class'!$F$298:$F$339)/10^6*-1</f>
        <v>0</v>
      </c>
      <c r="G22" s="4">
        <f>G21-SUM([5]!dms_020402_02_Values)/10^6</f>
        <v>0</v>
      </c>
      <c r="H22" s="4"/>
    </row>
    <row r="24" spans="1:8" x14ac:dyDescent="0.35">
      <c r="A24" s="3" t="s">
        <v>31</v>
      </c>
    </row>
    <row r="25" spans="1:8" x14ac:dyDescent="0.35">
      <c r="A25" s="3" t="s">
        <v>22</v>
      </c>
      <c r="B25" s="3" t="s">
        <v>20</v>
      </c>
      <c r="C25" s="1" t="s">
        <v>16</v>
      </c>
      <c r="D25" s="1" t="s">
        <v>17</v>
      </c>
      <c r="E25" s="1" t="s">
        <v>18</v>
      </c>
      <c r="F25" s="1" t="s">
        <v>19</v>
      </c>
      <c r="G25" s="1" t="s">
        <v>34</v>
      </c>
      <c r="H25" s="1" t="s">
        <v>35</v>
      </c>
    </row>
    <row r="26" spans="1:8" x14ac:dyDescent="0.35">
      <c r="A26" t="s">
        <v>0</v>
      </c>
      <c r="B26" t="s">
        <v>0</v>
      </c>
      <c r="C26" s="2">
        <f>-_xlfn.XLOOKUP(B26,'[1]Capex Commissioned'!$B$4:$B$13,'[1]Capex Commissioned'!$G$4:$G$13,0,0,1)/10^6</f>
        <v>-0.21357576249172905</v>
      </c>
      <c r="D26" s="2">
        <f>-_xlfn.XLOOKUP(B26,'[2]Capex Commissioned'!$B$4:$B$15,'[2]Capex Commissioned'!$G$4:$G$15,0,0,1)/10^6</f>
        <v>-0.60231909777980586</v>
      </c>
      <c r="E26" s="2">
        <f>-_xlfn.XLOOKUP(B26,'[3]Capex Commissioned'!$B$8:$B$22,'[3]Capex Commissioned'!$D$8:$D$22,0,0,1)/10^6</f>
        <v>0.65781439455866131</v>
      </c>
      <c r="F26" s="2">
        <f>-_xlfn.XLOOKUP(B26,'[4]2.4 Hist Capex by Asset Class'!$D$57:$D$98,'[4]2.4 Hist Capex by Asset Class'!$F$57:$F$98,0,0,1)/10^6</f>
        <v>3.2266145474466809E-2</v>
      </c>
      <c r="G26" s="6" cm="1">
        <f t="array" ref="G26">_xlfn.XLOOKUP($A26,[5]!dms_020401_01_Rows,[5]!dms_020401_02_Values,0,0,1)/10^6</f>
        <v>0.20926422835366446</v>
      </c>
      <c r="H26" s="2"/>
    </row>
    <row r="27" spans="1:8" x14ac:dyDescent="0.35">
      <c r="A27" t="s">
        <v>1</v>
      </c>
      <c r="B27" t="s">
        <v>1</v>
      </c>
      <c r="C27" s="2">
        <f>-_xlfn.XLOOKUP(B27,'[1]Capex Commissioned'!$B$4:$B$13,'[1]Capex Commissioned'!$G$4:$G$13,0,0,1)/10^6</f>
        <v>-0.38270298086283927</v>
      </c>
      <c r="D27" s="2">
        <f>-_xlfn.XLOOKUP(B27,'[2]Capex Commissioned'!$B$4:$B$15,'[2]Capex Commissioned'!$G$4:$G$15,0,0,1)/10^6</f>
        <v>-2.1374280917526369</v>
      </c>
      <c r="E27" s="2">
        <f>-_xlfn.XLOOKUP(B27,'[3]Capex Commissioned'!$B$8:$B$22,'[3]Capex Commissioned'!$D$8:$D$22,0,0,1)/10^6</f>
        <v>0.70018630189493103</v>
      </c>
      <c r="F27" s="2">
        <f>-_xlfn.XLOOKUP(B27,'[4]2.4 Hist Capex by Asset Class'!$D$57:$D$98,'[4]2.4 Hist Capex by Asset Class'!$F$57:$F$98,0,0,1)/10^6</f>
        <v>1.5353658665974696E-2</v>
      </c>
      <c r="G27" s="6" cm="1">
        <f t="array" ref="G27">_xlfn.XLOOKUP($A27,[5]!dms_020401_01_Rows,[5]!dms_020401_02_Values,0,0,1)/10^6</f>
        <v>0.6261956529963959</v>
      </c>
      <c r="H27" s="2"/>
    </row>
    <row r="28" spans="1:8" x14ac:dyDescent="0.35">
      <c r="A28" t="s">
        <v>2</v>
      </c>
      <c r="B28" t="s">
        <v>2</v>
      </c>
      <c r="C28" s="2">
        <f>-_xlfn.XLOOKUP(B28,'[1]Capex Commissioned'!$B$4:$B$13,'[1]Capex Commissioned'!$G$4:$G$13,0,0,1)/10^6</f>
        <v>-3.7154295050458884E-2</v>
      </c>
      <c r="D28" s="2">
        <f>-_xlfn.XLOOKUP(B28,'[2]Capex Commissioned'!$B$4:$B$15,'[2]Capex Commissioned'!$G$4:$G$15,0,0,1)/10^6</f>
        <v>-0.13724088378355864</v>
      </c>
      <c r="E28" s="2">
        <f>-_xlfn.XLOOKUP(B28,'[3]Capex Commissioned'!$B$8:$B$22,'[3]Capex Commissioned'!$D$8:$D$22,0,0,1)/10^6</f>
        <v>0.59615372997082039</v>
      </c>
      <c r="F28" s="2">
        <f>-_xlfn.XLOOKUP(B28,'[4]2.4 Hist Capex by Asset Class'!$D$57:$D$98,'[4]2.4 Hist Capex by Asset Class'!$F$57:$F$98,0,0,1)/10^6</f>
        <v>1.6294354511490271E-2</v>
      </c>
      <c r="G28" s="6" cm="1">
        <f t="array" ref="G28">_xlfn.XLOOKUP($A28,[5]!dms_020401_01_Rows,[5]!dms_020401_02_Values,0,0,1)/10^6</f>
        <v>0.12704172299383237</v>
      </c>
      <c r="H28" s="2"/>
    </row>
    <row r="29" spans="1:8" x14ac:dyDescent="0.35">
      <c r="A29" t="s">
        <v>3</v>
      </c>
      <c r="B29" t="s">
        <v>3</v>
      </c>
      <c r="C29" s="2">
        <f>-_xlfn.XLOOKUP(B29,'[1]Capex Commissioned'!$B$4:$B$13,'[1]Capex Commissioned'!$G$4:$G$13,0,0,1)/10^6</f>
        <v>-5.8598647192418266E-2</v>
      </c>
      <c r="D29" s="2">
        <f>-_xlfn.XLOOKUP(B29,'[2]Capex Commissioned'!$B$4:$B$15,'[2]Capex Commissioned'!$G$4:$G$15,0,0,1)/10^6</f>
        <v>-0.1027869586105809</v>
      </c>
      <c r="E29" s="2">
        <f>-_xlfn.XLOOKUP(B29,'[3]Capex Commissioned'!$B$8:$B$22,'[3]Capex Commissioned'!$D$8:$D$22,0,0,1)/10^6</f>
        <v>5.863471337378106E-2</v>
      </c>
      <c r="F29" s="2">
        <f>-_xlfn.XLOOKUP(B29,'[4]2.4 Hist Capex by Asset Class'!$D$57:$D$98,'[4]2.4 Hist Capex by Asset Class'!$F$57:$F$98,0,0,1)/10^6</f>
        <v>1.3739210918430021E-3</v>
      </c>
      <c r="G29" s="6" cm="1">
        <f t="array" ref="G29">_xlfn.XLOOKUP($A29,[5]!dms_020401_01_Rows,[5]!dms_020401_02_Values,0,0,1)/10^6</f>
        <v>3.3391667615625398E-3</v>
      </c>
      <c r="H29" s="2"/>
    </row>
    <row r="30" spans="1:8" x14ac:dyDescent="0.35">
      <c r="A30" t="s">
        <v>24</v>
      </c>
      <c r="B30" t="s">
        <v>4</v>
      </c>
      <c r="C30" s="2">
        <f>-_xlfn.XLOOKUP(B30,'[1]Capex Commissioned'!$B$4:$B$13,'[1]Capex Commissioned'!$G$4:$G$13,0,0,1)/10^6</f>
        <v>-0.19305991356831753</v>
      </c>
      <c r="D30" s="2">
        <f>-_xlfn.XLOOKUP(B30,'[2]Capex Commissioned'!$B$4:$B$15,'[2]Capex Commissioned'!$G$4:$G$15,0,0,1)/10^6</f>
        <v>-6.1473419439774191E-2</v>
      </c>
      <c r="E30" s="2">
        <f>-_xlfn.XLOOKUP(B30,'[3]Capex Commissioned'!$B$8:$B$22,'[3]Capex Commissioned'!$D$8:$D$22,0,0,1)/10^6</f>
        <v>0.12904907892699222</v>
      </c>
      <c r="F30" s="2">
        <f>-_xlfn.XLOOKUP(B30,'[4]2.4 Hist Capex by Asset Class'!$D$57:$D$98,'[4]2.4 Hist Capex by Asset Class'!$F$57:$F$98,0,0,1)/10^6</f>
        <v>8.4375784569041434E-2</v>
      </c>
      <c r="G30" s="6" cm="1">
        <f t="array" ref="G30">_xlfn.XLOOKUP($A30,[5]!dms_020401_01_Rows,[5]!dms_020401_02_Values,0,0,1)/10^6</f>
        <v>0.15540161869379346</v>
      </c>
      <c r="H30" s="2"/>
    </row>
    <row r="31" spans="1:8" x14ac:dyDescent="0.35">
      <c r="A31" t="s">
        <v>5</v>
      </c>
      <c r="B31" t="s">
        <v>5</v>
      </c>
      <c r="C31" s="2">
        <f>-_xlfn.XLOOKUP(B31,'[1]Capex Commissioned'!$B$4:$B$13,'[1]Capex Commissioned'!$G$4:$G$13,0,0,1)/10^6</f>
        <v>-3.7716239634872112E-2</v>
      </c>
      <c r="D31" s="2">
        <f>-_xlfn.XLOOKUP(B31,'[2]Capex Commissioned'!$B$4:$B$15,'[2]Capex Commissioned'!$G$4:$G$15,0,0,1)/10^6</f>
        <v>-0.23639749049005515</v>
      </c>
      <c r="E31" s="2">
        <f>-_xlfn.XLOOKUP(B31,'[3]Capex Commissioned'!$B$8:$B$22,'[3]Capex Commissioned'!$D$8:$D$22,0,0,1)/10^6</f>
        <v>0.26858233678087445</v>
      </c>
      <c r="F31" s="2">
        <f>-_xlfn.XLOOKUP(B31,'[4]2.4 Hist Capex by Asset Class'!$D$57:$D$98,'[4]2.4 Hist Capex by Asset Class'!$F$57:$F$98,0,0,1)/10^6</f>
        <v>1.0557292086707174E-2</v>
      </c>
      <c r="G31" s="6" cm="1">
        <f t="array" ref="G31">_xlfn.XLOOKUP($A31,[5]!dms_020401_01_Rows,[5]!dms_020401_02_Values,0,0,1)/10^6</f>
        <v>0.2102879411021121</v>
      </c>
      <c r="H31" s="2"/>
    </row>
    <row r="32" spans="1:8" x14ac:dyDescent="0.35">
      <c r="A32" t="s">
        <v>6</v>
      </c>
      <c r="B32" t="s">
        <v>6</v>
      </c>
      <c r="C32" s="2">
        <f>-_xlfn.XLOOKUP(B32,'[1]Capex Commissioned'!$B$4:$B$13,'[1]Capex Commissioned'!$G$4:$G$13,0,0,1)/10^6</f>
        <v>-7.532546798951438E-2</v>
      </c>
      <c r="D32" s="2">
        <f>-_xlfn.XLOOKUP(B32,'[2]Capex Commissioned'!$B$4:$B$15,'[2]Capex Commissioned'!$G$4:$G$15,0,0,1)/10^6</f>
        <v>-5.7304128061679067E-2</v>
      </c>
      <c r="E32" s="2">
        <f>-_xlfn.XLOOKUP(B32,'[3]Capex Commissioned'!$B$8:$B$22,'[3]Capex Commissioned'!$D$8:$D$22,0,0,1)/10^6</f>
        <v>0.24954257819033518</v>
      </c>
      <c r="F32" s="2">
        <f>-_xlfn.XLOOKUP(B32,'[4]2.4 Hist Capex by Asset Class'!$D$57:$D$98,'[4]2.4 Hist Capex by Asset Class'!$F$57:$F$98,0,0,1)/10^6</f>
        <v>1.9549841902286205E-3</v>
      </c>
      <c r="G32" s="6" cm="1">
        <f t="array" ref="G32">_xlfn.XLOOKUP($A32,[5]!dms_020401_01_Rows,[5]!dms_020401_02_Values,0,0,1)/10^6</f>
        <v>0.31771820283810431</v>
      </c>
      <c r="H32" s="2"/>
    </row>
    <row r="33" spans="1:8" x14ac:dyDescent="0.35">
      <c r="A33" t="s">
        <v>7</v>
      </c>
      <c r="B33" t="s">
        <v>7</v>
      </c>
      <c r="C33" s="2">
        <f>-_xlfn.XLOOKUP(B33,'[1]Capex Commissioned'!$B$4:$B$13,'[1]Capex Commissioned'!$G$4:$G$13,0,0,1)/10^6</f>
        <v>0</v>
      </c>
      <c r="D33" s="2">
        <f>-_xlfn.XLOOKUP(B33,'[2]Capex Commissioned'!$B$4:$B$15,'[2]Capex Commissioned'!$G$4:$G$15,0,0,1)/10^6</f>
        <v>-2.4404251021570254E-2</v>
      </c>
      <c r="E33" s="2">
        <f>-_xlfn.XLOOKUP(B33,'[3]Capex Commissioned'!$B$8:$B$22,'[3]Capex Commissioned'!$D$8:$D$22,0,0,1)/10^6</f>
        <v>0.22525274006489962</v>
      </c>
      <c r="F33" s="2">
        <f>-_xlfn.XLOOKUP(B33,'[4]2.4 Hist Capex by Asset Class'!$D$57:$D$98,'[4]2.4 Hist Capex by Asset Class'!$F$57:$F$98,0,0,1)/10^6</f>
        <v>3.5471413947661267E-3</v>
      </c>
      <c r="G33" s="6" cm="1">
        <f t="array" ref="G33">_xlfn.XLOOKUP($A33,[5]!dms_020401_01_Rows,[5]!dms_020401_02_Values,0,0,1)/10^6</f>
        <v>4.1875867097077475E-2</v>
      </c>
      <c r="H33" s="2"/>
    </row>
    <row r="34" spans="1:8" x14ac:dyDescent="0.35">
      <c r="A34" t="s">
        <v>8</v>
      </c>
      <c r="B34" t="s">
        <v>8</v>
      </c>
      <c r="C34" s="2">
        <f>-_xlfn.XLOOKUP(B34,'[1]Capex Commissioned'!$B$4:$B$13,'[1]Capex Commissioned'!$G$4:$G$13,0,0,1)/10^6</f>
        <v>0</v>
      </c>
      <c r="D34" s="2">
        <f>-_xlfn.XLOOKUP(B34,'[2]Capex Commissioned'!$B$4:$B$15,'[2]Capex Commissioned'!$G$4:$G$15,0,0,1)/10^6</f>
        <v>0</v>
      </c>
      <c r="E34" s="2">
        <f>-_xlfn.XLOOKUP(B34,'[3]Capex Commissioned'!$B$8:$B$22,'[3]Capex Commissioned'!$D$8:$D$22,0,0,1)/10^6</f>
        <v>5.0234262477889986E-3</v>
      </c>
      <c r="F34" s="2">
        <f>-_xlfn.XLOOKUP(B34,'[4]2.4 Hist Capex by Asset Class'!$D$57:$D$98,'[4]2.4 Hist Capex by Asset Class'!$F$57:$F$98,0,0,1)/10^6</f>
        <v>0</v>
      </c>
      <c r="G34" s="6" cm="1">
        <f t="array" ref="G34">_xlfn.XLOOKUP($A34,[5]!dms_020401_01_Rows,[5]!dms_020401_02_Values,0,0,1)/10^6</f>
        <v>0</v>
      </c>
      <c r="H34" s="2"/>
    </row>
    <row r="35" spans="1:8" x14ac:dyDescent="0.35">
      <c r="A35" t="s">
        <v>9</v>
      </c>
      <c r="B35" t="s">
        <v>9</v>
      </c>
      <c r="C35" s="2">
        <f>-_xlfn.XLOOKUP(B35,'[1]Capex Commissioned'!$B$4:$B$13,'[1]Capex Commissioned'!$G$4:$G$13,0,0,1)/10^6</f>
        <v>0</v>
      </c>
      <c r="D35" s="2">
        <f>-_xlfn.XLOOKUP(B35,'[2]Capex Commissioned'!$B$4:$B$15,'[2]Capex Commissioned'!$G$4:$G$15,0,0,1)/10^6</f>
        <v>0</v>
      </c>
      <c r="E35" s="2">
        <f>-_xlfn.XLOOKUP(B35,'[3]Capex Commissioned'!$B$8:$B$22,'[3]Capex Commissioned'!$D$8:$D$22,0,0,1)/10^6</f>
        <v>0</v>
      </c>
      <c r="F35" s="2">
        <f>-_xlfn.XLOOKUP(B35,'[4]2.4 Hist Capex by Asset Class'!$D$57:$D$98,'[4]2.4 Hist Capex by Asset Class'!$F$57:$F$98,0,0,1)/10^6</f>
        <v>1.7605383767954736E-3</v>
      </c>
      <c r="G35" s="6" cm="1">
        <f t="array" ref="G35">_xlfn.XLOOKUP($A35,[5]!dms_020401_01_Rows,[5]!dms_020401_02_Values,0,0,1)/10^6</f>
        <v>0</v>
      </c>
      <c r="H35" s="2"/>
    </row>
    <row r="36" spans="1:8" x14ac:dyDescent="0.35">
      <c r="A36" t="s">
        <v>25</v>
      </c>
      <c r="B36" t="s">
        <v>10</v>
      </c>
      <c r="C36" s="2">
        <f>-_xlfn.XLOOKUP(B36,'[1]Capex Commissioned'!$B$4:$B$13,'[1]Capex Commissioned'!$G$4:$G$13,0,0,1)/10^6</f>
        <v>-8.0260420315766079E-2</v>
      </c>
      <c r="D36" s="2">
        <f>-_xlfn.XLOOKUP(B36,'[2]Capex Commissioned'!$B$4:$B$15,'[2]Capex Commissioned'!$G$4:$G$15,0,0,1)/10^6</f>
        <v>-0.49491755511796226</v>
      </c>
      <c r="E36" s="2">
        <f>-_xlfn.XLOOKUP(B36,'[3]Capex Commissioned'!$B$8:$B$22,'[3]Capex Commissioned'!$D$8:$D$22,0,0,1)/10^6</f>
        <v>3.6497012016113606E-2</v>
      </c>
      <c r="F36" s="2">
        <f>-_xlfn.XLOOKUP(B36,'[4]2.4 Hist Capex by Asset Class'!$D$57:$D$98,'[4]2.4 Hist Capex by Asset Class'!$F$57:$F$98,0,0,1)/10^6</f>
        <v>4.4909316834335997E-3</v>
      </c>
      <c r="G36" s="6" cm="1">
        <f t="array" ref="G36">_xlfn.XLOOKUP($A36,[5]!dms_020401_01_Rows,[5]!dms_020401_02_Values,0,0,1)/10^6</f>
        <v>0.12039078097367197</v>
      </c>
      <c r="H36" s="2"/>
    </row>
    <row r="37" spans="1:8" x14ac:dyDescent="0.35">
      <c r="A37" t="s">
        <v>26</v>
      </c>
      <c r="B37" t="s">
        <v>23</v>
      </c>
      <c r="C37" s="2">
        <f>-_xlfn.XLOOKUP(B37,'[1]Capex Commissioned'!$B$4:$B$13,'[1]Capex Commissioned'!$G$4:$G$13,0,0,1)/10^6</f>
        <v>0</v>
      </c>
      <c r="D37" s="2">
        <f>-_xlfn.XLOOKUP(B37,'[2]Capex Commissioned'!$B$4:$B$15,'[2]Capex Commissioned'!$G$4:$G$15,0,0,1)/10^6</f>
        <v>0</v>
      </c>
      <c r="E37" s="2">
        <f>-_xlfn.XLOOKUP(B37,'[3]Capex Commissioned'!$B$8:$B$22,'[3]Capex Commissioned'!$D$8:$D$22,0,0,1)/10^6</f>
        <v>0.33689712221514145</v>
      </c>
      <c r="F37" s="2">
        <f>-_xlfn.XLOOKUP(B37,'[4]2.4 Hist Capex by Asset Class'!$D$57:$D$98,'[4]2.4 Hist Capex by Asset Class'!$F$57:$F$98,0,0,1)/10^6</f>
        <v>1.7295031821854569E-2</v>
      </c>
      <c r="G37" s="6" cm="1">
        <f t="array" ref="G37">_xlfn.XLOOKUP($A37,[5]!dms_020401_01_Rows,[5]!dms_020401_02_Values,0,0,1)/10^6</f>
        <v>0.26098804090128747</v>
      </c>
      <c r="H37" s="2"/>
    </row>
    <row r="38" spans="1:8" x14ac:dyDescent="0.35">
      <c r="A38" t="s">
        <v>27</v>
      </c>
      <c r="B38" t="s">
        <v>11</v>
      </c>
      <c r="C38" s="2">
        <f>-_xlfn.XLOOKUP(B38,'[1]Capex Commissioned'!$B$4:$B$13,'[1]Capex Commissioned'!$G$4:$G$13,0,0,1)/10^6</f>
        <v>0</v>
      </c>
      <c r="D38" s="2">
        <f>-_xlfn.XLOOKUP(B38,'[2]Capex Commissioned'!$B$4:$B$15,'[2]Capex Commissioned'!$G$4:$G$15,0,0,1)/10^6</f>
        <v>-6.7936828278896072E-3</v>
      </c>
      <c r="E38" s="2">
        <f>-_xlfn.XLOOKUP(B38,'[3]Capex Commissioned'!$B$8:$B$22,'[3]Capex Commissioned'!$D$8:$D$22,0,0,1)/10^6</f>
        <v>0</v>
      </c>
      <c r="F38" s="2">
        <f>-_xlfn.XLOOKUP(B38,'[4]2.4 Hist Capex by Asset Class'!$D$57:$D$98,'[4]2.4 Hist Capex by Asset Class'!$F$57:$F$98,0,0,1)/10^6</f>
        <v>1.3124161284865177E-3</v>
      </c>
      <c r="G38" s="6" cm="1">
        <f t="array" ref="G38">_xlfn.XLOOKUP($A38,[5]!dms_020401_01_Rows,[5]!dms_020401_02_Values,0,0,1)/10^6</f>
        <v>6.1133259422863602E-3</v>
      </c>
      <c r="H38" s="2"/>
    </row>
    <row r="39" spans="1:8" x14ac:dyDescent="0.35">
      <c r="A39" t="s">
        <v>28</v>
      </c>
      <c r="B39" t="s">
        <v>12</v>
      </c>
      <c r="C39" s="2">
        <f>-_xlfn.XLOOKUP(B39,'[1]Capex Commissioned'!$B$4:$B$13,'[1]Capex Commissioned'!$G$4:$G$13,0,0,1)/10^6</f>
        <v>0</v>
      </c>
      <c r="D39" s="2">
        <f>-_xlfn.XLOOKUP(B39,'[2]Capex Commissioned'!$B$4:$B$15,'[2]Capex Commissioned'!$G$4:$G$15,0,0,1)/10^6</f>
        <v>0</v>
      </c>
      <c r="E39" s="2">
        <f>-_xlfn.XLOOKUP(B39,'[3]Capex Commissioned'!$B$8:$B$22,'[3]Capex Commissioned'!$D$8:$D$22,0,0,1)/10^6</f>
        <v>0</v>
      </c>
      <c r="F39" s="2">
        <f>-_xlfn.XLOOKUP(B39,'[4]2.4 Hist Capex by Asset Class'!$D$57:$D$98,'[4]2.4 Hist Capex by Asset Class'!$F$57:$F$98,0,0,1)/10^6</f>
        <v>0</v>
      </c>
      <c r="G39" s="6" cm="1">
        <f t="array" ref="G39">_xlfn.XLOOKUP($A39,[5]!dms_020401_01_Rows,[5]!dms_020401_02_Values,0,0,1)/10^6</f>
        <v>0</v>
      </c>
      <c r="H39" s="2"/>
    </row>
    <row r="40" spans="1:8" x14ac:dyDescent="0.35">
      <c r="A40" t="s">
        <v>29</v>
      </c>
      <c r="B40" t="s">
        <v>13</v>
      </c>
      <c r="C40" s="2">
        <f>-_xlfn.XLOOKUP(B40,'[1]Capex Commissioned'!$B$4:$B$13,'[1]Capex Commissioned'!$G$4:$G$13,0,0,1)/10^6</f>
        <v>0</v>
      </c>
      <c r="D40" s="2">
        <f>-_xlfn.XLOOKUP(B40,'[2]Capex Commissioned'!$B$4:$B$15,'[2]Capex Commissioned'!$G$4:$G$15,0,0,1)/10^6</f>
        <v>0</v>
      </c>
      <c r="E40" s="2">
        <f>-_xlfn.XLOOKUP(B40,'[3]Capex Commissioned'!$B$8:$B$22,'[3]Capex Commissioned'!$D$8:$D$22,0,0,1)/10^6</f>
        <v>0</v>
      </c>
      <c r="F40" s="2">
        <f>-_xlfn.XLOOKUP(B40,'[4]2.4 Hist Capex by Asset Class'!$D$57:$D$98,'[4]2.4 Hist Capex by Asset Class'!$F$57:$F$98,0,0,1)/10^6</f>
        <v>0</v>
      </c>
      <c r="G40" s="6" cm="1">
        <f t="array" ref="G40">_xlfn.XLOOKUP($A40,[5]!dms_020401_01_Rows,[5]!dms_020401_02_Values,0,0,1)/10^6</f>
        <v>0</v>
      </c>
      <c r="H40" s="2"/>
    </row>
    <row r="41" spans="1:8" x14ac:dyDescent="0.35">
      <c r="A41">
        <v>0</v>
      </c>
      <c r="B41" t="s">
        <v>14</v>
      </c>
      <c r="C41" s="2">
        <f>-_xlfn.XLOOKUP(B41,'[1]Capex Commissioned'!$B$4:$B$13,'[1]Capex Commissioned'!$G$4:$G$13,0,0,1)/10^6</f>
        <v>0</v>
      </c>
      <c r="D41" s="2">
        <f>-_xlfn.XLOOKUP(B41,'[2]Capex Commissioned'!$B$4:$B$15,'[2]Capex Commissioned'!$G$4:$G$15,0,0,1)/10^6</f>
        <v>0</v>
      </c>
      <c r="E41" s="2">
        <f>-_xlfn.XLOOKUP(B41,'[3]Capex Commissioned'!$B$8:$B$22,'[3]Capex Commissioned'!$D$8:$D$22,0,0,1)/10^6</f>
        <v>0</v>
      </c>
      <c r="F41" s="2">
        <f>-_xlfn.XLOOKUP(B41,'[4]2.4 Hist Capex by Asset Class'!$D$57:$D$98,'[4]2.4 Hist Capex by Asset Class'!$F$57:$F$98,0,0,1)/10^6</f>
        <v>0</v>
      </c>
      <c r="G41" s="6" cm="1">
        <f t="array" ref="G41">_xlfn.XLOOKUP($A41,[5]!dms_020401_01_Rows,[5]!dms_020401_02_Values,0,0,1)/10^6</f>
        <v>0</v>
      </c>
      <c r="H41" s="2"/>
    </row>
    <row r="42" spans="1:8" x14ac:dyDescent="0.35">
      <c r="A42" t="s">
        <v>30</v>
      </c>
      <c r="B42" t="s">
        <v>15</v>
      </c>
      <c r="C42" s="2">
        <f>-_xlfn.XLOOKUP(B42,'[1]Capex Commissioned'!$B$4:$B$13,'[1]Capex Commissioned'!$G$4:$G$13,0,0,1)/10^6</f>
        <v>-1.0688042549437388E-2</v>
      </c>
      <c r="D42" s="2">
        <f>-_xlfn.XLOOKUP(B42,'[2]Capex Commissioned'!$B$4:$B$15,'[2]Capex Commissioned'!$G$4:$G$15,0,0,1)/10^6</f>
        <v>-0.22551601170536525</v>
      </c>
      <c r="E42" s="2">
        <f>-_xlfn.XLOOKUP(B42,'[3]Capex Commissioned'!$B$8:$B$22,'[3]Capex Commissioned'!$D$8:$D$22,0,0,1)/10^6</f>
        <v>6.401989038868959E-2</v>
      </c>
      <c r="F42" s="2">
        <f>-_xlfn.XLOOKUP(B42,'[4]2.4 Hist Capex by Asset Class'!$D$57:$D$98,'[4]2.4 Hist Capex by Asset Class'!$F$57:$F$98,0,0,1)/10^6</f>
        <v>2.3533978623940487E-3</v>
      </c>
      <c r="G42" s="6" cm="1">
        <f t="array" ref="G42">_xlfn.XLOOKUP($A42,[5]!dms_020401_01_Rows,[5]!dms_020401_02_Values,0,0,1)/10^6</f>
        <v>8.4829704516175664E-2</v>
      </c>
      <c r="H42" s="2"/>
    </row>
    <row r="43" spans="1:8" x14ac:dyDescent="0.35">
      <c r="B43" s="3" t="s">
        <v>21</v>
      </c>
      <c r="C43" s="5">
        <f>SUM(C26:C42)</f>
        <v>-1.089081769655353</v>
      </c>
      <c r="D43" s="5">
        <f t="shared" ref="D43" si="3">SUM(D26:D42)</f>
        <v>-4.0865815705908775</v>
      </c>
      <c r="E43" s="5">
        <f t="shared" ref="E43" si="4">SUM(E26:E42)</f>
        <v>3.3276533246290292</v>
      </c>
      <c r="F43" s="5">
        <f t="shared" ref="F43" si="5">SUM(F26:F42)</f>
        <v>0.19293559785748235</v>
      </c>
      <c r="G43" s="5">
        <f t="shared" ref="G43" si="6">SUM(G26:G42)</f>
        <v>2.1634462531699641</v>
      </c>
      <c r="H43" s="5">
        <f t="shared" ref="H43" si="7">SUM(H26:H42)</f>
        <v>0</v>
      </c>
    </row>
    <row r="44" spans="1:8" x14ac:dyDescent="0.35">
      <c r="B44" t="s">
        <v>33</v>
      </c>
      <c r="C44" s="4">
        <f>C43-'[1]Capex Commissioned'!$G$14/10^6*-1</f>
        <v>0</v>
      </c>
      <c r="D44" s="4">
        <f>D43-'[2]Capex Commissioned'!$G$16/10^6*-1</f>
        <v>0</v>
      </c>
      <c r="E44" s="4">
        <f>E43-'[3]Capex Commissioned'!$D$23/10^6*-1</f>
        <v>0</v>
      </c>
      <c r="F44" s="4">
        <f>F43-SUM('[4]2.4 Hist Capex by Asset Class'!$F$57:$F$98)/10^6*-1</f>
        <v>0</v>
      </c>
      <c r="G44" s="4">
        <f>G43-SUM([5]!dms_020401_02_Values)/10^6</f>
        <v>0</v>
      </c>
      <c r="H44" s="4"/>
    </row>
    <row r="45" spans="1:8" x14ac:dyDescent="0.35">
      <c r="B45" t="s">
        <v>33</v>
      </c>
      <c r="C45" t="b">
        <f>C43=C21</f>
        <v>1</v>
      </c>
      <c r="D45" t="b">
        <f t="shared" ref="D45:H45" si="8">D43=D21</f>
        <v>1</v>
      </c>
      <c r="E45" t="b">
        <f t="shared" si="8"/>
        <v>1</v>
      </c>
      <c r="F45" t="b">
        <f t="shared" si="8"/>
        <v>1</v>
      </c>
      <c r="G45" t="b">
        <f t="shared" si="8"/>
        <v>1</v>
      </c>
      <c r="H45" t="b">
        <f t="shared" si="8"/>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807872E4E7174B8680AF6F5A2ADC76" ma:contentTypeVersion="15" ma:contentTypeDescription="Create a new document." ma:contentTypeScope="" ma:versionID="39f1ab2e6d6e0243db9393e060a6a3a1">
  <xsd:schema xmlns:xsd="http://www.w3.org/2001/XMLSchema" xmlns:xs="http://www.w3.org/2001/XMLSchema" xmlns:p="http://schemas.microsoft.com/office/2006/metadata/properties" xmlns:ns2="4d3c6a57-5bda-4aa8-ac8a-498e975ae2a0" xmlns:ns3="991da4fe-ce16-4509-ba6d-f993200f40ab" targetNamespace="http://schemas.microsoft.com/office/2006/metadata/properties" ma:root="true" ma:fieldsID="d559c752cff94a381c8e2a9193b69b14" ns2:_="" ns3:_="">
    <xsd:import namespace="4d3c6a57-5bda-4aa8-ac8a-498e975ae2a0"/>
    <xsd:import namespace="991da4fe-ce16-4509-ba6d-f993200f40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3c6a57-5bda-4aa8-ac8a-498e975ae2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9e67b6b-74cb-4963-8df3-8bbebf53230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91da4fe-ce16-4509-ba6d-f993200f40a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4f8352-8701-47d2-b76f-b70630237ffb}" ma:internalName="TaxCatchAll" ma:showField="CatchAllData" ma:web="991da4fe-ce16-4509-ba6d-f993200f40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91da4fe-ce16-4509-ba6d-f993200f40ab" xsi:nil="true"/>
    <lcf76f155ced4ddcb4097134ff3c332f xmlns="4d3c6a57-5bda-4aa8-ac8a-498e975ae2a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4CA174-B5D8-45BB-9167-D68F8C628B13}"/>
</file>

<file path=customXml/itemProps2.xml><?xml version="1.0" encoding="utf-8"?>
<ds:datastoreItem xmlns:ds="http://schemas.openxmlformats.org/officeDocument/2006/customXml" ds:itemID="{3969F82D-8A27-4897-B175-3D9BB8D5B019}"/>
</file>

<file path=customXml/itemProps3.xml><?xml version="1.0" encoding="utf-8"?>
<ds:datastoreItem xmlns:ds="http://schemas.openxmlformats.org/officeDocument/2006/customXml" ds:itemID="{F4D22E43-0EC6-4052-96E3-231B07D3DABF}"/>
</file>

<file path=docMetadata/LabelInfo.xml><?xml version="1.0" encoding="utf-8"?>
<clbl:labelList xmlns:clbl="http://schemas.microsoft.com/office/2020/mipLabelMetadata">
  <clbl:label id="{f59ee16a-f4d8-42fc-8e4b-5abdff9fc8a9}" enabled="1" method="Standard" siteId="{a394e41c-cf8d-458e-ac1b-ddae1aa156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Martin</dc:creator>
  <cp:lastModifiedBy>Kane Glenister</cp:lastModifiedBy>
  <dcterms:created xsi:type="dcterms:W3CDTF">2026-01-15T06:02:13Z</dcterms:created>
  <dcterms:modified xsi:type="dcterms:W3CDTF">2026-09-01T01:12:42Z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0x01010039807872E4E7174B8680AF6F5A2ADC76</vt:lpwstr>
  </property>
</Properties>
</file>