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ausnet.sharepoint.com/sites/TRR2028-32/Shared Documents/General/14. September 2026 - January 2027 Information Requests/20260908 Confidentiality review issues/"/>
    </mc:Choice>
  </mc:AlternateContent>
  <xr:revisionPtr revIDLastSave="7650" documentId="11_D2574DAB1B02FB03E49F11CA8126098D3CED4083" xr6:coauthVersionLast="47" xr6:coauthVersionMax="47" xr10:uidLastSave="{5C6CC312-E9C6-4EF4-9C40-440F5E1CCB9E}"/>
  <bookViews>
    <workbookView xWindow="15525" yWindow="-16320" windowWidth="29040" windowHeight="15720" activeTab="1" xr2:uid="{00000000-000D-0000-FFFF-FFFF00000000}"/>
  </bookViews>
  <sheets>
    <sheet name="Cover" sheetId="7" r:id="rId1"/>
    <sheet name="Document Register" sheetId="6" r:id="rId2"/>
    <sheet name="Confidentiality Summary" sheetId="8" r:id="rId3"/>
  </sheets>
  <definedNames>
    <definedName name="_xlnm._FilterDatabase" localSheetId="1" hidden="1">'Document Register'!$B$7:$L$211</definedName>
  </definedNames>
  <calcPr calcId="191028" iterateDelta="1E-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6" l="1"/>
  <c r="B210" i="6"/>
  <c r="L17" i="6"/>
  <c r="L200" i="6"/>
  <c r="L195" i="6"/>
  <c r="L189" i="6"/>
  <c r="L185" i="6"/>
  <c r="L183" i="6"/>
  <c r="L177" i="6"/>
  <c r="L173" i="6"/>
  <c r="L171" i="6"/>
  <c r="L168" i="6"/>
  <c r="L161" i="6"/>
  <c r="L156" i="6"/>
  <c r="L152" i="6"/>
  <c r="L145" i="6"/>
  <c r="L142" i="6"/>
  <c r="L139" i="6"/>
  <c r="L132" i="6"/>
  <c r="L129" i="6"/>
  <c r="L127" i="6"/>
  <c r="L123" i="6"/>
  <c r="L112" i="6"/>
  <c r="L110" i="6"/>
  <c r="L108" i="6"/>
  <c r="L106" i="6"/>
  <c r="L102" i="6"/>
  <c r="L100" i="6"/>
  <c r="L93" i="6"/>
  <c r="L82" i="6"/>
  <c r="L80" i="6"/>
  <c r="L78" i="6"/>
  <c r="L76" i="6"/>
  <c r="L74" i="6"/>
  <c r="L72" i="6"/>
  <c r="L70" i="6"/>
  <c r="L68" i="6"/>
  <c r="L39" i="6"/>
  <c r="L30" i="6"/>
  <c r="L27" i="6"/>
  <c r="L25" i="6"/>
  <c r="L20" i="6"/>
  <c r="L65" i="6"/>
  <c r="L66" i="6" s="1"/>
  <c r="L35" i="6"/>
  <c r="L36" i="6" s="1"/>
  <c r="L11" i="6"/>
  <c r="L12" i="6" s="1"/>
  <c r="L210" i="6" l="1"/>
  <c r="K210" i="6"/>
  <c r="K211" i="6" l="1"/>
  <c r="L211" i="6" s="1"/>
  <c r="E21" i="8" l="1"/>
  <c r="C22" i="8" l="1"/>
  <c r="E23" i="8"/>
  <c r="E22" i="8"/>
  <c r="C21" i="8"/>
  <c r="D21" i="8" s="1"/>
  <c r="E24" i="8"/>
  <c r="C24" i="8"/>
  <c r="C23" i="8"/>
  <c r="F23" i="8" l="1"/>
  <c r="F22" i="8"/>
  <c r="D22" i="8"/>
  <c r="G22" i="8" s="1"/>
  <c r="F21" i="8"/>
  <c r="E25" i="8"/>
  <c r="E26" i="8" s="1"/>
  <c r="F24" i="8"/>
  <c r="D23" i="8"/>
  <c r="G23" i="8" s="1"/>
  <c r="C25" i="8"/>
  <c r="D24" i="8"/>
  <c r="G24" i="8" s="1"/>
  <c r="G21" i="8"/>
  <c r="D25" i="8" l="1"/>
  <c r="G25" i="8" s="1"/>
  <c r="F25" i="8"/>
  <c r="C2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Khai Ling Chan</author>
  </authors>
  <commentList>
    <comment ref="K7" authorId="0" shapeId="0" xr:uid="{8722D5FC-3758-4A8B-A4C8-0E22E04614E5}">
      <text>
        <r>
          <rPr>
            <sz val="9"/>
            <color indexed="81"/>
            <rFont val="Tahoma"/>
            <family val="2"/>
          </rPr>
          <t>Asterisks (*) used to avoid double counting where there is both a SAP and CONF version</t>
        </r>
      </text>
    </comment>
    <comment ref="L7" authorId="0" shapeId="0" xr:uid="{73E531DD-D53A-4B25-9FB8-C0BB8E6B29BB}">
      <text>
        <r>
          <rPr>
            <sz val="9"/>
            <color indexed="81"/>
            <rFont val="Tahoma"/>
            <family val="2"/>
          </rPr>
          <t>Asterisks (*) used to avoid double counting where there are multiple versions</t>
        </r>
      </text>
    </comment>
  </commentList>
</comments>
</file>

<file path=xl/sharedStrings.xml><?xml version="1.0" encoding="utf-8"?>
<sst xmlns="http://schemas.openxmlformats.org/spreadsheetml/2006/main" count="1783" uniqueCount="567">
  <si>
    <t>AusNet TRR 2027-32 Document Register</t>
  </si>
  <si>
    <t>Purpose</t>
  </si>
  <si>
    <t>This register lists all documents provided as part of AusNet's 2027-32 Transmission Revenue Proposal</t>
  </si>
  <si>
    <t>It also details the author and confidentiality status of each document</t>
  </si>
  <si>
    <t>For further information on confidentiality claims, please see the Confidentiality Claims register</t>
  </si>
  <si>
    <t>Structure</t>
  </si>
  <si>
    <t>The proposal is submitted via OurShare using a simple folder structure</t>
  </si>
  <si>
    <t>The document register follows the same structure, detailed below</t>
  </si>
  <si>
    <t>Folder/subfolder</t>
  </si>
  <si>
    <t>Contents</t>
  </si>
  <si>
    <t>Documents</t>
  </si>
  <si>
    <t>Includes the main proposal documents, director declarations, and compliance checklists</t>
  </si>
  <si>
    <t>Appendices</t>
  </si>
  <si>
    <t>Includes appendices referenced in the main proposal</t>
  </si>
  <si>
    <t>Models</t>
  </si>
  <si>
    <t>Includes the "main models" - PTRM, RFM, depreciation tracking model, capex model, opex model, CESS model, and EBSS model</t>
  </si>
  <si>
    <t>Supporting Documents</t>
  </si>
  <si>
    <t>Parent folder to further supporting information</t>
  </si>
  <si>
    <t>Model Documents</t>
  </si>
  <si>
    <t>Includes calculations that support the main models</t>
  </si>
  <si>
    <t>Technology Documents</t>
  </si>
  <si>
    <t>Includes documents that support our ICT expenditure</t>
  </si>
  <si>
    <t>Technical Documents</t>
  </si>
  <si>
    <t>Includes technical documents that support Physical Security, Property, Environmental, and Testing Equipment programs</t>
  </si>
  <si>
    <t>Technical AMS Documents</t>
  </si>
  <si>
    <t>Includes technical documents that support the Asset Replacement, Compliance, and Resilience Programs</t>
  </si>
  <si>
    <t>Technical Project Documents</t>
  </si>
  <si>
    <t>Includes planning reports, economic models, business cases, condition reports, network modelling reports, risk registers, and cost estimates that support our Major Station Projects</t>
  </si>
  <si>
    <t>Engagement Documents</t>
  </si>
  <si>
    <t>Includes summaries of key engagement meetings</t>
  </si>
  <si>
    <t>Technical Project Document</t>
  </si>
  <si>
    <t>AusNet Services - EngAnalysis - TRR 2027-32 Conduit Structural Measurement Report - ROTS GIL Replacement - 31 Oct 2025 - CONFIDENTIAL</t>
  </si>
  <si>
    <t>EngAnalysis</t>
  </si>
  <si>
    <t>Yes</t>
  </si>
  <si>
    <t>AusNet Services - ATTAR - TRR 2027-32 Inspection Report Summary - ROTS GIL Replacement - 31 Oct 2025 - CONFIDENTIAL</t>
  </si>
  <si>
    <t>ATTAR</t>
  </si>
  <si>
    <t>Revised Proposal</t>
  </si>
  <si>
    <t xml:space="preserve">Folder </t>
  </si>
  <si>
    <t>Category</t>
  </si>
  <si>
    <t>ID</t>
  </si>
  <si>
    <t>Document Title</t>
  </si>
  <si>
    <t>File Name</t>
  </si>
  <si>
    <t>Author</t>
  </si>
  <si>
    <t># confidential or SOCI Act Protected pages/sheets</t>
  </si>
  <si>
    <t># total pages/sheets</t>
  </si>
  <si>
    <t>01 Documents</t>
  </si>
  <si>
    <t>Cover Letter</t>
  </si>
  <si>
    <t>Revised Proposal Cover Letter</t>
  </si>
  <si>
    <t>AusNet - Revised Proposal Cover Letter - 1 Sep 2026 - PUBL</t>
  </si>
  <si>
    <t>AusNet</t>
  </si>
  <si>
    <t>No</t>
  </si>
  <si>
    <t>Revenue Proposal</t>
  </si>
  <si>
    <t>Revised Revenue Proposal</t>
  </si>
  <si>
    <t>Document Register</t>
  </si>
  <si>
    <t>Confidentiality Claims</t>
  </si>
  <si>
    <t>Compliance Checklist</t>
  </si>
  <si>
    <t>AusNet - Compliance Checklist - 1 Sep 2026 - PUBL</t>
  </si>
  <si>
    <t>Certification of the Reasonableness of Key Assumptions</t>
  </si>
  <si>
    <t>AusNet - Certification of the Reasonableness of Key Assumptions - 1 Sep 2026 - CONF</t>
  </si>
  <si>
    <t>02 Appendices</t>
  </si>
  <si>
    <t>Appendix</t>
  </si>
  <si>
    <t>3A</t>
  </si>
  <si>
    <t>Revised Unit Rates</t>
  </si>
  <si>
    <t>3B</t>
  </si>
  <si>
    <t>Revised Unit Rate Buildups</t>
  </si>
  <si>
    <t>AusNet - Appendix 3B Revised Unit Rate Buildups - 1 Sep 2026 - CONF</t>
  </si>
  <si>
    <t>3C</t>
  </si>
  <si>
    <t>Revised Unit Rate Review</t>
  </si>
  <si>
    <t>AusNet - AMCL - Appendix 3C Revised Unit Rate Review - 1 Sep 2026 - PUBL</t>
  </si>
  <si>
    <t>AMCL</t>
  </si>
  <si>
    <t>3D</t>
  </si>
  <si>
    <t>VAPR Forecast Summation Tool</t>
  </si>
  <si>
    <t>3E</t>
  </si>
  <si>
    <t>Asset Replacement and Compliance Update</t>
  </si>
  <si>
    <t>AusNet - Appendix 3E Asset Replacement and Compliance Update - 1 Sep 2026 - CONF</t>
  </si>
  <si>
    <t>3F</t>
  </si>
  <si>
    <t>Resilience Update</t>
  </si>
  <si>
    <t>AusNet - Appendix 3F Resilience Update - 1 Sep 2026 - CONF</t>
  </si>
  <si>
    <t>3G</t>
  </si>
  <si>
    <t>Risk Allowance Summary</t>
  </si>
  <si>
    <t>AusNet - Appendix 3G Risk Allowance Summary - 1 Sep 2026 - PUBL</t>
  </si>
  <si>
    <t>3H</t>
  </si>
  <si>
    <t xml:space="preserve">CIRMP Amendment Rules Non-Digital </t>
  </si>
  <si>
    <t>AusNet - Appendix 3H CIRMP Amendment Rules Non-Digital  - 1 Sep 2026 - SOCI ACT PROTECTED</t>
  </si>
  <si>
    <t>3I</t>
  </si>
  <si>
    <t>Planning Advice for AusNet Regulatory Proposal</t>
  </si>
  <si>
    <t>AusNet - VicGrid - Appendix 3I Planning Advice for AusNet Regulatory Proposal - 1 Sep 2026 - PUBL</t>
  </si>
  <si>
    <t>VicGrid</t>
  </si>
  <si>
    <t>4A</t>
  </si>
  <si>
    <t>Revised Growth Assets</t>
  </si>
  <si>
    <t>AusNet - Appendix 4A Revised Growth Assets - 1 Sep 2026 - PUBL</t>
  </si>
  <si>
    <t>4B</t>
  </si>
  <si>
    <t>Revised WPI forecasts</t>
  </si>
  <si>
    <t>AusNet - Oxford Economics - Appendix 4B Revised WPI forecasts - 1 Sep 2026 - PUBL</t>
  </si>
  <si>
    <t>Oxford Economics</t>
  </si>
  <si>
    <t>4C</t>
  </si>
  <si>
    <t>Step Change Cost Buildup</t>
  </si>
  <si>
    <t>AusNet - Appendix 4C Step Change Cost Buildup - 9 Sep 2026 - SOCI ACT PROTECTED</t>
  </si>
  <si>
    <t>4D</t>
  </si>
  <si>
    <t>Minister Appointment VIC Responsible Officer</t>
  </si>
  <si>
    <t>AusNet - VicGov - Appendix 4D Minister Appointment VIC Responsible Officer - 1 Sep 2026 - CONF</t>
  </si>
  <si>
    <t>VicGov</t>
  </si>
  <si>
    <t>4E</t>
  </si>
  <si>
    <t>Instrument of Delegation</t>
  </si>
  <si>
    <t>AEMO</t>
  </si>
  <si>
    <t>4F</t>
  </si>
  <si>
    <t>Contingency Plans Letter</t>
  </si>
  <si>
    <t>AusNet - AEMO - Appendix 4F Contingency Plans Letter - 1 Sep 2026 - CONF</t>
  </si>
  <si>
    <t>5A</t>
  </si>
  <si>
    <t>Revised Service Component Values</t>
  </si>
  <si>
    <t>AusNet - Appendix 5A Revised Service Component Values - 1 Sep 2026 - PUBL</t>
  </si>
  <si>
    <t>11A</t>
  </si>
  <si>
    <t>Revised Negotiating Framework</t>
  </si>
  <si>
    <t>AusNet - Appendix 11A Revised Negotiating Framework - 1 Sep 2026 - PUBL</t>
  </si>
  <si>
    <t>03 Models</t>
  </si>
  <si>
    <t>Capital Expenditure Model</t>
  </si>
  <si>
    <t>AusNet - Capital Expenditure Model - 1 Sep 2026 - PUBL</t>
  </si>
  <si>
    <t>Operating Expenditure Model</t>
  </si>
  <si>
    <t>AusNet - Operating Expenditure Model - 1 Sep 2026 - PUBL</t>
  </si>
  <si>
    <t>Depreciation Tracking Model</t>
  </si>
  <si>
    <t>AusNet - Depreciation Tracking Model - 1 Sep 2026 - PUBL</t>
  </si>
  <si>
    <t>Post Tax Revenue Model</t>
  </si>
  <si>
    <t>Roll Forward Model</t>
  </si>
  <si>
    <t>AusNet - Roll Forward Model - 1 Sep 2026 - PUBL</t>
  </si>
  <si>
    <t>CESS Model</t>
  </si>
  <si>
    <t>AusNet - CESS Model - 1 Sep 2026 - PUBL</t>
  </si>
  <si>
    <t>EBSS Model</t>
  </si>
  <si>
    <t>AusNet - EBSS Model - 1 Sep 2026 - PUBL</t>
  </si>
  <si>
    <t>CESS Final Year True-Up Model</t>
  </si>
  <si>
    <t>AusNet - CESS Final Year True-Up Model - 1 Sep 2026 - PUBL</t>
  </si>
  <si>
    <t>04 Supporting Documents</t>
  </si>
  <si>
    <t>4.1 Model Documents</t>
  </si>
  <si>
    <t>Model Document</t>
  </si>
  <si>
    <t>Rate of Return Build Up Model</t>
  </si>
  <si>
    <t>AusNet - Rate of Return Build Up Model - 1 Sep 2026 - PUBL</t>
  </si>
  <si>
    <t>Growth Assets Calculation</t>
  </si>
  <si>
    <t>AusNet - Growth Assets Calculation - 1 Sep 2026 - CONF</t>
  </si>
  <si>
    <t>DMIAM calculation</t>
  </si>
  <si>
    <t>AusNet - DMIAM calculation - 1 Sep 2026 - PUBL</t>
  </si>
  <si>
    <t>TRR Energy Delivered Forecast</t>
  </si>
  <si>
    <t>AusNet - TRR Energy Delivered Forecast - 1 Sep 2026 - PUBL</t>
  </si>
  <si>
    <t>Immediate Expensing of Capex Summary (2023-27)</t>
  </si>
  <si>
    <t>AusNet - Immediate Expensing of Capex Summary (2023-27) - 1 Sep 2026 - PUBL</t>
  </si>
  <si>
    <t>Lease Offsetting Adjustments</t>
  </si>
  <si>
    <t>AusNet - Lease Offsetting Adjustments - 1 Sep 2026 - CONF</t>
  </si>
  <si>
    <t>Remaining Lives for Short Life Leases</t>
  </si>
  <si>
    <t>AusNet - Remaining Lives for Short Life Leases - 1 Sep 2026 - CONF</t>
  </si>
  <si>
    <t>Capitalised Movement In Provisions</t>
  </si>
  <si>
    <t>AusNet - Capitalised Movement In Provisions - 1 Sep 2026 - PUBL</t>
  </si>
  <si>
    <t>Transmission Leases greater than 20 years - Rem life adjustment RY27</t>
  </si>
  <si>
    <t>AusNet - Transmission Leases greater than 20 years - Rem life adjustment RY27 - 1 Sep 2026 - CONF</t>
  </si>
  <si>
    <t>4.2 Technology Documents</t>
  </si>
  <si>
    <t>Technology Document</t>
  </si>
  <si>
    <t>4.2.01</t>
  </si>
  <si>
    <t>AEMS Addendum</t>
  </si>
  <si>
    <t>4.2.01 AusNet - AEMS Addendum - 1 Sep 2026 - SOCI ACT PROTECTED</t>
  </si>
  <si>
    <t>4.2.02</t>
  </si>
  <si>
    <t>Cybersecurity Addendum</t>
  </si>
  <si>
    <t>4.2.02 AusNet - Cybersecurity Addendum - 1 Sep 2026 - CONF</t>
  </si>
  <si>
    <t>4.2.03</t>
  </si>
  <si>
    <t>DR Infrastructure Addendum</t>
  </si>
  <si>
    <t>4.2.03 AusNet - DR Infrastructure Addendum - 1 Sep 2026 - CONF</t>
  </si>
  <si>
    <t>4.2.04</t>
  </si>
  <si>
    <t>Metering Systems Addendum</t>
  </si>
  <si>
    <t>4.2.04 AusNet - Metering Systems Addendum - 1 Sep 2026 - CONF</t>
  </si>
  <si>
    <t>Business Case</t>
  </si>
  <si>
    <t>4.2.05</t>
  </si>
  <si>
    <t>CI Fortify Business Case</t>
  </si>
  <si>
    <t>4.2.05 AusNet - CI Fortify Business Case - 7 Sep 2026 - SOCI ACT PROTECTED</t>
  </si>
  <si>
    <t>4.2.06</t>
  </si>
  <si>
    <t>FOCI Supply Chain Business Case</t>
  </si>
  <si>
    <t>4.2.06 AusNet - FOCI Supply Chain Business Case - 7 Sep 2026 - SOCI ACT PROTECTED</t>
  </si>
  <si>
    <t>4.2.07</t>
  </si>
  <si>
    <t>AI for Cyber Defence Business Case</t>
  </si>
  <si>
    <t>4.2.07 AusNet - AI for Cyber Defence Business Case - 7 Sep 2026 - SOCI ACT PROTECTED</t>
  </si>
  <si>
    <t>4.2.08</t>
  </si>
  <si>
    <t>Patching Business Case</t>
  </si>
  <si>
    <t>4.2.08 AusNet - Patching Business Case - 1 Sep 2026 - SOCI ACT PROTECTED</t>
  </si>
  <si>
    <t>4.2.09</t>
  </si>
  <si>
    <t>Revised Digital NPV model</t>
  </si>
  <si>
    <t>Cost Estimate</t>
  </si>
  <si>
    <t>4.2.10</t>
  </si>
  <si>
    <t>Patching Cost Basis Report</t>
  </si>
  <si>
    <t>4.2.10 AusNet - IBM - Patching Cost Basis Report - 1 Sep 2026 - SOCI ACT PROTECTED</t>
  </si>
  <si>
    <t>IBM</t>
  </si>
  <si>
    <t>4.2.11</t>
  </si>
  <si>
    <t>CI Fortify Cost Basis Report</t>
  </si>
  <si>
    <t>4.2.11 AusNet - Wipro - CI Fortify Cost Basis Report - 1 Sep 2026 - SOCI ACT PROTECTED</t>
  </si>
  <si>
    <t>Wipro</t>
  </si>
  <si>
    <t>4.2.12</t>
  </si>
  <si>
    <t>Other Programs Cost Basis Report</t>
  </si>
  <si>
    <t>4.2.12 AusNet - Wipro - Other Programs Cost Basis Report - 1 Sep 2026 - SOCI ACT PROTECTED</t>
  </si>
  <si>
    <t>4.2.13</t>
  </si>
  <si>
    <t>Services Cost Letter</t>
  </si>
  <si>
    <t>4.2.13 AusNet - IBM - Services Cost Letter - 1 Sep 2026 - SOCI ACT PROTECTED</t>
  </si>
  <si>
    <t>4.2.14</t>
  </si>
  <si>
    <t>4.2.14 AusNet - Wipro - Services Cost Letter - 1 Sep 2026 - SOCI ACT PROTECTED</t>
  </si>
  <si>
    <t>4.2.15</t>
  </si>
  <si>
    <t>AI Security Response</t>
  </si>
  <si>
    <t>4.2.15 AusNet - Microsoft - AI Security Response - 1 Sep 2026 - SOCI ACT PROTECTED</t>
  </si>
  <si>
    <t>Microsoft</t>
  </si>
  <si>
    <t>4.2.16</t>
  </si>
  <si>
    <t>4.2.16 AusNet - IBM - AI Security Response - 1 Sep 2026 - SOCI ACT PROTECTED</t>
  </si>
  <si>
    <t>4.2.17</t>
  </si>
  <si>
    <t>4.2.17 AusNet - GE - Patching Cost Basis Report - 1 Sep 2026 - SOCI ACT PROTECTED</t>
  </si>
  <si>
    <t>GE</t>
  </si>
  <si>
    <t>4.3 Technical Documents</t>
  </si>
  <si>
    <t>4.3.01</t>
  </si>
  <si>
    <t>Physical Security Business Case</t>
  </si>
  <si>
    <t>4.3.01 AusNet - Physical Security Business Case - 7 Sep 2026 - SOCI ACT PROTECTED</t>
  </si>
  <si>
    <t>NPV Model</t>
  </si>
  <si>
    <t>4.3.02</t>
  </si>
  <si>
    <t>Physical Security Tier 1 CBA Model</t>
  </si>
  <si>
    <t>4.3.02 AusNet - Physical Security Tier 1 CBA Model - 1 Sep 2026 - SOCI ACT PROTECTED</t>
  </si>
  <si>
    <t>4.3.03</t>
  </si>
  <si>
    <t>Physical Security Tier 2 CBA Model</t>
  </si>
  <si>
    <t>4.3.03 AusNet - Physical Security Tier 2 CBA Model - 1 Sep 2026 - SOCI ACT PROTECTED</t>
  </si>
  <si>
    <t>4.3.04</t>
  </si>
  <si>
    <t>Physical Security Tier 3 CBA Model</t>
  </si>
  <si>
    <t>4.3.04 AusNet - Physical Security Tier 3 CBA Model - 1 Sep 2026 - SOCI ACT PROTECTED</t>
  </si>
  <si>
    <t>Technical Document</t>
  </si>
  <si>
    <t>4.3.05</t>
  </si>
  <si>
    <t>Physical Security Criticality Procedure</t>
  </si>
  <si>
    <t>4.3.05 AusNet - Physical Security Criticality Procedure - 1 Sep 2026 - SOCI ACT PROTECTED</t>
  </si>
  <si>
    <t>4.3.06</t>
  </si>
  <si>
    <t>Physical Security Cost Buildup</t>
  </si>
  <si>
    <t>4.3.06 AusNet - Physical Security Cost Buildup - 1 Sep 2026 - SOCI ACT PROTECTED</t>
  </si>
  <si>
    <t>4.3.07</t>
  </si>
  <si>
    <t>Head Office NPV Model</t>
  </si>
  <si>
    <t>4.3.07 AusNet - Head Office NPV Model - 1 Sep 2026 - CONF</t>
  </si>
  <si>
    <t>Board Paper</t>
  </si>
  <si>
    <t>4.3.08</t>
  </si>
  <si>
    <t>Head Office Board Paper</t>
  </si>
  <si>
    <t>4.3.08 AusNet - Head Office Board Paper - 1 Sep 2026 - CONF</t>
  </si>
  <si>
    <t>4.3.09</t>
  </si>
  <si>
    <t>Head Office Workspace Costs</t>
  </si>
  <si>
    <t>4.3.09 AusNet - Slattery - Head Office Workspace Costs - 1 Sep 2026 - CONF</t>
  </si>
  <si>
    <t>Slattery</t>
  </si>
  <si>
    <t>4.3.10</t>
  </si>
  <si>
    <t>Control Centre Non-Digital Costs</t>
  </si>
  <si>
    <t>4.3.10 AusNet - Slattery - Control Centre Non-Digital Costs - 1 Sep 2026 - CONF</t>
  </si>
  <si>
    <t>4.3.11</t>
  </si>
  <si>
    <t>Control Centre Digital Costs</t>
  </si>
  <si>
    <t>4.3.11 AusNet - Control Centre Digital Costs - 9 Sep 2026 - CONF</t>
  </si>
  <si>
    <t>Consultant Report</t>
  </si>
  <si>
    <t>4.3.12</t>
  </si>
  <si>
    <t>Environmental Portfolio Risk Assessment</t>
  </si>
  <si>
    <t>4.3.12 AusNet - Bluesphere - Environmental Portfolio Risk Assessment - 1 Sep 2026 - CONF</t>
  </si>
  <si>
    <t>Bluesphere</t>
  </si>
  <si>
    <t>4.3.13</t>
  </si>
  <si>
    <t>Environmental Capex Calculation</t>
  </si>
  <si>
    <t>4.3.13 AusNet - Environmental Capex Calculation - 7 Sep 2026 - CONF</t>
  </si>
  <si>
    <t>4.3.14</t>
  </si>
  <si>
    <t>Testing Equipment Capex</t>
  </si>
  <si>
    <t>4.3.14 AusNet - Testing Equipment Capex - 1 Sep 2026 - CONF</t>
  </si>
  <si>
    <t>4.4 Technical Asset Management Strategies</t>
  </si>
  <si>
    <t>Economic Model</t>
  </si>
  <si>
    <t>4.4.01</t>
  </si>
  <si>
    <t>Insulators Economic Model</t>
  </si>
  <si>
    <t>4.4.01 AusNet - Insulators Economic Model - 1 Sep 2026 - CONF</t>
  </si>
  <si>
    <t>4.4.02</t>
  </si>
  <si>
    <t>Groundwire Condition Economic Model</t>
  </si>
  <si>
    <t>4.4.02 AusNet - Groundwire Condition Economic Model - 1 Sep 2026 - CONF</t>
  </si>
  <si>
    <t>4.4.03</t>
  </si>
  <si>
    <t>Groundwire Compliance Economic Model</t>
  </si>
  <si>
    <t>4.4.03 AusNet - Groundwire Compliance Economic Model - 1 Sep 2026 - CONF</t>
  </si>
  <si>
    <t>4.4.04</t>
  </si>
  <si>
    <t>Low Spans Economic Model</t>
  </si>
  <si>
    <t>4.4.04 AusNet - Low Spans Economic Model - 1 Sep 2026 - CONF</t>
  </si>
  <si>
    <t>4.4.05</t>
  </si>
  <si>
    <t>Tower Resilience Economic Model</t>
  </si>
  <si>
    <t>4.4.05 AusNet - Tower Resilience Economic Model - 1 Sep 2026 - CONF</t>
  </si>
  <si>
    <t>4.4.06</t>
  </si>
  <si>
    <t>Circuit Breakers Economic Model</t>
  </si>
  <si>
    <t>4.4.06 AusNet - Circuit Breakers Economic Model - 1 Sep 2026 - CONF</t>
  </si>
  <si>
    <t>4.4.07</t>
  </si>
  <si>
    <t>Power Transformers Economic Model</t>
  </si>
  <si>
    <t>4.4.07 AusNet - Power Transformers Economic Model - 1 Sep 2026 - CONF</t>
  </si>
  <si>
    <t>4.4.08</t>
  </si>
  <si>
    <t>Communication Systems Economic Model</t>
  </si>
  <si>
    <t>4.4.08 AusNet - Communication Systems Economic Model - 1 Sep 2026 - CONF</t>
  </si>
  <si>
    <t>Technical Asset Management Strategy</t>
  </si>
  <si>
    <t>4.4.09</t>
  </si>
  <si>
    <t>AMS 01-09 Asset Risk Assessment Overview</t>
  </si>
  <si>
    <t>4.4.09 AusNet - AMS 01-09 Asset Risk Assessment Overview - 9 Sep 2026 - CONF</t>
  </si>
  <si>
    <t>4.4.10</t>
  </si>
  <si>
    <t>AMS 01-09-02 Event Trees</t>
  </si>
  <si>
    <t>4.4.10 AusNet - AMS 01-09-02 Event Trees - 7 Sep 2026 - PUBL</t>
  </si>
  <si>
    <t>Bundling analysis</t>
  </si>
  <si>
    <t>4.4.11</t>
  </si>
  <si>
    <t>Groundwire Single Span vs. Bundled</t>
  </si>
  <si>
    <t>4.4.11 AusNet - Groundwire Single Span vs. Bundled - 1 Sep 2026 - CONF</t>
  </si>
  <si>
    <t>4.4.12</t>
  </si>
  <si>
    <t>Low Spans Tranche 1 Business Case</t>
  </si>
  <si>
    <t>Risk register</t>
  </si>
  <si>
    <t>4.4.13</t>
  </si>
  <si>
    <t>Portland Stage 2 Risk Register</t>
  </si>
  <si>
    <t>4.5 Technical Project Documents</t>
  </si>
  <si>
    <t>4.5.01</t>
  </si>
  <si>
    <t>BATS Risk Register</t>
  </si>
  <si>
    <t>4.5.02</t>
  </si>
  <si>
    <t>BATS Direct Cost</t>
  </si>
  <si>
    <t>4.5.02 AusNet - BATS Direct Cost - 1 Sep 2026 - CONF</t>
  </si>
  <si>
    <t>4.5.03</t>
  </si>
  <si>
    <t>BATS Cost Estimate Summary</t>
  </si>
  <si>
    <t>4.5.03 AusNet - BATS Cost Estimate Summary - 1 Sep 2026 - PUBL</t>
  </si>
  <si>
    <t>4.5.04</t>
  </si>
  <si>
    <t>KTS Independent Cost Review</t>
  </si>
  <si>
    <t>4.5.04 AusNet - Arcadis - KTS Independent Cost Review - 1 Sep 2026 - PUBL</t>
  </si>
  <si>
    <t>Arcadis</t>
  </si>
  <si>
    <t>4.5.05</t>
  </si>
  <si>
    <t>KTS Direct Cost</t>
  </si>
  <si>
    <t>4.5.05 AusNet - KTS Direct Cost - 1 Sep 2026 - CONF</t>
  </si>
  <si>
    <t>4.5.06</t>
  </si>
  <si>
    <t>KTS Cost Estimate Summary</t>
  </si>
  <si>
    <t>4.5.06 AusNet - KTS Cost Estimate Summary - 7 Sep 2026 - PUBL</t>
  </si>
  <si>
    <t>4.5.07</t>
  </si>
  <si>
    <t>KTS Cost Update Summary</t>
  </si>
  <si>
    <t>4.5.07 AusNet - KTS Cost Update Summary - 7 Sep 2026 - CONF</t>
  </si>
  <si>
    <t>4.5.08</t>
  </si>
  <si>
    <t>KTS Economic Model</t>
  </si>
  <si>
    <t>4.5.08 AusNet - KTS Economic Model - 1 Sep 2026 - CONF</t>
  </si>
  <si>
    <t>Network Modelling Report</t>
  </si>
  <si>
    <t>4.5.09</t>
  </si>
  <si>
    <t>KTS Network Modelling Report</t>
  </si>
  <si>
    <t>4.5.09 AusNet - EPS - KTS Network Modelling Report - 1 Sep 2026 - CONF</t>
  </si>
  <si>
    <t>EPS</t>
  </si>
  <si>
    <t>Planning Report</t>
  </si>
  <si>
    <t>4.5.10</t>
  </si>
  <si>
    <t>KTS PACR</t>
  </si>
  <si>
    <t>4.5.10 AusNet - KTS PACR - 7 Sep 2026 - PUBL</t>
  </si>
  <si>
    <t>4.5.11</t>
  </si>
  <si>
    <t>KTS Risk Register</t>
  </si>
  <si>
    <t>4.5.11 AusNet - KTS Risk Register - 7 Sep 2026 - CONF</t>
  </si>
  <si>
    <t>4.5.12</t>
  </si>
  <si>
    <t>LYPS Direct Cost</t>
  </si>
  <si>
    <t>4.5.12 AusNet - LYPS Direct Cost - 1 Sep 2026 - CONF</t>
  </si>
  <si>
    <t>4.5.13</t>
  </si>
  <si>
    <t>LYPS Cost Estimate Summary</t>
  </si>
  <si>
    <t>Condition Report</t>
  </si>
  <si>
    <t>4.5.14</t>
  </si>
  <si>
    <t>LYPS Asset Condition Report</t>
  </si>
  <si>
    <t>4.5.14 AusNet - LYPS Asset Condition Report - 1 Sep 2026 - CONF</t>
  </si>
  <si>
    <t>4.5.15</t>
  </si>
  <si>
    <t>LYPS Economic Model</t>
  </si>
  <si>
    <t>4.5.15 AusNet - LYPS Economic Model - 1 Sep 2026 - CONF</t>
  </si>
  <si>
    <t>4.5.16</t>
  </si>
  <si>
    <t>LYPS Planning Report</t>
  </si>
  <si>
    <t>4.5.16 AusNet - LYPS Planning Report - 1 Sep 2026 - PUBL</t>
  </si>
  <si>
    <t>4.5.17</t>
  </si>
  <si>
    <t>LYPS Network Modelling Report</t>
  </si>
  <si>
    <t>4.5.17 AusNet - EPS - LYPS Network Modelling Report - 1 Sep 2026 - CONF</t>
  </si>
  <si>
    <t>4.5.18</t>
  </si>
  <si>
    <t>SMTS H Direct Cost</t>
  </si>
  <si>
    <t>4.5.18 AusNet - SMTS H Direct Cost - 1 Sep 2026 - CONF</t>
  </si>
  <si>
    <t>4.5.19</t>
  </si>
  <si>
    <t>SMTS H Cost Estimate Summary</t>
  </si>
  <si>
    <t>4.5.19 AusNet - SMTS H Cost Estimate Summary - 1 Sep 2026 - PUBL</t>
  </si>
  <si>
    <t>4.5.20</t>
  </si>
  <si>
    <t>SMTS H Risk Register</t>
  </si>
  <si>
    <t>4.5.20 AusNet - SMTS H Risk Register - 7 Sep 2026 - CONF</t>
  </si>
  <si>
    <t>4.5.21</t>
  </si>
  <si>
    <t>MLTS Reactor Direct Cost</t>
  </si>
  <si>
    <t>4.5.21 AusNet - MLTS Reactor Direct Cost - 1 Sep 2026 - CONF</t>
  </si>
  <si>
    <t>4.5.22</t>
  </si>
  <si>
    <t>MLTS Reactor Cost Estimate Summary</t>
  </si>
  <si>
    <t>4.5.22 AusNet - MLTS Reactor Cost Estimate Summary - 7 Sep 2026 - PUBL</t>
  </si>
  <si>
    <t>4.5.23</t>
  </si>
  <si>
    <t>MLTS Reactor Economic Model</t>
  </si>
  <si>
    <t>4.5.23 AusNet - MLTS Reactor Economic Model - 1 Sep 2026 - CONF</t>
  </si>
  <si>
    <t>4.5.24</t>
  </si>
  <si>
    <t>MLTS Reactor Network Modelling Report</t>
  </si>
  <si>
    <t>4.5.24 AusNet - MLTS Reactor Network Modelling Report - 1 Sep 2026 - CONF</t>
  </si>
  <si>
    <t>4.5.25</t>
  </si>
  <si>
    <t>MLTS Reactor Asset Condition Report</t>
  </si>
  <si>
    <t>4.5.25 AusNet - MLTS Reactor Asset Condition Report - 1 Sep 2026 - CONF</t>
  </si>
  <si>
    <t>4.5.26</t>
  </si>
  <si>
    <t>MLTS Reactor Planning Report</t>
  </si>
  <si>
    <t>4.5.26 AusNet - MLTS Reactor Planning Report - 1 Sep 2026 - PUBL</t>
  </si>
  <si>
    <t>4.5.27</t>
  </si>
  <si>
    <t>NPSD Direct Cost</t>
  </si>
  <si>
    <t>4.5.27 AusNet - NPSD Direct Cost - 1 Sep 2026 - CONF</t>
  </si>
  <si>
    <t>4.5.28</t>
  </si>
  <si>
    <t>NPSD Cost Estimate Summary</t>
  </si>
  <si>
    <t>4.5.28 AusNet - NPSD Cost Estimate Summary - 1 Sep 2026 - PUBL</t>
  </si>
  <si>
    <t>4.5.29</t>
  </si>
  <si>
    <t>NPSD Economic Model</t>
  </si>
  <si>
    <t>4.5.29 AusNet - NPSD Economic Model - 1 Sep 2026 - CONF</t>
  </si>
  <si>
    <t>4.5.30</t>
  </si>
  <si>
    <t>NPSD Network Modelling Report</t>
  </si>
  <si>
    <t>4.5.30 AusNet - EPS - NPSD Network Modelling Report - 1 Sep 2026 - CONF</t>
  </si>
  <si>
    <t>4.5.31</t>
  </si>
  <si>
    <t>NPSD Planning Report</t>
  </si>
  <si>
    <t>4.5.31 AusNet - NPSD Planning Report - 1 Sep 2026 - PUBL</t>
  </si>
  <si>
    <t>4.5.32</t>
  </si>
  <si>
    <t>NPSD Risk Register</t>
  </si>
  <si>
    <t>4.5.33</t>
  </si>
  <si>
    <t>RCTS Risk Register</t>
  </si>
  <si>
    <t>4.5.33 AusNet - RCTS Risk Register - 7 Sep 2026 - CONF</t>
  </si>
  <si>
    <t>4.5.34</t>
  </si>
  <si>
    <t>RCTS Direct Cost</t>
  </si>
  <si>
    <t>4.5.34 AusNet - RCTS Direct Cost - 1 Sep 2026 - CONF</t>
  </si>
  <si>
    <t>4.5.35</t>
  </si>
  <si>
    <t>RCTS Cost Estimate Summary</t>
  </si>
  <si>
    <t>4.5.35 AusNet - RCTS Cost Estimate Summary - 1 Sep 2026 - PUBL</t>
  </si>
  <si>
    <t>Project Change Request</t>
  </si>
  <si>
    <t>4.5.36</t>
  </si>
  <si>
    <t>RCTS Project Change Request</t>
  </si>
  <si>
    <t>4.5.36 AusNet - RCTS Project Change Request - 1 Sep 2026 - CONF</t>
  </si>
  <si>
    <t>4.5.37</t>
  </si>
  <si>
    <t>RCTS Economic Model</t>
  </si>
  <si>
    <t>4.5.37 AusNet - RCTS Economic Model - 1 Sep 2026 - CONF</t>
  </si>
  <si>
    <t>4.5.38</t>
  </si>
  <si>
    <t>RCTS Asset Condition Report</t>
  </si>
  <si>
    <t>4.5.38 AusNet - RCTS Asset Condition Report - 1 Sep 2026 - CONF</t>
  </si>
  <si>
    <t>4.5.39</t>
  </si>
  <si>
    <t>ROTS Direct Cost</t>
  </si>
  <si>
    <t>4.5.39 AusNet - ROTS Direct Cost - 1 Sep 2026 - CONF</t>
  </si>
  <si>
    <t>4.5.40</t>
  </si>
  <si>
    <t>ROTS Cost Estimate Summary</t>
  </si>
  <si>
    <t>4.5.40 AusNet - ROTS Cost Estimate Summary - 1 Sep 2026 - PUBL</t>
  </si>
  <si>
    <t>4.5.41</t>
  </si>
  <si>
    <t>ROTS Risk Register</t>
  </si>
  <si>
    <t>4.5.42</t>
  </si>
  <si>
    <t>SHTS Risk Register</t>
  </si>
  <si>
    <t>4.5.42 AusNet - SHTS Risk Register - 7 Sep 2026 - CONF</t>
  </si>
  <si>
    <t>4.5.43</t>
  </si>
  <si>
    <t>SHTS Direct Cost</t>
  </si>
  <si>
    <t>4.5.43 AusNet - SHTS Direct Cost - 1 Sep 2026 - CONF</t>
  </si>
  <si>
    <t>4.5.44</t>
  </si>
  <si>
    <t>SHTS Cost Estimate Summary</t>
  </si>
  <si>
    <t>4.5.44 AusNet - SHTS Cost Estimate Summary - 1 Sep 2026 - PUBL</t>
  </si>
  <si>
    <t>4.5.45</t>
  </si>
  <si>
    <t>SHTS Project Change Request</t>
  </si>
  <si>
    <t>4.5.45 AusNet - SHTS Project Change Request - 1 Sep 2026 - CONF</t>
  </si>
  <si>
    <t>4.5.46</t>
  </si>
  <si>
    <t>SHTS Economic Model</t>
  </si>
  <si>
    <t>4.5.46 AusNet - SHTS Economic Model - 1 Sep 2026 - CONF</t>
  </si>
  <si>
    <t>4.5.47</t>
  </si>
  <si>
    <t>SHTS Asset Condition Report</t>
  </si>
  <si>
    <t>4.5.47 AusNet - SHTS Asset Condition Report - 1 Sep 2026 - CONF</t>
  </si>
  <si>
    <t>4.5.48</t>
  </si>
  <si>
    <t>TTS B4 Direct Cost</t>
  </si>
  <si>
    <t>4.5.48 AusNet - TTS B4 Direct Cost - 1 Sep 2026 - CONF</t>
  </si>
  <si>
    <t>4.5.49</t>
  </si>
  <si>
    <t>TTS B4 Cost Estimate Summary</t>
  </si>
  <si>
    <t>4.5.49 AusNet - TTS B4 Cost Estimate Summary - 1 Sep 2026 - PUBL</t>
  </si>
  <si>
    <t>4.5.50</t>
  </si>
  <si>
    <t>TTS B4 Risk Register</t>
  </si>
  <si>
    <t>4.5.51</t>
  </si>
  <si>
    <t>TTS CB Asset Condition Report</t>
  </si>
  <si>
    <t>4.5.51 AusNet - TTS CB Asset Condition Report - 1 Sep 2026 - CONF</t>
  </si>
  <si>
    <t>4.5.52</t>
  </si>
  <si>
    <t>TTS CB Economic Model</t>
  </si>
  <si>
    <t>4.5.52 AusNet - TTS CB Economic Model - 1 Sep 2026 - CONF</t>
  </si>
  <si>
    <t>4.5.53</t>
  </si>
  <si>
    <t>TTS CB Planning Report</t>
  </si>
  <si>
    <t>4.5.53 AusNet - TTS CB Planning Report - 1 Sep 2026 - PUBL</t>
  </si>
  <si>
    <t>4.5.54</t>
  </si>
  <si>
    <t>TTS CB Business Case</t>
  </si>
  <si>
    <t>4.5.55</t>
  </si>
  <si>
    <t>TTS CB Direct Cost</t>
  </si>
  <si>
    <t>4.5.55 AusNet - TTS CB Direct Cost - 1 Sep 2026 - CONF</t>
  </si>
  <si>
    <t>4.5.56</t>
  </si>
  <si>
    <t>TTS CB Cost Estimate Summary</t>
  </si>
  <si>
    <t>4.5.56 AusNet - TTS CB Cost Estimate Summary - 1 Sep 2026 - PUBL</t>
  </si>
  <si>
    <t>4.5.57</t>
  </si>
  <si>
    <t>MWTS Direct Cost</t>
  </si>
  <si>
    <t>4.5.57 AusNet - MWTS Direct Cost - 1 Sep 2026 - CONF</t>
  </si>
  <si>
    <t>4.5.58</t>
  </si>
  <si>
    <t>MWTS Cost Estimate Summary</t>
  </si>
  <si>
    <t>4.5.58 AusNet - MWTS Cost Estimate Summary - 1 Sep 2026 - PUBL</t>
  </si>
  <si>
    <t>4.6 Engagement Documents</t>
  </si>
  <si>
    <t>Engagement Document</t>
  </si>
  <si>
    <t>4.6.01</t>
  </si>
  <si>
    <t>TSAP Meeting 9 Summary</t>
  </si>
  <si>
    <t>4.6.01 AusNet - TSAP Meeting 9 Summary - 1 Sep 2026 - PUBL</t>
  </si>
  <si>
    <t>AusNet / TSAP Chair</t>
  </si>
  <si>
    <t>4.6.02</t>
  </si>
  <si>
    <t>TSAP Meeting 10 Summary</t>
  </si>
  <si>
    <t>4.6.02 AusNet - TSAP Meeting 10 Summary - 1 Sep 2026 - PUBL</t>
  </si>
  <si>
    <t>4.6.03</t>
  </si>
  <si>
    <t>TSAP Meeting 11 Summary</t>
  </si>
  <si>
    <t>4.6.03 AusNet - TSAP Meeting 11 Summary - 1 Sep 2026 - PUBL</t>
  </si>
  <si>
    <t xml:space="preserve"> </t>
  </si>
  <si>
    <t>Folders</t>
  </si>
  <si>
    <t>4.4 Technical AMS Documents</t>
  </si>
  <si>
    <t>Number of pages of submission that include information subject to a claim of confidentiality</t>
  </si>
  <si>
    <t>Number of pages of submission that do not include information subject to a claim of confidentiality</t>
  </si>
  <si>
    <t>Total number of pages of submission</t>
  </si>
  <si>
    <t>Percentage of pages of submission that include information subject to a claim of confidentiality</t>
  </si>
  <si>
    <t>Percentage of pages of submission that do not include information subject to a claim of confidentiality</t>
  </si>
  <si>
    <t>Main documents</t>
  </si>
  <si>
    <t>Supporting documents</t>
  </si>
  <si>
    <t>TOTAL</t>
  </si>
  <si>
    <t>CHECK</t>
  </si>
  <si>
    <t>AusNet - Certification of the Reasonableness of Key Assumptions - 1 Sep 2026 - PUBL</t>
  </si>
  <si>
    <t>4.2.05 AusNet - CI Fortify Business Case - 7 Sep 2026 - PUBL</t>
  </si>
  <si>
    <t>4.2.06 AusNet - FOCI Supply Chain Business Case - 7 Sep 2026 - PUBL</t>
  </si>
  <si>
    <t>4.2.07 AusNet - AI for Cyber Defence Business Case - 7 Sep 2026 - PUBL</t>
  </si>
  <si>
    <t>4.2.09 AusNet - Revised Digital NPV model - 1 Sep 2026 - SOCI ACT PROTECTED</t>
  </si>
  <si>
    <t>4.2.09 AusNet - Revised Digital NPV model - 7 Sep 2026 - CONF</t>
  </si>
  <si>
    <t>4.3.01 AusNet - Physical Security Business Case - 7 Sep 2026 - PUBL</t>
  </si>
  <si>
    <t>4.3.13 AusNet - Environmental Capex Calculation - 7 Sep 2026 - PUBL</t>
  </si>
  <si>
    <t>4.4.12 AusNet - Low Spans Tranche 1 Business Case - 7 Sep 2026 - CONF</t>
  </si>
  <si>
    <t>4.4.13 AusNet - Portland Stage 2 Risk Register - 1 Sep 2026 - PUBL</t>
  </si>
  <si>
    <t>4.5.01 AusNet - BATS Risk Register - 1 Sep 2026 - PUBL</t>
  </si>
  <si>
    <t>4.5.07 AusNet - KTS Cost Update Summary - 7 Sep 2026 - PUBL</t>
  </si>
  <si>
    <t>4.5.11 AusNet - KTS Risk Register - 1 Sep 2026 - PUBL</t>
  </si>
  <si>
    <t>4.5.20 AusNet - SMTS H Risk Register - 1 Sep 2026 - PUBL</t>
  </si>
  <si>
    <t>4.5.32 AusNet - NPSD Risk Register - 1 Sep 2026 - PUBL</t>
  </si>
  <si>
    <t>4.5.33 AusNet - RCTS Risk Register - 1 Sep 2026 - PUBL</t>
  </si>
  <si>
    <t>4.5.41 AusNet - ROTS Risk Register - 1 Sep 2026 - PUBL</t>
  </si>
  <si>
    <t>4.5.42 AusNet - SHTS Risk Register - 1 Sep 2026 - PUBL</t>
  </si>
  <si>
    <t>4.5.50 AusNet - TTS B4 Risk Register - 1 Sep 2026 - PUBL</t>
  </si>
  <si>
    <t>4.5.54 AusNet - TTS CB Business Case - 7 Sep 2026 - PUBL</t>
  </si>
  <si>
    <t>4.5.54 AusNet - TTS CB Business Case - 1 Sep 2026 - CONF</t>
  </si>
  <si>
    <t>AusNet - Appendix 3A Revised Unit Rates - 1 Sep 2026 - CONF</t>
  </si>
  <si>
    <t>AusNet - Appendix 3A Revised Unit Rates - 7 Sep 2026 - PUBL</t>
  </si>
  <si>
    <t>AusNet - Appendix 4C Step Change Cost Buildup - 9 Sep 2026 - CONF</t>
  </si>
  <si>
    <t>AusNet - Appendix 4C Step Change Cost Buildup - 9 Sep 2026 - PUBL</t>
  </si>
  <si>
    <t>AusNet - AEMO - Appendix 4E Instrument of Delegation - 1 Sep 2026 - CONF</t>
  </si>
  <si>
    <t>AusNet - AEMO - Appendix 4E Instrument of Delegation - 9 Sep 2026 - PUBL</t>
  </si>
  <si>
    <t>AusNet - Document Register - 10 Sep 2026 - PUBL</t>
  </si>
  <si>
    <t>4.3.11 AusNet - Control Centre Digital Costs - 1 Sep 2026 - PUBL</t>
  </si>
  <si>
    <t>4.4.09 AusNet - AMS 01-09 Asset Risk Assessment Overview - 9 Sep 2026 - PUBL</t>
  </si>
  <si>
    <t>4.4.12 AusNet - Low Spans Tranche 1 Business Case - 9 Sep 2026 - PUBL</t>
  </si>
  <si>
    <t>4.4.13 AusNet - Portland Stage 2 Risk Register - 10 Sep 2026 - CONF</t>
  </si>
  <si>
    <t>4.5.01 AusNet - BATS Risk Register - 10 Sep 2026 - CONF</t>
  </si>
  <si>
    <t>4.5.32 AusNet - NPSD Risk Register - 10 Sep 2026 - CONF</t>
  </si>
  <si>
    <t>4.5.41 AusNet - ROTS Risk Register - 10 Sep 2026 - CONF</t>
  </si>
  <si>
    <t>4.5.50 AusNet - TTS B4 Risk Register - 10 Sep 2026 - CONF</t>
  </si>
  <si>
    <t>4.5.45 AusNet - SHTS Project Change Request - 1 Sep 2026 - PUBL</t>
  </si>
  <si>
    <t>4.5.36 AusNet - RCTS Project Change Request - 1 Sep 2026 - PUBL</t>
  </si>
  <si>
    <t>4.5.30 AusNet - EPS - NPSD Network Modelling Report - 1 Sep 2026 - PUBL</t>
  </si>
  <si>
    <t>4.5.24 AusNet - MLTS Reactor Network Modelling Report - 1 Sep 2026 - PUBL</t>
  </si>
  <si>
    <t>4.5.17 AusNet - EPS - LYPS Network Modelling Report - 1 Sep 2026 - PUBL</t>
  </si>
  <si>
    <t>4.5.09 AusNet - EPS - KTS Network Modelling Report - 1 Sep 2026 - PUBL</t>
  </si>
  <si>
    <t>4.3.14 AusNet - Testing Equipment Capex - 1 Sep 2026 - PUBL</t>
  </si>
  <si>
    <t>4.3.12 AusNet - Bluesphere - Environmental Portfolio Risk Assessment - 1 Sep 2026 - PUBL</t>
  </si>
  <si>
    <t>4.3.08 AusNet - Head Office Board Paper - 1 Sep 2026 - PUBL</t>
  </si>
  <si>
    <t>4.3.07 AusNet - Head Office NPV Model - 1 Sep 2026 - PUBL</t>
  </si>
  <si>
    <t>4.2.08 AusNet - Patching Business Case - 1 Sep 2026 - PUBL</t>
  </si>
  <si>
    <t>4.2.04 AusNet - Metering Systems Addendum - 1 Sep 2026 - PUBL</t>
  </si>
  <si>
    <t>4.2.03 AusNet - DR Infrastructure Addendum - 1 Sep 2026 - PUBL</t>
  </si>
  <si>
    <t>4.2.02 AusNet - Cybersecurity Addendum - 1 Sep 2026 - PUBL</t>
  </si>
  <si>
    <t>4.2.01 AusNet - AEMS Addendum - 1 Sep 2026 - CONF</t>
  </si>
  <si>
    <t>4.2.01 AusNet - AEMS Addendum - 1 Sep 2026 - PUBL</t>
  </si>
  <si>
    <t>AusNet - Appendix 3H CIRMP Amendment Rules Non-Digital  - 1 Sep 2026 - PUBL</t>
  </si>
  <si>
    <t>AusNet - Appendix 3F Resilience Update - 1 Sep 2026 - PUBL</t>
  </si>
  <si>
    <t>AusNet - Appendix 3E Asset Replacement and Compliance Update - 1 Sep 2026 - PUBL</t>
  </si>
  <si>
    <t>Compliance Document</t>
  </si>
  <si>
    <t>Business Case Addendum</t>
  </si>
  <si>
    <t>SOCI Act Protected?</t>
  </si>
  <si>
    <t>Confidential?</t>
  </si>
  <si>
    <t>Public?</t>
  </si>
  <si>
    <t>*2</t>
  </si>
  <si>
    <t>*5</t>
  </si>
  <si>
    <t>*22</t>
  </si>
  <si>
    <t>AusNet - Post Tax Revenue Model - 3 Sep 2026 - PUBL</t>
  </si>
  <si>
    <t>4.5.13 AusNet - LYPS Estimate Summary - 7 Sep 2026 - PUBL</t>
  </si>
  <si>
    <t>AusNet - Revised Revenue Proposal - 10 Sep 2026 - PUBL</t>
  </si>
  <si>
    <t>AusNet - Revised Revenue Proposal - 10 Sep 2026 - CONF</t>
  </si>
  <si>
    <t>AusNet - Revised Revenue Proposal - 10 Sep 2026 - SOCI ACT PROTECTED</t>
  </si>
  <si>
    <t>*18</t>
  </si>
  <si>
    <t>AusNet - Appendix 3D VAPR Forecast Summation Tool - 10 Sep 2026 - PUBL</t>
  </si>
  <si>
    <t>AusNet - Confidentiality Claims - 10 Sep 2026 - PUBL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</si>
</sst>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3" borderId="0"/>
    <xf numFmtId="0" fontId="1" fillId="4" borderId="0"/>
    <xf numFmtId="0" fontId="3" fillId="5" borderId="0" applyNumberFormat="0" applyAlignment="0" applyProtection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/>
    <xf numFmtId="0" fontId="4" fillId="0" borderId="0" xfId="0" applyFont="1"/>
    <xf numFmtId="0" fontId="0" fillId="0" borderId="2" xfId="0" applyBorder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9" fontId="0" fillId="0" borderId="0" xfId="0" applyNumberFormat="1"/>
    <xf numFmtId="0" fontId="0" fillId="8" borderId="0" xfId="0" applyFill="1"/>
    <xf numFmtId="0" fontId="1" fillId="8" borderId="0" xfId="0" applyFont="1" applyFill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4" fillId="0" borderId="10" xfId="0" applyFont="1" applyBorder="1"/>
    <xf numFmtId="0" fontId="4" fillId="0" borderId="11" xfId="0" applyFont="1" applyBorder="1"/>
    <xf numFmtId="0" fontId="0" fillId="0" borderId="11" xfId="0" applyBorder="1"/>
    <xf numFmtId="0" fontId="0" fillId="0" borderId="12" xfId="0" applyBorder="1"/>
    <xf numFmtId="0" fontId="0" fillId="7" borderId="10" xfId="0" applyFill="1" applyBorder="1"/>
    <xf numFmtId="0" fontId="0" fillId="8" borderId="10" xfId="0" applyFill="1" applyBorder="1" applyAlignment="1">
      <alignment horizontal="left" indent="1"/>
    </xf>
    <xf numFmtId="0" fontId="6" fillId="0" borderId="0" xfId="0" applyFont="1"/>
    <xf numFmtId="0" fontId="8" fillId="2" borderId="0" xfId="0" applyFont="1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6" borderId="0" xfId="0" applyFont="1" applyFill="1" applyAlignment="1">
      <alignment wrapText="1"/>
    </xf>
    <xf numFmtId="9" fontId="0" fillId="0" borderId="0" xfId="4" applyFont="1" applyAlignment="1">
      <alignment wrapText="1"/>
    </xf>
    <xf numFmtId="0" fontId="4" fillId="0" borderId="13" xfId="0" applyFont="1" applyBorder="1"/>
    <xf numFmtId="0" fontId="4" fillId="0" borderId="13" xfId="0" applyFont="1" applyBorder="1" applyAlignment="1">
      <alignment wrapText="1"/>
    </xf>
    <xf numFmtId="9" fontId="4" fillId="0" borderId="13" xfId="4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/>
  </cellXfs>
  <cellStyles count="5">
    <cellStyle name="Normal" xfId="0" builtinId="0"/>
    <cellStyle name="Percent" xfId="4" builtinId="5"/>
    <cellStyle name="Section header" xfId="1" xr:uid="{C1716745-C45B-44B7-AAB9-7E8F64A53C9E}"/>
    <cellStyle name="Table header" xfId="2" xr:uid="{66CF7FB7-BC0B-45A5-956B-E33FB5E1D5DF}"/>
    <cellStyle name="User input" xfId="3" xr:uid="{C32437AF-52C0-43CC-8082-EFFBF49FEC25}"/>
  </cellStyles>
  <dxfs count="1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Medium9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206375</xdr:colOff>
      <xdr:row>0</xdr:row>
      <xdr:rowOff>66675</xdr:rowOff>
    </xdr:from>
    <xdr:to>
      <xdr:col>1</xdr:col>
      <xdr:colOff>1435100</xdr:colOff>
      <xdr:row>2</xdr:row>
      <xdr:rowOff>154623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7E6E5-9661-4589-B741-A907F91F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325" y="66675"/>
          <a:ext cx="1231900" cy="456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274411</xdr:colOff>
      <xdr:row>1</xdr:row>
      <xdr:rowOff>9072</xdr:rowOff>
    </xdr:from>
    <xdr:to>
      <xdr:col>1</xdr:col>
      <xdr:colOff>1503136</xdr:colOff>
      <xdr:row>3</xdr:row>
      <xdr:rowOff>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8DFA-6FEA-43FF-BE91-EE9F3ECC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340" y="185965"/>
          <a:ext cx="1228725" cy="46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96611</xdr:colOff>
      <xdr:row>0</xdr:row>
      <xdr:rowOff>174172</xdr:rowOff>
    </xdr:from>
    <xdr:to>
      <xdr:col>1</xdr:col>
      <xdr:colOff>1492250</xdr:colOff>
      <xdr:row>3</xdr:row>
      <xdr:rowOff>86588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0E062F-8179-4E57-95DF-5A3ED08E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61" y="174172"/>
          <a:ext cx="1398814" cy="566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4C3F-F6F5-4D3F-ADB0-39D998757CC3}">
  <sheetPr codeName="Sheet1">
    <tabColor rgb="FF00B050"/>
  </sheetPr>
  <dimension ref="B1:R219"/>
  <sheetViews>
    <sheetView showGridLines="0" zoomScale="85" zoomScaleNormal="85" workbookViewId="0"/>
  </sheetViews>
  <sheetFormatPr defaultRowHeight="14.5" x14ac:dyDescent="0.35"/>
  <cols>
    <col min="1" max="1" width="3.54296875" customWidth="1"/>
    <col min="2" max="2" width="26" customWidth="1"/>
    <col min="18" max="18" width="48.26953125" customWidth="1"/>
  </cols>
  <sheetData>
    <row r="1" spans="2:18" s="1" customFormat="1" x14ac:dyDescent="0.35"/>
    <row r="2" spans="2:18" s="1" customFormat="1" ht="18.5" x14ac:dyDescent="0.45">
      <c r="B2"/>
      <c r="C2" s="3" t="s">
        <v>0</v>
      </c>
      <c r="D2" s="3"/>
    </row>
    <row r="3" spans="2:18" s="2" customFormat="1" ht="15" thickBot="1" x14ac:dyDescent="0.4"/>
    <row r="4" spans="2:18" ht="15" thickBot="1" x14ac:dyDescent="0.4"/>
    <row r="5" spans="2:18" x14ac:dyDescent="0.35">
      <c r="B5" s="12" t="s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2:18" x14ac:dyDescent="0.35">
      <c r="B6" s="15" t="s">
        <v>2</v>
      </c>
      <c r="R6" s="16"/>
    </row>
    <row r="7" spans="2:18" x14ac:dyDescent="0.35">
      <c r="B7" s="15" t="s">
        <v>3</v>
      </c>
      <c r="R7" s="16"/>
    </row>
    <row r="8" spans="2:18" ht="15" thickBot="1" x14ac:dyDescent="0.4">
      <c r="B8" s="17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</row>
    <row r="9" spans="2:18" ht="15" thickBot="1" x14ac:dyDescent="0.4"/>
    <row r="10" spans="2:18" x14ac:dyDescent="0.35">
      <c r="B10" s="12" t="s">
        <v>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x14ac:dyDescent="0.35">
      <c r="B11" s="15" t="s">
        <v>6</v>
      </c>
      <c r="R11" s="16"/>
    </row>
    <row r="12" spans="2:18" ht="15" thickBot="1" x14ac:dyDescent="0.4">
      <c r="B12" s="17" t="s">
        <v>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2:18" ht="15" thickBot="1" x14ac:dyDescent="0.4"/>
    <row r="14" spans="2:18" ht="15" thickBot="1" x14ac:dyDescent="0.4">
      <c r="B14" s="20" t="s">
        <v>8</v>
      </c>
      <c r="C14" s="21" t="s">
        <v>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</row>
    <row r="15" spans="2:18" ht="15" thickBot="1" x14ac:dyDescent="0.4">
      <c r="B15" s="24" t="s">
        <v>10</v>
      </c>
      <c r="C15" s="22" t="s">
        <v>11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2:18" ht="15" thickBot="1" x14ac:dyDescent="0.4">
      <c r="B16" s="24" t="s">
        <v>12</v>
      </c>
      <c r="C16" s="22" t="s">
        <v>13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3"/>
    </row>
    <row r="17" spans="2:18" ht="15" thickBot="1" x14ac:dyDescent="0.4">
      <c r="B17" s="24" t="s">
        <v>14</v>
      </c>
      <c r="C17" s="22" t="s">
        <v>15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3"/>
    </row>
    <row r="18" spans="2:18" ht="15" thickBot="1" x14ac:dyDescent="0.4">
      <c r="B18" s="24" t="s">
        <v>16</v>
      </c>
      <c r="C18" s="22" t="s">
        <v>17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3"/>
    </row>
    <row r="19" spans="2:18" ht="15" thickBot="1" x14ac:dyDescent="0.4">
      <c r="B19" s="25" t="s">
        <v>18</v>
      </c>
      <c r="C19" s="22" t="s">
        <v>19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3"/>
    </row>
    <row r="20" spans="2:18" ht="15" thickBot="1" x14ac:dyDescent="0.4">
      <c r="B20" s="25" t="s">
        <v>20</v>
      </c>
      <c r="C20" s="22" t="s">
        <v>21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/>
    </row>
    <row r="21" spans="2:18" ht="15" thickBot="1" x14ac:dyDescent="0.4">
      <c r="B21" s="25" t="s">
        <v>22</v>
      </c>
      <c r="C21" s="22" t="s">
        <v>23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</row>
    <row r="22" spans="2:18" ht="15" thickBot="1" x14ac:dyDescent="0.4">
      <c r="B22" s="25" t="s">
        <v>24</v>
      </c>
      <c r="C22" s="22" t="s">
        <v>25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/>
    </row>
    <row r="23" spans="2:18" ht="15" thickBot="1" x14ac:dyDescent="0.4">
      <c r="B23" s="25" t="s">
        <v>26</v>
      </c>
      <c r="C23" s="22" t="s">
        <v>27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</row>
    <row r="24" spans="2:18" ht="15" thickBot="1" x14ac:dyDescent="0.4">
      <c r="B24" s="25" t="s">
        <v>28</v>
      </c>
      <c r="C24" s="22" t="s">
        <v>29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</row>
    <row r="218" spans="2:5" x14ac:dyDescent="0.35">
      <c r="B218" t="s">
        <v>30</v>
      </c>
      <c r="C218" s="26" t="s">
        <v>31</v>
      </c>
      <c r="D218" t="s">
        <v>32</v>
      </c>
      <c r="E218" t="s">
        <v>33</v>
      </c>
    </row>
    <row r="219" spans="2:5" x14ac:dyDescent="0.35">
      <c r="B219" t="s">
        <v>30</v>
      </c>
      <c r="C219" s="26" t="s">
        <v>34</v>
      </c>
      <c r="D219" t="s">
        <v>35</v>
      </c>
      <c r="E219" t="s">
        <v>33</v>
      </c>
    </row>
  </sheetData>
  <conditionalFormatting sqref="E218:E219">
    <cfRule type="endsWith" dxfId="9" priority="1" operator="endsWith" text="Yes">
      <formula>RIGHT(E218,LEN("Yes"))="Yes"</formula>
    </cfRule>
  </conditionalFormatting>
  <conditionalFormatting sqref="F1:F3">
    <cfRule type="endsWith" dxfId="8" priority="2" operator="endsWith" text="Yes">
      <formula>RIGHT(F1,LEN("Yes"))="Yes"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3C28-D5F7-454A-826E-471C83DE35E2}">
  <sheetPr codeName="Sheet2">
    <tabColor rgb="FF00B050"/>
  </sheetPr>
  <dimension ref="A1:V211"/>
  <sheetViews>
    <sheetView showGridLines="0" tabSelected="1" zoomScale="70" zoomScaleNormal="70" workbookViewId="0">
      <selection activeCell="H36" sqref="H36"/>
    </sheetView>
  </sheetViews>
  <sheetFormatPr defaultRowHeight="14.5" x14ac:dyDescent="0.35"/>
  <cols>
    <col min="1" max="1" width="3.453125" customWidth="1"/>
    <col min="2" max="2" width="26.7265625" customWidth="1"/>
    <col min="3" max="3" width="33.26953125" customWidth="1"/>
    <col min="4" max="4" width="9.453125" customWidth="1"/>
    <col min="5" max="5" width="64.453125" customWidth="1"/>
    <col min="6" max="6" width="94.453125" bestFit="1" customWidth="1"/>
    <col min="7" max="7" width="19.7265625" bestFit="1" customWidth="1"/>
    <col min="8" max="10" width="14.81640625" customWidth="1"/>
    <col min="11" max="12" width="24" customWidth="1"/>
    <col min="13" max="13" width="18" customWidth="1"/>
    <col min="15" max="15" width="27.81640625" customWidth="1"/>
    <col min="16" max="16" width="9.81640625" customWidth="1"/>
    <col min="17" max="17" width="25.54296875" customWidth="1"/>
    <col min="18" max="22" width="33.26953125" style="30" customWidth="1"/>
  </cols>
  <sheetData>
    <row r="1" spans="1:22" s="1" customFormat="1" x14ac:dyDescent="0.35">
      <c r="A1"/>
      <c r="K1"/>
      <c r="R1" s="28"/>
      <c r="S1" s="28"/>
      <c r="T1" s="28"/>
      <c r="U1" s="28"/>
      <c r="V1" s="28"/>
    </row>
    <row r="2" spans="1:22" s="1" customFormat="1" ht="18.5" x14ac:dyDescent="0.45">
      <c r="A2"/>
      <c r="C2" s="3" t="s">
        <v>0</v>
      </c>
      <c r="D2"/>
      <c r="K2"/>
      <c r="R2" s="28"/>
      <c r="S2" s="28"/>
      <c r="T2" s="28"/>
      <c r="U2" s="28"/>
      <c r="V2" s="28"/>
    </row>
    <row r="3" spans="1:22" s="1" customFormat="1" ht="18.5" x14ac:dyDescent="0.45">
      <c r="A3"/>
      <c r="C3" s="27" t="s">
        <v>36</v>
      </c>
      <c r="D3"/>
      <c r="K3"/>
      <c r="R3" s="28"/>
      <c r="S3" s="28"/>
      <c r="T3" s="28"/>
      <c r="U3" s="28"/>
      <c r="V3" s="28"/>
    </row>
    <row r="4" spans="1:22" s="2" customFormat="1" ht="15" thickBot="1" x14ac:dyDescent="0.4">
      <c r="A4" s="18"/>
      <c r="R4" s="29"/>
      <c r="S4" s="29"/>
      <c r="T4" s="29"/>
      <c r="U4" s="29"/>
      <c r="V4" s="29"/>
    </row>
    <row r="6" spans="1:22" x14ac:dyDescent="0.35">
      <c r="K6" s="36"/>
    </row>
    <row r="7" spans="1:22" s="30" customFormat="1" ht="43.5" customHeight="1" x14ac:dyDescent="0.35">
      <c r="B7" s="31" t="s">
        <v>37</v>
      </c>
      <c r="C7" s="31" t="s">
        <v>38</v>
      </c>
      <c r="D7" s="31" t="s">
        <v>39</v>
      </c>
      <c r="E7" s="31" t="s">
        <v>40</v>
      </c>
      <c r="F7" s="31" t="s">
        <v>41</v>
      </c>
      <c r="G7" s="31" t="s">
        <v>42</v>
      </c>
      <c r="H7" s="31" t="s">
        <v>553</v>
      </c>
      <c r="I7" s="31" t="s">
        <v>554</v>
      </c>
      <c r="J7" s="31" t="s">
        <v>555</v>
      </c>
      <c r="K7" s="31" t="s">
        <v>43</v>
      </c>
      <c r="L7" s="31" t="s">
        <v>44</v>
      </c>
    </row>
    <row r="8" spans="1:22" x14ac:dyDescent="0.35">
      <c r="B8" s="7" t="s">
        <v>45</v>
      </c>
      <c r="C8" s="7"/>
      <c r="D8" s="7"/>
      <c r="E8" s="7"/>
      <c r="F8" s="7"/>
      <c r="G8" s="8"/>
      <c r="H8" s="8"/>
      <c r="I8" s="8"/>
      <c r="J8" s="8"/>
      <c r="K8" s="8"/>
      <c r="L8" s="8"/>
    </row>
    <row r="9" spans="1:22" x14ac:dyDescent="0.35">
      <c r="B9" t="s">
        <v>45</v>
      </c>
      <c r="C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50</v>
      </c>
      <c r="J9" t="s">
        <v>33</v>
      </c>
      <c r="K9">
        <v>0</v>
      </c>
      <c r="L9">
        <v>1</v>
      </c>
    </row>
    <row r="10" spans="1:22" x14ac:dyDescent="0.35">
      <c r="B10" t="s">
        <v>45</v>
      </c>
      <c r="C10" t="s">
        <v>51</v>
      </c>
      <c r="E10" t="s">
        <v>52</v>
      </c>
      <c r="F10" t="s">
        <v>563</v>
      </c>
      <c r="G10" t="s">
        <v>49</v>
      </c>
      <c r="H10" t="s">
        <v>33</v>
      </c>
      <c r="I10" t="s">
        <v>50</v>
      </c>
      <c r="J10" t="s">
        <v>50</v>
      </c>
      <c r="K10">
        <v>23</v>
      </c>
      <c r="L10">
        <v>202</v>
      </c>
    </row>
    <row r="11" spans="1:22" x14ac:dyDescent="0.35">
      <c r="B11" t="s">
        <v>45</v>
      </c>
      <c r="C11" t="s">
        <v>51</v>
      </c>
      <c r="E11" t="s">
        <v>52</v>
      </c>
      <c r="F11" t="s">
        <v>562</v>
      </c>
      <c r="G11" t="s">
        <v>49</v>
      </c>
      <c r="H11" t="s">
        <v>50</v>
      </c>
      <c r="I11" t="s">
        <v>33</v>
      </c>
      <c r="J11" t="s">
        <v>50</v>
      </c>
      <c r="K11" s="37" t="s">
        <v>564</v>
      </c>
      <c r="L11" s="37" t="str">
        <f>"*"&amp;L10</f>
        <v>*202</v>
      </c>
    </row>
    <row r="12" spans="1:22" x14ac:dyDescent="0.35">
      <c r="B12" t="s">
        <v>45</v>
      </c>
      <c r="C12" t="s">
        <v>51</v>
      </c>
      <c r="E12" t="s">
        <v>52</v>
      </c>
      <c r="F12" t="s">
        <v>561</v>
      </c>
      <c r="G12" t="s">
        <v>49</v>
      </c>
      <c r="H12" t="s">
        <v>50</v>
      </c>
      <c r="I12" t="s">
        <v>50</v>
      </c>
      <c r="J12" t="s">
        <v>33</v>
      </c>
      <c r="K12">
        <v>0</v>
      </c>
      <c r="L12" s="37" t="str">
        <f>L11</f>
        <v>*202</v>
      </c>
    </row>
    <row r="13" spans="1:22" x14ac:dyDescent="0.35">
      <c r="B13" t="s">
        <v>45</v>
      </c>
      <c r="C13" t="s">
        <v>51</v>
      </c>
      <c r="E13" t="s">
        <v>53</v>
      </c>
      <c r="F13" t="s">
        <v>523</v>
      </c>
      <c r="G13" t="s">
        <v>49</v>
      </c>
      <c r="H13" t="s">
        <v>50</v>
      </c>
      <c r="I13" t="s">
        <v>50</v>
      </c>
      <c r="J13" t="s">
        <v>33</v>
      </c>
      <c r="K13">
        <v>0</v>
      </c>
      <c r="L13">
        <v>3</v>
      </c>
    </row>
    <row r="14" spans="1:22" x14ac:dyDescent="0.35">
      <c r="B14" t="s">
        <v>45</v>
      </c>
      <c r="C14" t="s">
        <v>54</v>
      </c>
      <c r="E14" t="s">
        <v>54</v>
      </c>
      <c r="F14" t="s">
        <v>566</v>
      </c>
      <c r="G14" t="s">
        <v>49</v>
      </c>
      <c r="H14" t="s">
        <v>50</v>
      </c>
      <c r="I14" t="s">
        <v>50</v>
      </c>
      <c r="J14" t="s">
        <v>33</v>
      </c>
      <c r="K14">
        <v>0</v>
      </c>
      <c r="L14">
        <v>32</v>
      </c>
    </row>
    <row r="15" spans="1:22" x14ac:dyDescent="0.35">
      <c r="B15" t="s">
        <v>45</v>
      </c>
      <c r="C15" t="s">
        <v>53</v>
      </c>
      <c r="E15" t="s">
        <v>55</v>
      </c>
      <c r="F15" t="s">
        <v>56</v>
      </c>
      <c r="G15" t="s">
        <v>49</v>
      </c>
      <c r="H15" t="s">
        <v>50</v>
      </c>
      <c r="I15" t="s">
        <v>50</v>
      </c>
      <c r="J15" t="s">
        <v>33</v>
      </c>
      <c r="K15">
        <v>0</v>
      </c>
      <c r="L15">
        <v>2</v>
      </c>
    </row>
    <row r="16" spans="1:22" x14ac:dyDescent="0.35">
      <c r="B16" t="s">
        <v>45</v>
      </c>
      <c r="C16" t="s">
        <v>551</v>
      </c>
      <c r="E16" t="s">
        <v>57</v>
      </c>
      <c r="F16" t="s">
        <v>58</v>
      </c>
      <c r="G16" t="s">
        <v>49</v>
      </c>
      <c r="H16" t="s">
        <v>50</v>
      </c>
      <c r="I16" t="s">
        <v>33</v>
      </c>
      <c r="J16" t="s">
        <v>50</v>
      </c>
      <c r="K16">
        <v>1</v>
      </c>
      <c r="L16">
        <v>1</v>
      </c>
    </row>
    <row r="17" spans="2:12" x14ac:dyDescent="0.35">
      <c r="B17" t="s">
        <v>45</v>
      </c>
      <c r="C17" t="s">
        <v>551</v>
      </c>
      <c r="E17" t="s">
        <v>57</v>
      </c>
      <c r="F17" t="s">
        <v>496</v>
      </c>
      <c r="G17" t="s">
        <v>49</v>
      </c>
      <c r="H17" t="s">
        <v>50</v>
      </c>
      <c r="I17" t="s">
        <v>50</v>
      </c>
      <c r="J17" t="s">
        <v>33</v>
      </c>
      <c r="K17">
        <v>0</v>
      </c>
      <c r="L17" s="37" t="str">
        <f>"*"&amp;L16</f>
        <v>*1</v>
      </c>
    </row>
    <row r="18" spans="2:12" x14ac:dyDescent="0.35">
      <c r="B18" s="7" t="s">
        <v>59</v>
      </c>
      <c r="C18" s="7"/>
      <c r="D18" s="7"/>
      <c r="E18" s="7"/>
      <c r="F18" s="7"/>
      <c r="G18" s="8"/>
      <c r="H18" s="8"/>
      <c r="I18" s="8"/>
      <c r="J18" s="8"/>
      <c r="K18" s="8"/>
      <c r="L18" s="8"/>
    </row>
    <row r="19" spans="2:12" x14ac:dyDescent="0.35">
      <c r="B19" t="s">
        <v>59</v>
      </c>
      <c r="C19" t="s">
        <v>60</v>
      </c>
      <c r="D19" t="s">
        <v>61</v>
      </c>
      <c r="E19" t="s">
        <v>62</v>
      </c>
      <c r="F19" t="s">
        <v>517</v>
      </c>
      <c r="G19" t="s">
        <v>49</v>
      </c>
      <c r="H19" t="s">
        <v>50</v>
      </c>
      <c r="I19" t="s">
        <v>33</v>
      </c>
      <c r="J19" t="s">
        <v>50</v>
      </c>
      <c r="K19">
        <v>17</v>
      </c>
      <c r="L19">
        <v>26</v>
      </c>
    </row>
    <row r="20" spans="2:12" x14ac:dyDescent="0.35">
      <c r="B20" t="s">
        <v>59</v>
      </c>
      <c r="C20" t="s">
        <v>60</v>
      </c>
      <c r="D20" t="s">
        <v>61</v>
      </c>
      <c r="E20" t="s">
        <v>62</v>
      </c>
      <c r="F20" t="s">
        <v>518</v>
      </c>
      <c r="G20" t="s">
        <v>49</v>
      </c>
      <c r="H20" t="s">
        <v>50</v>
      </c>
      <c r="I20" t="s">
        <v>50</v>
      </c>
      <c r="J20" t="s">
        <v>33</v>
      </c>
      <c r="K20">
        <v>0</v>
      </c>
      <c r="L20" s="37" t="str">
        <f>"*"&amp;L19</f>
        <v>*26</v>
      </c>
    </row>
    <row r="21" spans="2:12" x14ac:dyDescent="0.35">
      <c r="B21" t="s">
        <v>59</v>
      </c>
      <c r="C21" t="s">
        <v>60</v>
      </c>
      <c r="D21" t="s">
        <v>63</v>
      </c>
      <c r="E21" t="s">
        <v>64</v>
      </c>
      <c r="F21" t="s">
        <v>65</v>
      </c>
      <c r="G21" t="s">
        <v>49</v>
      </c>
      <c r="H21" t="s">
        <v>50</v>
      </c>
      <c r="I21" t="s">
        <v>33</v>
      </c>
      <c r="J21" t="s">
        <v>50</v>
      </c>
      <c r="K21">
        <v>29</v>
      </c>
      <c r="L21">
        <v>29</v>
      </c>
    </row>
    <row r="22" spans="2:12" x14ac:dyDescent="0.35">
      <c r="B22" t="s">
        <v>59</v>
      </c>
      <c r="C22" t="s">
        <v>60</v>
      </c>
      <c r="D22" t="s">
        <v>66</v>
      </c>
      <c r="E22" t="s">
        <v>67</v>
      </c>
      <c r="F22" t="s">
        <v>68</v>
      </c>
      <c r="G22" t="s">
        <v>69</v>
      </c>
      <c r="H22" t="s">
        <v>50</v>
      </c>
      <c r="I22" t="s">
        <v>50</v>
      </c>
      <c r="J22" t="s">
        <v>33</v>
      </c>
      <c r="K22">
        <v>0</v>
      </c>
      <c r="L22">
        <v>12</v>
      </c>
    </row>
    <row r="23" spans="2:12" x14ac:dyDescent="0.35">
      <c r="B23" t="s">
        <v>59</v>
      </c>
      <c r="C23" t="s">
        <v>60</v>
      </c>
      <c r="D23" t="s">
        <v>70</v>
      </c>
      <c r="E23" t="s">
        <v>71</v>
      </c>
      <c r="F23" t="s">
        <v>565</v>
      </c>
      <c r="G23" t="s">
        <v>49</v>
      </c>
      <c r="H23" t="s">
        <v>50</v>
      </c>
      <c r="I23" t="s">
        <v>50</v>
      </c>
      <c r="J23" t="s">
        <v>33</v>
      </c>
      <c r="K23">
        <v>0</v>
      </c>
      <c r="L23">
        <v>8</v>
      </c>
    </row>
    <row r="24" spans="2:12" x14ac:dyDescent="0.35">
      <c r="B24" t="s">
        <v>59</v>
      </c>
      <c r="C24" t="s">
        <v>60</v>
      </c>
      <c r="D24" t="s">
        <v>72</v>
      </c>
      <c r="E24" t="s">
        <v>73</v>
      </c>
      <c r="F24" t="s">
        <v>74</v>
      </c>
      <c r="G24" t="s">
        <v>49</v>
      </c>
      <c r="H24" t="s">
        <v>50</v>
      </c>
      <c r="I24" t="s">
        <v>33</v>
      </c>
      <c r="J24" t="s">
        <v>50</v>
      </c>
      <c r="K24">
        <v>5</v>
      </c>
      <c r="L24">
        <v>37</v>
      </c>
    </row>
    <row r="25" spans="2:12" x14ac:dyDescent="0.35">
      <c r="B25" t="s">
        <v>59</v>
      </c>
      <c r="C25" t="s">
        <v>60</v>
      </c>
      <c r="D25" t="s">
        <v>72</v>
      </c>
      <c r="E25" t="s">
        <v>73</v>
      </c>
      <c r="F25" t="s">
        <v>550</v>
      </c>
      <c r="G25" t="s">
        <v>49</v>
      </c>
      <c r="H25" t="s">
        <v>50</v>
      </c>
      <c r="I25" t="s">
        <v>50</v>
      </c>
      <c r="J25" t="s">
        <v>33</v>
      </c>
      <c r="K25">
        <v>0</v>
      </c>
      <c r="L25" s="37" t="str">
        <f>"*"&amp;L24</f>
        <v>*37</v>
      </c>
    </row>
    <row r="26" spans="2:12" x14ac:dyDescent="0.35">
      <c r="B26" t="s">
        <v>59</v>
      </c>
      <c r="C26" t="s">
        <v>60</v>
      </c>
      <c r="D26" t="s">
        <v>75</v>
      </c>
      <c r="E26" t="s">
        <v>76</v>
      </c>
      <c r="F26" t="s">
        <v>77</v>
      </c>
      <c r="G26" t="s">
        <v>49</v>
      </c>
      <c r="H26" t="s">
        <v>50</v>
      </c>
      <c r="I26" t="s">
        <v>33</v>
      </c>
      <c r="J26" t="s">
        <v>50</v>
      </c>
      <c r="K26">
        <v>4</v>
      </c>
      <c r="L26">
        <v>16</v>
      </c>
    </row>
    <row r="27" spans="2:12" x14ac:dyDescent="0.35">
      <c r="B27" t="s">
        <v>59</v>
      </c>
      <c r="C27" t="s">
        <v>60</v>
      </c>
      <c r="D27" t="s">
        <v>75</v>
      </c>
      <c r="E27" t="s">
        <v>76</v>
      </c>
      <c r="F27" t="s">
        <v>549</v>
      </c>
      <c r="G27" t="s">
        <v>49</v>
      </c>
      <c r="H27" t="s">
        <v>50</v>
      </c>
      <c r="I27" t="s">
        <v>50</v>
      </c>
      <c r="J27" t="s">
        <v>33</v>
      </c>
      <c r="K27">
        <v>0</v>
      </c>
      <c r="L27" s="37" t="str">
        <f>"*"&amp;L26</f>
        <v>*16</v>
      </c>
    </row>
    <row r="28" spans="2:12" x14ac:dyDescent="0.35">
      <c r="B28" t="s">
        <v>59</v>
      </c>
      <c r="C28" t="s">
        <v>60</v>
      </c>
      <c r="D28" t="s">
        <v>78</v>
      </c>
      <c r="E28" t="s">
        <v>79</v>
      </c>
      <c r="F28" t="s">
        <v>80</v>
      </c>
      <c r="G28" t="s">
        <v>49</v>
      </c>
      <c r="H28" t="s">
        <v>50</v>
      </c>
      <c r="I28" t="s">
        <v>50</v>
      </c>
      <c r="J28" t="s">
        <v>33</v>
      </c>
      <c r="K28">
        <v>0</v>
      </c>
      <c r="L28">
        <v>4</v>
      </c>
    </row>
    <row r="29" spans="2:12" x14ac:dyDescent="0.35">
      <c r="B29" t="s">
        <v>59</v>
      </c>
      <c r="C29" t="s">
        <v>60</v>
      </c>
      <c r="D29" t="s">
        <v>81</v>
      </c>
      <c r="E29" t="s">
        <v>82</v>
      </c>
      <c r="F29" t="s">
        <v>83</v>
      </c>
      <c r="G29" t="s">
        <v>49</v>
      </c>
      <c r="H29" t="s">
        <v>33</v>
      </c>
      <c r="I29" t="s">
        <v>50</v>
      </c>
      <c r="J29" t="s">
        <v>50</v>
      </c>
      <c r="K29">
        <v>7</v>
      </c>
      <c r="L29">
        <v>10</v>
      </c>
    </row>
    <row r="30" spans="2:12" x14ac:dyDescent="0.35">
      <c r="B30" t="s">
        <v>59</v>
      </c>
      <c r="C30" t="s">
        <v>60</v>
      </c>
      <c r="D30" t="s">
        <v>81</v>
      </c>
      <c r="E30" t="s">
        <v>82</v>
      </c>
      <c r="F30" t="s">
        <v>548</v>
      </c>
      <c r="G30" t="s">
        <v>49</v>
      </c>
      <c r="H30" t="s">
        <v>50</v>
      </c>
      <c r="I30" t="s">
        <v>50</v>
      </c>
      <c r="J30" t="s">
        <v>33</v>
      </c>
      <c r="K30">
        <v>0</v>
      </c>
      <c r="L30" s="37" t="str">
        <f>"*"&amp;L29</f>
        <v>*10</v>
      </c>
    </row>
    <row r="31" spans="2:12" x14ac:dyDescent="0.35">
      <c r="B31" t="s">
        <v>59</v>
      </c>
      <c r="C31" t="s">
        <v>60</v>
      </c>
      <c r="D31" t="s">
        <v>84</v>
      </c>
      <c r="E31" t="s">
        <v>85</v>
      </c>
      <c r="F31" t="s">
        <v>86</v>
      </c>
      <c r="G31" t="s">
        <v>87</v>
      </c>
      <c r="H31" t="s">
        <v>50</v>
      </c>
      <c r="I31" t="s">
        <v>50</v>
      </c>
      <c r="J31" t="s">
        <v>33</v>
      </c>
      <c r="K31">
        <v>0</v>
      </c>
      <c r="L31">
        <v>2</v>
      </c>
    </row>
    <row r="32" spans="2:12" x14ac:dyDescent="0.35">
      <c r="B32" t="s">
        <v>59</v>
      </c>
      <c r="C32" t="s">
        <v>60</v>
      </c>
      <c r="D32" t="s">
        <v>88</v>
      </c>
      <c r="E32" t="s">
        <v>89</v>
      </c>
      <c r="F32" t="s">
        <v>90</v>
      </c>
      <c r="G32" t="s">
        <v>49</v>
      </c>
      <c r="H32" t="s">
        <v>50</v>
      </c>
      <c r="I32" t="s">
        <v>50</v>
      </c>
      <c r="J32" t="s">
        <v>33</v>
      </c>
      <c r="K32">
        <v>0</v>
      </c>
      <c r="L32">
        <v>4</v>
      </c>
    </row>
    <row r="33" spans="2:12" x14ac:dyDescent="0.35">
      <c r="B33" t="s">
        <v>59</v>
      </c>
      <c r="C33" t="s">
        <v>60</v>
      </c>
      <c r="D33" t="s">
        <v>91</v>
      </c>
      <c r="E33" t="s">
        <v>92</v>
      </c>
      <c r="F33" t="s">
        <v>93</v>
      </c>
      <c r="G33" t="s">
        <v>94</v>
      </c>
      <c r="H33" t="s">
        <v>50</v>
      </c>
      <c r="I33" t="s">
        <v>50</v>
      </c>
      <c r="J33" t="s">
        <v>33</v>
      </c>
      <c r="K33">
        <v>0</v>
      </c>
      <c r="L33">
        <v>35</v>
      </c>
    </row>
    <row r="34" spans="2:12" x14ac:dyDescent="0.35">
      <c r="B34" t="s">
        <v>59</v>
      </c>
      <c r="C34" t="s">
        <v>60</v>
      </c>
      <c r="D34" t="s">
        <v>95</v>
      </c>
      <c r="E34" t="s">
        <v>96</v>
      </c>
      <c r="F34" t="s">
        <v>97</v>
      </c>
      <c r="G34" t="s">
        <v>49</v>
      </c>
      <c r="H34" t="s">
        <v>33</v>
      </c>
      <c r="I34" t="s">
        <v>50</v>
      </c>
      <c r="J34" t="s">
        <v>50</v>
      </c>
      <c r="K34">
        <v>9</v>
      </c>
      <c r="L34">
        <v>16</v>
      </c>
    </row>
    <row r="35" spans="2:12" x14ac:dyDescent="0.35">
      <c r="B35" t="s">
        <v>59</v>
      </c>
      <c r="C35" t="s">
        <v>60</v>
      </c>
      <c r="D35" t="s">
        <v>95</v>
      </c>
      <c r="E35" t="s">
        <v>96</v>
      </c>
      <c r="F35" t="s">
        <v>519</v>
      </c>
      <c r="G35" t="s">
        <v>49</v>
      </c>
      <c r="H35" t="s">
        <v>50</v>
      </c>
      <c r="I35" t="s">
        <v>33</v>
      </c>
      <c r="J35" t="s">
        <v>50</v>
      </c>
      <c r="K35" s="37" t="s">
        <v>556</v>
      </c>
      <c r="L35" s="37" t="str">
        <f>"*"&amp;L34</f>
        <v>*16</v>
      </c>
    </row>
    <row r="36" spans="2:12" x14ac:dyDescent="0.35">
      <c r="B36" t="s">
        <v>59</v>
      </c>
      <c r="C36" t="s">
        <v>60</v>
      </c>
      <c r="D36" t="s">
        <v>95</v>
      </c>
      <c r="E36" t="s">
        <v>96</v>
      </c>
      <c r="F36" t="s">
        <v>520</v>
      </c>
      <c r="G36" t="s">
        <v>49</v>
      </c>
      <c r="H36" t="s">
        <v>50</v>
      </c>
      <c r="I36" t="s">
        <v>50</v>
      </c>
      <c r="J36" t="s">
        <v>33</v>
      </c>
      <c r="K36">
        <v>0</v>
      </c>
      <c r="L36" s="37" t="str">
        <f>L35</f>
        <v>*16</v>
      </c>
    </row>
    <row r="37" spans="2:12" x14ac:dyDescent="0.35">
      <c r="B37" t="s">
        <v>59</v>
      </c>
      <c r="C37" t="s">
        <v>60</v>
      </c>
      <c r="D37" t="s">
        <v>98</v>
      </c>
      <c r="E37" t="s">
        <v>99</v>
      </c>
      <c r="F37" t="s">
        <v>100</v>
      </c>
      <c r="G37" t="s">
        <v>101</v>
      </c>
      <c r="H37" t="s">
        <v>50</v>
      </c>
      <c r="I37" t="s">
        <v>33</v>
      </c>
      <c r="J37" t="s">
        <v>50</v>
      </c>
      <c r="K37">
        <v>1</v>
      </c>
      <c r="L37">
        <v>1</v>
      </c>
    </row>
    <row r="38" spans="2:12" x14ac:dyDescent="0.35">
      <c r="B38" t="s">
        <v>59</v>
      </c>
      <c r="C38" t="s">
        <v>60</v>
      </c>
      <c r="D38" t="s">
        <v>102</v>
      </c>
      <c r="E38" t="s">
        <v>103</v>
      </c>
      <c r="F38" t="s">
        <v>521</v>
      </c>
      <c r="G38" t="s">
        <v>104</v>
      </c>
      <c r="H38" t="s">
        <v>50</v>
      </c>
      <c r="I38" t="s">
        <v>33</v>
      </c>
      <c r="J38" t="s">
        <v>50</v>
      </c>
      <c r="K38">
        <v>4</v>
      </c>
      <c r="L38">
        <v>7</v>
      </c>
    </row>
    <row r="39" spans="2:12" x14ac:dyDescent="0.35">
      <c r="B39" t="s">
        <v>59</v>
      </c>
      <c r="C39" t="s">
        <v>60</v>
      </c>
      <c r="D39" t="s">
        <v>102</v>
      </c>
      <c r="E39" t="s">
        <v>103</v>
      </c>
      <c r="F39" t="s">
        <v>522</v>
      </c>
      <c r="G39" t="s">
        <v>104</v>
      </c>
      <c r="H39" t="s">
        <v>50</v>
      </c>
      <c r="I39" t="s">
        <v>50</v>
      </c>
      <c r="J39" t="s">
        <v>33</v>
      </c>
      <c r="K39">
        <v>0</v>
      </c>
      <c r="L39" s="37" t="str">
        <f>"*"&amp;L38</f>
        <v>*7</v>
      </c>
    </row>
    <row r="40" spans="2:12" x14ac:dyDescent="0.35">
      <c r="B40" t="s">
        <v>59</v>
      </c>
      <c r="C40" t="s">
        <v>60</v>
      </c>
      <c r="D40" t="s">
        <v>105</v>
      </c>
      <c r="E40" t="s">
        <v>106</v>
      </c>
      <c r="F40" t="s">
        <v>107</v>
      </c>
      <c r="G40" t="s">
        <v>104</v>
      </c>
      <c r="H40" t="s">
        <v>50</v>
      </c>
      <c r="I40" t="s">
        <v>33</v>
      </c>
      <c r="J40" t="s">
        <v>50</v>
      </c>
      <c r="K40">
        <v>2</v>
      </c>
      <c r="L40">
        <v>2</v>
      </c>
    </row>
    <row r="41" spans="2:12" x14ac:dyDescent="0.35">
      <c r="B41" t="s">
        <v>59</v>
      </c>
      <c r="C41" t="s">
        <v>60</v>
      </c>
      <c r="D41" t="s">
        <v>108</v>
      </c>
      <c r="E41" t="s">
        <v>109</v>
      </c>
      <c r="F41" t="s">
        <v>110</v>
      </c>
      <c r="G41" t="s">
        <v>49</v>
      </c>
      <c r="H41" t="s">
        <v>50</v>
      </c>
      <c r="I41" t="s">
        <v>50</v>
      </c>
      <c r="J41" t="s">
        <v>33</v>
      </c>
      <c r="K41">
        <v>0</v>
      </c>
      <c r="L41">
        <v>15</v>
      </c>
    </row>
    <row r="42" spans="2:12" x14ac:dyDescent="0.35">
      <c r="B42" t="s">
        <v>59</v>
      </c>
      <c r="C42" t="s">
        <v>60</v>
      </c>
      <c r="D42" t="s">
        <v>111</v>
      </c>
      <c r="E42" t="s">
        <v>112</v>
      </c>
      <c r="F42" t="s">
        <v>113</v>
      </c>
      <c r="G42" t="s">
        <v>49</v>
      </c>
      <c r="H42" t="s">
        <v>50</v>
      </c>
      <c r="I42" t="s">
        <v>50</v>
      </c>
      <c r="J42" t="s">
        <v>33</v>
      </c>
      <c r="K42">
        <v>0</v>
      </c>
      <c r="L42">
        <v>8</v>
      </c>
    </row>
    <row r="43" spans="2:12" x14ac:dyDescent="0.35">
      <c r="B43" s="7" t="s">
        <v>114</v>
      </c>
      <c r="C43" s="7"/>
      <c r="D43" s="7"/>
      <c r="E43" s="7"/>
      <c r="F43" s="7"/>
      <c r="G43" s="8"/>
      <c r="H43" s="8"/>
      <c r="I43" s="8"/>
      <c r="J43" s="8"/>
      <c r="K43" s="8"/>
      <c r="L43" s="8"/>
    </row>
    <row r="44" spans="2:12" x14ac:dyDescent="0.35">
      <c r="B44" t="s">
        <v>114</v>
      </c>
      <c r="C44" t="s">
        <v>14</v>
      </c>
      <c r="E44" t="s">
        <v>115</v>
      </c>
      <c r="F44" t="s">
        <v>116</v>
      </c>
      <c r="G44" t="s">
        <v>49</v>
      </c>
      <c r="H44" t="s">
        <v>50</v>
      </c>
      <c r="I44" t="s">
        <v>50</v>
      </c>
      <c r="J44" t="s">
        <v>33</v>
      </c>
      <c r="K44">
        <v>0</v>
      </c>
      <c r="L44">
        <v>17</v>
      </c>
    </row>
    <row r="45" spans="2:12" x14ac:dyDescent="0.35">
      <c r="B45" t="s">
        <v>114</v>
      </c>
      <c r="C45" t="s">
        <v>14</v>
      </c>
      <c r="E45" t="s">
        <v>117</v>
      </c>
      <c r="F45" t="s">
        <v>118</v>
      </c>
      <c r="G45" t="s">
        <v>49</v>
      </c>
      <c r="H45" t="s">
        <v>50</v>
      </c>
      <c r="I45" t="s">
        <v>50</v>
      </c>
      <c r="J45" t="s">
        <v>33</v>
      </c>
      <c r="K45">
        <v>0</v>
      </c>
      <c r="L45">
        <v>12</v>
      </c>
    </row>
    <row r="46" spans="2:12" x14ac:dyDescent="0.35">
      <c r="B46" t="s">
        <v>114</v>
      </c>
      <c r="C46" t="s">
        <v>14</v>
      </c>
      <c r="E46" t="s">
        <v>119</v>
      </c>
      <c r="F46" t="s">
        <v>120</v>
      </c>
      <c r="G46" t="s">
        <v>49</v>
      </c>
      <c r="H46" t="s">
        <v>50</v>
      </c>
      <c r="I46" t="s">
        <v>50</v>
      </c>
      <c r="J46" t="s">
        <v>33</v>
      </c>
      <c r="K46">
        <v>0</v>
      </c>
      <c r="L46">
        <v>8</v>
      </c>
    </row>
    <row r="47" spans="2:12" x14ac:dyDescent="0.35">
      <c r="B47" t="s">
        <v>114</v>
      </c>
      <c r="C47" t="s">
        <v>14</v>
      </c>
      <c r="E47" t="s">
        <v>121</v>
      </c>
      <c r="F47" t="s">
        <v>559</v>
      </c>
      <c r="G47" t="s">
        <v>49</v>
      </c>
      <c r="H47" t="s">
        <v>50</v>
      </c>
      <c r="I47" t="s">
        <v>50</v>
      </c>
      <c r="J47" t="s">
        <v>33</v>
      </c>
      <c r="K47">
        <v>0</v>
      </c>
      <c r="L47">
        <v>12</v>
      </c>
    </row>
    <row r="48" spans="2:12" x14ac:dyDescent="0.35">
      <c r="B48" t="s">
        <v>114</v>
      </c>
      <c r="C48" t="s">
        <v>14</v>
      </c>
      <c r="E48" t="s">
        <v>122</v>
      </c>
      <c r="F48" t="s">
        <v>123</v>
      </c>
      <c r="G48" t="s">
        <v>49</v>
      </c>
      <c r="H48" t="s">
        <v>50</v>
      </c>
      <c r="I48" t="s">
        <v>50</v>
      </c>
      <c r="J48" t="s">
        <v>33</v>
      </c>
      <c r="K48">
        <v>0</v>
      </c>
      <c r="L48">
        <v>14</v>
      </c>
    </row>
    <row r="49" spans="2:12" x14ac:dyDescent="0.35">
      <c r="B49" t="s">
        <v>114</v>
      </c>
      <c r="C49" t="s">
        <v>14</v>
      </c>
      <c r="E49" t="s">
        <v>124</v>
      </c>
      <c r="F49" t="s">
        <v>125</v>
      </c>
      <c r="G49" t="s">
        <v>49</v>
      </c>
      <c r="H49" t="s">
        <v>50</v>
      </c>
      <c r="I49" t="s">
        <v>50</v>
      </c>
      <c r="J49" t="s">
        <v>33</v>
      </c>
      <c r="K49">
        <v>0</v>
      </c>
      <c r="L49">
        <v>6</v>
      </c>
    </row>
    <row r="50" spans="2:12" x14ac:dyDescent="0.35">
      <c r="B50" t="s">
        <v>114</v>
      </c>
      <c r="C50" t="s">
        <v>14</v>
      </c>
      <c r="E50" t="s">
        <v>126</v>
      </c>
      <c r="F50" t="s">
        <v>127</v>
      </c>
      <c r="G50" t="s">
        <v>49</v>
      </c>
      <c r="H50" t="s">
        <v>50</v>
      </c>
      <c r="I50" t="s">
        <v>50</v>
      </c>
      <c r="J50" t="s">
        <v>33</v>
      </c>
      <c r="K50">
        <v>0</v>
      </c>
      <c r="L50">
        <v>4</v>
      </c>
    </row>
    <row r="51" spans="2:12" x14ac:dyDescent="0.35">
      <c r="B51" t="s">
        <v>114</v>
      </c>
      <c r="C51" t="s">
        <v>14</v>
      </c>
      <c r="E51" t="s">
        <v>128</v>
      </c>
      <c r="F51" t="s">
        <v>129</v>
      </c>
      <c r="G51" t="s">
        <v>49</v>
      </c>
      <c r="H51" t="s">
        <v>50</v>
      </c>
      <c r="I51" t="s">
        <v>50</v>
      </c>
      <c r="J51" t="s">
        <v>33</v>
      </c>
      <c r="K51">
        <v>0</v>
      </c>
      <c r="L51">
        <v>8</v>
      </c>
    </row>
    <row r="52" spans="2:12" x14ac:dyDescent="0.35">
      <c r="B52" s="7" t="s">
        <v>130</v>
      </c>
      <c r="C52" s="7"/>
      <c r="D52" s="7"/>
      <c r="E52" s="7"/>
      <c r="F52" s="7"/>
      <c r="G52" s="8"/>
      <c r="H52" s="8"/>
      <c r="I52" s="8"/>
      <c r="J52" s="8"/>
      <c r="K52" s="8"/>
      <c r="L52" s="8"/>
    </row>
    <row r="53" spans="2:12" x14ac:dyDescent="0.35">
      <c r="B53" s="10" t="s">
        <v>131</v>
      </c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12" x14ac:dyDescent="0.35">
      <c r="B54" t="s">
        <v>130</v>
      </c>
      <c r="C54" t="s">
        <v>132</v>
      </c>
      <c r="E54" t="s">
        <v>133</v>
      </c>
      <c r="F54" t="s">
        <v>134</v>
      </c>
      <c r="G54" t="s">
        <v>49</v>
      </c>
      <c r="H54" t="s">
        <v>50</v>
      </c>
      <c r="I54" t="s">
        <v>50</v>
      </c>
      <c r="J54" t="s">
        <v>33</v>
      </c>
      <c r="K54">
        <v>0</v>
      </c>
      <c r="L54">
        <v>2</v>
      </c>
    </row>
    <row r="55" spans="2:12" x14ac:dyDescent="0.35">
      <c r="B55" t="s">
        <v>130</v>
      </c>
      <c r="C55" t="s">
        <v>132</v>
      </c>
      <c r="E55" t="s">
        <v>135</v>
      </c>
      <c r="F55" t="s">
        <v>136</v>
      </c>
      <c r="G55" t="s">
        <v>49</v>
      </c>
      <c r="H55" t="s">
        <v>50</v>
      </c>
      <c r="I55" t="s">
        <v>33</v>
      </c>
      <c r="J55" t="s">
        <v>50</v>
      </c>
      <c r="K55">
        <v>4</v>
      </c>
      <c r="L55">
        <v>4</v>
      </c>
    </row>
    <row r="56" spans="2:12" x14ac:dyDescent="0.35">
      <c r="B56" t="s">
        <v>130</v>
      </c>
      <c r="C56" t="s">
        <v>132</v>
      </c>
      <c r="E56" t="s">
        <v>137</v>
      </c>
      <c r="F56" t="s">
        <v>138</v>
      </c>
      <c r="G56" t="s">
        <v>49</v>
      </c>
      <c r="H56" t="s">
        <v>50</v>
      </c>
      <c r="I56" t="s">
        <v>50</v>
      </c>
      <c r="J56" t="s">
        <v>33</v>
      </c>
      <c r="K56">
        <v>0</v>
      </c>
      <c r="L56">
        <v>1</v>
      </c>
    </row>
    <row r="57" spans="2:12" x14ac:dyDescent="0.35">
      <c r="B57" t="s">
        <v>130</v>
      </c>
      <c r="C57" t="s">
        <v>132</v>
      </c>
      <c r="E57" t="s">
        <v>139</v>
      </c>
      <c r="F57" t="s">
        <v>140</v>
      </c>
      <c r="G57" t="s">
        <v>49</v>
      </c>
      <c r="H57" t="s">
        <v>50</v>
      </c>
      <c r="I57" t="s">
        <v>50</v>
      </c>
      <c r="J57" t="s">
        <v>33</v>
      </c>
      <c r="K57">
        <v>0</v>
      </c>
      <c r="L57">
        <v>3</v>
      </c>
    </row>
    <row r="58" spans="2:12" x14ac:dyDescent="0.35">
      <c r="B58" t="s">
        <v>130</v>
      </c>
      <c r="C58" t="s">
        <v>132</v>
      </c>
      <c r="E58" t="s">
        <v>141</v>
      </c>
      <c r="F58" t="s">
        <v>142</v>
      </c>
      <c r="G58" t="s">
        <v>49</v>
      </c>
      <c r="H58" t="s">
        <v>50</v>
      </c>
      <c r="I58" t="s">
        <v>50</v>
      </c>
      <c r="J58" t="s">
        <v>33</v>
      </c>
      <c r="K58">
        <v>0</v>
      </c>
      <c r="L58">
        <v>1</v>
      </c>
    </row>
    <row r="59" spans="2:12" x14ac:dyDescent="0.35">
      <c r="B59" t="s">
        <v>130</v>
      </c>
      <c r="C59" t="s">
        <v>132</v>
      </c>
      <c r="E59" t="s">
        <v>143</v>
      </c>
      <c r="F59" t="s">
        <v>144</v>
      </c>
      <c r="G59" t="s">
        <v>49</v>
      </c>
      <c r="H59" t="s">
        <v>50</v>
      </c>
      <c r="I59" t="s">
        <v>33</v>
      </c>
      <c r="J59" t="s">
        <v>50</v>
      </c>
      <c r="K59">
        <v>3</v>
      </c>
      <c r="L59">
        <v>3</v>
      </c>
    </row>
    <row r="60" spans="2:12" x14ac:dyDescent="0.35">
      <c r="B60" t="s">
        <v>130</v>
      </c>
      <c r="C60" t="s">
        <v>132</v>
      </c>
      <c r="E60" t="s">
        <v>145</v>
      </c>
      <c r="F60" t="s">
        <v>146</v>
      </c>
      <c r="G60" t="s">
        <v>49</v>
      </c>
      <c r="H60" t="s">
        <v>50</v>
      </c>
      <c r="I60" t="s">
        <v>33</v>
      </c>
      <c r="J60" t="s">
        <v>50</v>
      </c>
      <c r="K60">
        <v>3</v>
      </c>
      <c r="L60">
        <v>3</v>
      </c>
    </row>
    <row r="61" spans="2:12" x14ac:dyDescent="0.35">
      <c r="B61" t="s">
        <v>130</v>
      </c>
      <c r="C61" t="s">
        <v>132</v>
      </c>
      <c r="E61" t="s">
        <v>147</v>
      </c>
      <c r="F61" t="s">
        <v>148</v>
      </c>
      <c r="G61" t="s">
        <v>49</v>
      </c>
      <c r="H61" t="s">
        <v>50</v>
      </c>
      <c r="I61" t="s">
        <v>50</v>
      </c>
      <c r="J61" t="s">
        <v>33</v>
      </c>
      <c r="K61">
        <v>0</v>
      </c>
      <c r="L61">
        <v>1</v>
      </c>
    </row>
    <row r="62" spans="2:12" x14ac:dyDescent="0.35">
      <c r="B62" t="s">
        <v>130</v>
      </c>
      <c r="C62" t="s">
        <v>132</v>
      </c>
      <c r="E62" t="s">
        <v>149</v>
      </c>
      <c r="F62" t="s">
        <v>150</v>
      </c>
      <c r="G62" t="s">
        <v>49</v>
      </c>
      <c r="H62" t="s">
        <v>50</v>
      </c>
      <c r="I62" t="s">
        <v>33</v>
      </c>
      <c r="J62" t="s">
        <v>50</v>
      </c>
      <c r="K62">
        <v>7</v>
      </c>
      <c r="L62">
        <v>7</v>
      </c>
    </row>
    <row r="63" spans="2:12" x14ac:dyDescent="0.35">
      <c r="B63" s="10" t="s">
        <v>151</v>
      </c>
      <c r="C63" s="10"/>
      <c r="D63" s="10"/>
      <c r="E63" s="10"/>
      <c r="F63" s="10"/>
      <c r="G63" s="11"/>
      <c r="H63" s="11"/>
      <c r="I63" s="11"/>
      <c r="J63" s="11"/>
      <c r="K63" s="11"/>
      <c r="L63" s="11"/>
    </row>
    <row r="64" spans="2:12" x14ac:dyDescent="0.35">
      <c r="B64" t="s">
        <v>130</v>
      </c>
      <c r="C64" t="s">
        <v>552</v>
      </c>
      <c r="D64" t="s">
        <v>153</v>
      </c>
      <c r="E64" t="s">
        <v>154</v>
      </c>
      <c r="F64" t="s">
        <v>155</v>
      </c>
      <c r="G64" t="s">
        <v>49</v>
      </c>
      <c r="H64" t="s">
        <v>33</v>
      </c>
      <c r="I64" t="s">
        <v>50</v>
      </c>
      <c r="J64" t="s">
        <v>50</v>
      </c>
      <c r="K64">
        <v>5</v>
      </c>
      <c r="L64">
        <v>20</v>
      </c>
    </row>
    <row r="65" spans="2:12" x14ac:dyDescent="0.35">
      <c r="B65" t="s">
        <v>130</v>
      </c>
      <c r="C65" t="s">
        <v>552</v>
      </c>
      <c r="D65" t="s">
        <v>153</v>
      </c>
      <c r="E65" t="s">
        <v>154</v>
      </c>
      <c r="F65" t="s">
        <v>546</v>
      </c>
      <c r="G65" t="s">
        <v>49</v>
      </c>
      <c r="H65" t="s">
        <v>50</v>
      </c>
      <c r="I65" t="s">
        <v>33</v>
      </c>
      <c r="J65" t="s">
        <v>50</v>
      </c>
      <c r="K65" s="37" t="s">
        <v>557</v>
      </c>
      <c r="L65" s="37" t="str">
        <f>"*"&amp;L64</f>
        <v>*20</v>
      </c>
    </row>
    <row r="66" spans="2:12" x14ac:dyDescent="0.35">
      <c r="B66" t="s">
        <v>130</v>
      </c>
      <c r="C66" t="s">
        <v>552</v>
      </c>
      <c r="D66" t="s">
        <v>153</v>
      </c>
      <c r="E66" t="s">
        <v>154</v>
      </c>
      <c r="F66" t="s">
        <v>547</v>
      </c>
      <c r="G66" t="s">
        <v>49</v>
      </c>
      <c r="H66" t="s">
        <v>50</v>
      </c>
      <c r="I66" t="s">
        <v>50</v>
      </c>
      <c r="J66" t="s">
        <v>33</v>
      </c>
      <c r="K66">
        <v>0</v>
      </c>
      <c r="L66" s="37" t="str">
        <f>L65</f>
        <v>*20</v>
      </c>
    </row>
    <row r="67" spans="2:12" x14ac:dyDescent="0.35">
      <c r="B67" t="s">
        <v>130</v>
      </c>
      <c r="C67" t="s">
        <v>552</v>
      </c>
      <c r="D67" t="s">
        <v>156</v>
      </c>
      <c r="E67" t="s">
        <v>157</v>
      </c>
      <c r="F67" t="s">
        <v>158</v>
      </c>
      <c r="G67" t="s">
        <v>49</v>
      </c>
      <c r="H67" t="s">
        <v>50</v>
      </c>
      <c r="I67" t="s">
        <v>33</v>
      </c>
      <c r="J67" t="s">
        <v>50</v>
      </c>
      <c r="K67">
        <v>13</v>
      </c>
      <c r="L67">
        <v>24</v>
      </c>
    </row>
    <row r="68" spans="2:12" x14ac:dyDescent="0.35">
      <c r="B68" t="s">
        <v>130</v>
      </c>
      <c r="C68" t="s">
        <v>552</v>
      </c>
      <c r="D68" t="s">
        <v>156</v>
      </c>
      <c r="E68" t="s">
        <v>157</v>
      </c>
      <c r="F68" t="s">
        <v>545</v>
      </c>
      <c r="G68" t="s">
        <v>49</v>
      </c>
      <c r="H68" t="s">
        <v>50</v>
      </c>
      <c r="I68" t="s">
        <v>50</v>
      </c>
      <c r="J68" t="s">
        <v>33</v>
      </c>
      <c r="K68">
        <v>0</v>
      </c>
      <c r="L68" s="37" t="str">
        <f>"*"&amp;L67</f>
        <v>*24</v>
      </c>
    </row>
    <row r="69" spans="2:12" x14ac:dyDescent="0.35">
      <c r="B69" t="s">
        <v>130</v>
      </c>
      <c r="C69" t="s">
        <v>552</v>
      </c>
      <c r="D69" t="s">
        <v>159</v>
      </c>
      <c r="E69" t="s">
        <v>160</v>
      </c>
      <c r="F69" t="s">
        <v>161</v>
      </c>
      <c r="G69" t="s">
        <v>49</v>
      </c>
      <c r="H69" t="s">
        <v>50</v>
      </c>
      <c r="I69" t="s">
        <v>33</v>
      </c>
      <c r="J69" t="s">
        <v>50</v>
      </c>
      <c r="K69">
        <v>3</v>
      </c>
      <c r="L69">
        <v>10</v>
      </c>
    </row>
    <row r="70" spans="2:12" x14ac:dyDescent="0.35">
      <c r="B70" t="s">
        <v>130</v>
      </c>
      <c r="C70" t="s">
        <v>552</v>
      </c>
      <c r="D70" t="s">
        <v>159</v>
      </c>
      <c r="E70" t="s">
        <v>160</v>
      </c>
      <c r="F70" t="s">
        <v>544</v>
      </c>
      <c r="G70" t="s">
        <v>49</v>
      </c>
      <c r="H70" t="s">
        <v>50</v>
      </c>
      <c r="I70" t="s">
        <v>50</v>
      </c>
      <c r="J70" t="s">
        <v>33</v>
      </c>
      <c r="K70">
        <v>0</v>
      </c>
      <c r="L70" s="37" t="str">
        <f>"*"&amp;L69</f>
        <v>*10</v>
      </c>
    </row>
    <row r="71" spans="2:12" x14ac:dyDescent="0.35">
      <c r="B71" t="s">
        <v>130</v>
      </c>
      <c r="C71" t="s">
        <v>552</v>
      </c>
      <c r="D71" t="s">
        <v>162</v>
      </c>
      <c r="E71" t="s">
        <v>163</v>
      </c>
      <c r="F71" t="s">
        <v>164</v>
      </c>
      <c r="G71" t="s">
        <v>49</v>
      </c>
      <c r="H71" t="s">
        <v>50</v>
      </c>
      <c r="I71" t="s">
        <v>33</v>
      </c>
      <c r="J71" t="s">
        <v>50</v>
      </c>
      <c r="K71">
        <v>4</v>
      </c>
      <c r="L71">
        <v>12</v>
      </c>
    </row>
    <row r="72" spans="2:12" x14ac:dyDescent="0.35">
      <c r="B72" t="s">
        <v>130</v>
      </c>
      <c r="C72" t="s">
        <v>552</v>
      </c>
      <c r="D72" t="s">
        <v>162</v>
      </c>
      <c r="E72" t="s">
        <v>163</v>
      </c>
      <c r="F72" t="s">
        <v>543</v>
      </c>
      <c r="G72" t="s">
        <v>49</v>
      </c>
      <c r="H72" t="s">
        <v>50</v>
      </c>
      <c r="I72" t="s">
        <v>50</v>
      </c>
      <c r="J72" t="s">
        <v>33</v>
      </c>
      <c r="K72">
        <v>0</v>
      </c>
      <c r="L72" s="37" t="str">
        <f>"*"&amp;L71</f>
        <v>*12</v>
      </c>
    </row>
    <row r="73" spans="2:12" x14ac:dyDescent="0.35">
      <c r="B73" t="s">
        <v>130</v>
      </c>
      <c r="C73" t="s">
        <v>165</v>
      </c>
      <c r="D73" t="s">
        <v>166</v>
      </c>
      <c r="E73" t="s">
        <v>167</v>
      </c>
      <c r="F73" t="s">
        <v>168</v>
      </c>
      <c r="G73" t="s">
        <v>49</v>
      </c>
      <c r="H73" t="s">
        <v>33</v>
      </c>
      <c r="I73" t="s">
        <v>50</v>
      </c>
      <c r="J73" t="s">
        <v>50</v>
      </c>
      <c r="K73">
        <v>30</v>
      </c>
      <c r="L73">
        <v>35</v>
      </c>
    </row>
    <row r="74" spans="2:12" x14ac:dyDescent="0.35">
      <c r="B74" t="s">
        <v>130</v>
      </c>
      <c r="C74" t="s">
        <v>165</v>
      </c>
      <c r="D74" t="s">
        <v>166</v>
      </c>
      <c r="E74" t="s">
        <v>167</v>
      </c>
      <c r="F74" t="s">
        <v>497</v>
      </c>
      <c r="G74" t="s">
        <v>49</v>
      </c>
      <c r="H74" t="s">
        <v>50</v>
      </c>
      <c r="I74" t="s">
        <v>50</v>
      </c>
      <c r="J74" t="s">
        <v>33</v>
      </c>
      <c r="K74">
        <v>0</v>
      </c>
      <c r="L74" s="37" t="str">
        <f>"*"&amp;L73</f>
        <v>*35</v>
      </c>
    </row>
    <row r="75" spans="2:12" x14ac:dyDescent="0.35">
      <c r="B75" t="s">
        <v>130</v>
      </c>
      <c r="C75" t="s">
        <v>165</v>
      </c>
      <c r="D75" t="s">
        <v>169</v>
      </c>
      <c r="E75" t="s">
        <v>170</v>
      </c>
      <c r="F75" t="s">
        <v>171</v>
      </c>
      <c r="G75" t="s">
        <v>49</v>
      </c>
      <c r="H75" t="s">
        <v>33</v>
      </c>
      <c r="I75" t="s">
        <v>50</v>
      </c>
      <c r="J75" t="s">
        <v>50</v>
      </c>
      <c r="K75">
        <v>18</v>
      </c>
      <c r="L75">
        <v>24</v>
      </c>
    </row>
    <row r="76" spans="2:12" x14ac:dyDescent="0.35">
      <c r="B76" t="s">
        <v>130</v>
      </c>
      <c r="C76" t="s">
        <v>165</v>
      </c>
      <c r="D76" t="s">
        <v>169</v>
      </c>
      <c r="E76" t="s">
        <v>170</v>
      </c>
      <c r="F76" t="s">
        <v>498</v>
      </c>
      <c r="G76" t="s">
        <v>49</v>
      </c>
      <c r="H76" t="s">
        <v>50</v>
      </c>
      <c r="I76" t="s">
        <v>50</v>
      </c>
      <c r="J76" t="s">
        <v>33</v>
      </c>
      <c r="K76">
        <v>0</v>
      </c>
      <c r="L76" s="37" t="str">
        <f>"*"&amp;L75</f>
        <v>*24</v>
      </c>
    </row>
    <row r="77" spans="2:12" x14ac:dyDescent="0.35">
      <c r="B77" t="s">
        <v>130</v>
      </c>
      <c r="C77" t="s">
        <v>165</v>
      </c>
      <c r="D77" t="s">
        <v>172</v>
      </c>
      <c r="E77" t="s">
        <v>173</v>
      </c>
      <c r="F77" t="s">
        <v>174</v>
      </c>
      <c r="G77" t="s">
        <v>49</v>
      </c>
      <c r="H77" t="s">
        <v>33</v>
      </c>
      <c r="I77" t="s">
        <v>50</v>
      </c>
      <c r="J77" t="s">
        <v>50</v>
      </c>
      <c r="K77">
        <v>24</v>
      </c>
      <c r="L77">
        <v>33</v>
      </c>
    </row>
    <row r="78" spans="2:12" x14ac:dyDescent="0.35">
      <c r="B78" t="s">
        <v>130</v>
      </c>
      <c r="C78" t="s">
        <v>165</v>
      </c>
      <c r="D78" t="s">
        <v>172</v>
      </c>
      <c r="E78" t="s">
        <v>173</v>
      </c>
      <c r="F78" t="s">
        <v>499</v>
      </c>
      <c r="G78" t="s">
        <v>49</v>
      </c>
      <c r="H78" t="s">
        <v>50</v>
      </c>
      <c r="I78" t="s">
        <v>50</v>
      </c>
      <c r="J78" t="s">
        <v>33</v>
      </c>
      <c r="K78">
        <v>0</v>
      </c>
      <c r="L78" s="37" t="str">
        <f>"*"&amp;L77</f>
        <v>*33</v>
      </c>
    </row>
    <row r="79" spans="2:12" x14ac:dyDescent="0.35">
      <c r="B79" t="s">
        <v>130</v>
      </c>
      <c r="C79" t="s">
        <v>165</v>
      </c>
      <c r="D79" t="s">
        <v>175</v>
      </c>
      <c r="E79" t="s">
        <v>176</v>
      </c>
      <c r="F79" t="s">
        <v>177</v>
      </c>
      <c r="G79" t="s">
        <v>49</v>
      </c>
      <c r="H79" t="s">
        <v>33</v>
      </c>
      <c r="I79" t="s">
        <v>50</v>
      </c>
      <c r="J79" t="s">
        <v>50</v>
      </c>
      <c r="K79">
        <v>21</v>
      </c>
      <c r="L79">
        <v>29</v>
      </c>
    </row>
    <row r="80" spans="2:12" x14ac:dyDescent="0.35">
      <c r="B80" t="s">
        <v>130</v>
      </c>
      <c r="C80" t="s">
        <v>165</v>
      </c>
      <c r="D80" t="s">
        <v>175</v>
      </c>
      <c r="E80" t="s">
        <v>176</v>
      </c>
      <c r="F80" t="s">
        <v>542</v>
      </c>
      <c r="G80" t="s">
        <v>49</v>
      </c>
      <c r="H80" t="s">
        <v>50</v>
      </c>
      <c r="I80" t="s">
        <v>50</v>
      </c>
      <c r="J80" t="s">
        <v>33</v>
      </c>
      <c r="K80">
        <v>0</v>
      </c>
      <c r="L80" s="37" t="str">
        <f>"*"&amp;L79</f>
        <v>*29</v>
      </c>
    </row>
    <row r="81" spans="2:12" x14ac:dyDescent="0.35">
      <c r="B81" t="s">
        <v>130</v>
      </c>
      <c r="C81" t="s">
        <v>152</v>
      </c>
      <c r="D81" t="s">
        <v>178</v>
      </c>
      <c r="E81" t="s">
        <v>179</v>
      </c>
      <c r="F81" t="s">
        <v>500</v>
      </c>
      <c r="G81" t="s">
        <v>49</v>
      </c>
      <c r="H81" t="s">
        <v>33</v>
      </c>
      <c r="I81" t="s">
        <v>50</v>
      </c>
      <c r="J81" t="s">
        <v>50</v>
      </c>
      <c r="K81">
        <v>37</v>
      </c>
      <c r="L81">
        <v>37</v>
      </c>
    </row>
    <row r="82" spans="2:12" x14ac:dyDescent="0.35">
      <c r="B82" t="s">
        <v>130</v>
      </c>
      <c r="C82" t="s">
        <v>152</v>
      </c>
      <c r="D82" t="s">
        <v>178</v>
      </c>
      <c r="E82" t="s">
        <v>179</v>
      </c>
      <c r="F82" t="s">
        <v>501</v>
      </c>
      <c r="G82" t="s">
        <v>49</v>
      </c>
      <c r="H82" t="s">
        <v>50</v>
      </c>
      <c r="I82" t="s">
        <v>33</v>
      </c>
      <c r="J82" t="s">
        <v>50</v>
      </c>
      <c r="K82" s="37" t="s">
        <v>558</v>
      </c>
      <c r="L82" s="37" t="str">
        <f>"*"&amp;L81</f>
        <v>*37</v>
      </c>
    </row>
    <row r="83" spans="2:12" x14ac:dyDescent="0.35">
      <c r="B83" t="s">
        <v>130</v>
      </c>
      <c r="C83" t="s">
        <v>152</v>
      </c>
      <c r="D83" t="s">
        <v>181</v>
      </c>
      <c r="E83" t="s">
        <v>182</v>
      </c>
      <c r="F83" t="s">
        <v>183</v>
      </c>
      <c r="G83" t="s">
        <v>184</v>
      </c>
      <c r="H83" t="s">
        <v>33</v>
      </c>
      <c r="I83" t="s">
        <v>50</v>
      </c>
      <c r="J83" t="s">
        <v>50</v>
      </c>
      <c r="K83">
        <v>13</v>
      </c>
      <c r="L83">
        <v>13</v>
      </c>
    </row>
    <row r="84" spans="2:12" x14ac:dyDescent="0.35">
      <c r="B84" t="s">
        <v>130</v>
      </c>
      <c r="C84" t="s">
        <v>152</v>
      </c>
      <c r="D84" t="s">
        <v>185</v>
      </c>
      <c r="E84" t="s">
        <v>186</v>
      </c>
      <c r="F84" t="s">
        <v>187</v>
      </c>
      <c r="G84" t="s">
        <v>188</v>
      </c>
      <c r="H84" t="s">
        <v>33</v>
      </c>
      <c r="I84" t="s">
        <v>50</v>
      </c>
      <c r="J84" t="s">
        <v>50</v>
      </c>
      <c r="K84">
        <v>16</v>
      </c>
      <c r="L84">
        <v>16</v>
      </c>
    </row>
    <row r="85" spans="2:12" x14ac:dyDescent="0.35">
      <c r="B85" t="s">
        <v>130</v>
      </c>
      <c r="C85" t="s">
        <v>152</v>
      </c>
      <c r="D85" t="s">
        <v>189</v>
      </c>
      <c r="E85" t="s">
        <v>190</v>
      </c>
      <c r="F85" t="s">
        <v>191</v>
      </c>
      <c r="G85" t="s">
        <v>188</v>
      </c>
      <c r="H85" t="s">
        <v>33</v>
      </c>
      <c r="I85" t="s">
        <v>50</v>
      </c>
      <c r="J85" t="s">
        <v>50</v>
      </c>
      <c r="K85">
        <v>4</v>
      </c>
      <c r="L85">
        <v>4</v>
      </c>
    </row>
    <row r="86" spans="2:12" x14ac:dyDescent="0.35">
      <c r="B86" t="s">
        <v>130</v>
      </c>
      <c r="C86" t="s">
        <v>152</v>
      </c>
      <c r="D86" t="s">
        <v>192</v>
      </c>
      <c r="E86" t="s">
        <v>193</v>
      </c>
      <c r="F86" t="s">
        <v>194</v>
      </c>
      <c r="G86" t="s">
        <v>184</v>
      </c>
      <c r="H86" t="s">
        <v>33</v>
      </c>
      <c r="I86" t="s">
        <v>50</v>
      </c>
      <c r="J86" t="s">
        <v>50</v>
      </c>
      <c r="K86">
        <v>1</v>
      </c>
      <c r="L86">
        <v>1</v>
      </c>
    </row>
    <row r="87" spans="2:12" x14ac:dyDescent="0.35">
      <c r="B87" t="s">
        <v>130</v>
      </c>
      <c r="C87" t="s">
        <v>152</v>
      </c>
      <c r="D87" t="s">
        <v>195</v>
      </c>
      <c r="E87" t="s">
        <v>193</v>
      </c>
      <c r="F87" t="s">
        <v>196</v>
      </c>
      <c r="G87" t="s">
        <v>188</v>
      </c>
      <c r="H87" t="s">
        <v>33</v>
      </c>
      <c r="I87" t="s">
        <v>50</v>
      </c>
      <c r="J87" t="s">
        <v>50</v>
      </c>
      <c r="K87">
        <v>2</v>
      </c>
      <c r="L87">
        <v>2</v>
      </c>
    </row>
    <row r="88" spans="2:12" x14ac:dyDescent="0.35">
      <c r="B88" t="s">
        <v>130</v>
      </c>
      <c r="C88" t="s">
        <v>152</v>
      </c>
      <c r="D88" t="s">
        <v>197</v>
      </c>
      <c r="E88" t="s">
        <v>198</v>
      </c>
      <c r="F88" t="s">
        <v>199</v>
      </c>
      <c r="G88" t="s">
        <v>200</v>
      </c>
      <c r="H88" t="s">
        <v>33</v>
      </c>
      <c r="I88" t="s">
        <v>50</v>
      </c>
      <c r="J88" t="s">
        <v>50</v>
      </c>
      <c r="K88">
        <v>14</v>
      </c>
      <c r="L88">
        <v>14</v>
      </c>
    </row>
    <row r="89" spans="2:12" x14ac:dyDescent="0.35">
      <c r="B89" t="s">
        <v>130</v>
      </c>
      <c r="C89" t="s">
        <v>152</v>
      </c>
      <c r="D89" t="s">
        <v>201</v>
      </c>
      <c r="E89" t="s">
        <v>198</v>
      </c>
      <c r="F89" t="s">
        <v>202</v>
      </c>
      <c r="G89" t="s">
        <v>184</v>
      </c>
      <c r="H89" t="s">
        <v>33</v>
      </c>
      <c r="I89" t="s">
        <v>50</v>
      </c>
      <c r="J89" t="s">
        <v>50</v>
      </c>
      <c r="K89">
        <v>20</v>
      </c>
      <c r="L89">
        <v>20</v>
      </c>
    </row>
    <row r="90" spans="2:12" x14ac:dyDescent="0.35">
      <c r="B90" t="s">
        <v>130</v>
      </c>
      <c r="C90" t="s">
        <v>152</v>
      </c>
      <c r="D90" t="s">
        <v>203</v>
      </c>
      <c r="E90" t="s">
        <v>182</v>
      </c>
      <c r="F90" t="s">
        <v>204</v>
      </c>
      <c r="G90" t="s">
        <v>205</v>
      </c>
      <c r="H90" t="s">
        <v>33</v>
      </c>
      <c r="I90" t="s">
        <v>50</v>
      </c>
      <c r="J90" t="s">
        <v>50</v>
      </c>
      <c r="K90">
        <v>12</v>
      </c>
      <c r="L90">
        <v>12</v>
      </c>
    </row>
    <row r="91" spans="2:12" x14ac:dyDescent="0.35">
      <c r="B91" s="10" t="s">
        <v>206</v>
      </c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12" x14ac:dyDescent="0.35">
      <c r="B92" t="s">
        <v>130</v>
      </c>
      <c r="C92" t="s">
        <v>165</v>
      </c>
      <c r="D92" t="s">
        <v>207</v>
      </c>
      <c r="E92" t="s">
        <v>208</v>
      </c>
      <c r="F92" t="s">
        <v>209</v>
      </c>
      <c r="G92" t="s">
        <v>49</v>
      </c>
      <c r="H92" t="s">
        <v>33</v>
      </c>
      <c r="I92" t="s">
        <v>50</v>
      </c>
      <c r="J92" t="s">
        <v>50</v>
      </c>
      <c r="K92">
        <v>18</v>
      </c>
      <c r="L92">
        <v>23</v>
      </c>
    </row>
    <row r="93" spans="2:12" x14ac:dyDescent="0.35">
      <c r="B93" t="s">
        <v>130</v>
      </c>
      <c r="C93" t="s">
        <v>165</v>
      </c>
      <c r="D93" t="s">
        <v>207</v>
      </c>
      <c r="E93" t="s">
        <v>208</v>
      </c>
      <c r="F93" t="s">
        <v>502</v>
      </c>
      <c r="G93" t="s">
        <v>49</v>
      </c>
      <c r="H93" t="s">
        <v>50</v>
      </c>
      <c r="I93" t="s">
        <v>50</v>
      </c>
      <c r="J93" t="s">
        <v>33</v>
      </c>
      <c r="K93">
        <v>0</v>
      </c>
      <c r="L93" s="37" t="str">
        <f>"*"&amp;L92</f>
        <v>*23</v>
      </c>
    </row>
    <row r="94" spans="2:12" x14ac:dyDescent="0.35">
      <c r="B94" t="s">
        <v>130</v>
      </c>
      <c r="C94" t="s">
        <v>210</v>
      </c>
      <c r="D94" t="s">
        <v>211</v>
      </c>
      <c r="E94" t="s">
        <v>212</v>
      </c>
      <c r="F94" t="s">
        <v>213</v>
      </c>
      <c r="G94" t="s">
        <v>49</v>
      </c>
      <c r="H94" t="s">
        <v>33</v>
      </c>
      <c r="I94" t="s">
        <v>50</v>
      </c>
      <c r="J94" t="s">
        <v>50</v>
      </c>
      <c r="K94">
        <v>5</v>
      </c>
      <c r="L94">
        <v>5</v>
      </c>
    </row>
    <row r="95" spans="2:12" x14ac:dyDescent="0.35">
      <c r="B95" t="s">
        <v>130</v>
      </c>
      <c r="C95" t="s">
        <v>210</v>
      </c>
      <c r="D95" t="s">
        <v>214</v>
      </c>
      <c r="E95" t="s">
        <v>215</v>
      </c>
      <c r="F95" t="s">
        <v>216</v>
      </c>
      <c r="G95" t="s">
        <v>49</v>
      </c>
      <c r="H95" t="s">
        <v>33</v>
      </c>
      <c r="I95" t="s">
        <v>50</v>
      </c>
      <c r="J95" t="s">
        <v>50</v>
      </c>
      <c r="K95">
        <v>5</v>
      </c>
      <c r="L95">
        <v>5</v>
      </c>
    </row>
    <row r="96" spans="2:12" x14ac:dyDescent="0.35">
      <c r="B96" t="s">
        <v>130</v>
      </c>
      <c r="C96" t="s">
        <v>210</v>
      </c>
      <c r="D96" t="s">
        <v>217</v>
      </c>
      <c r="E96" t="s">
        <v>218</v>
      </c>
      <c r="F96" t="s">
        <v>219</v>
      </c>
      <c r="G96" t="s">
        <v>49</v>
      </c>
      <c r="H96" t="s">
        <v>33</v>
      </c>
      <c r="I96" t="s">
        <v>50</v>
      </c>
      <c r="J96" t="s">
        <v>50</v>
      </c>
      <c r="K96">
        <v>5</v>
      </c>
      <c r="L96">
        <v>5</v>
      </c>
    </row>
    <row r="97" spans="2:12" x14ac:dyDescent="0.35">
      <c r="B97" t="s">
        <v>130</v>
      </c>
      <c r="C97" t="s">
        <v>220</v>
      </c>
      <c r="D97" t="s">
        <v>221</v>
      </c>
      <c r="E97" t="s">
        <v>222</v>
      </c>
      <c r="F97" t="s">
        <v>223</v>
      </c>
      <c r="G97" t="s">
        <v>49</v>
      </c>
      <c r="H97" t="s">
        <v>33</v>
      </c>
      <c r="I97" t="s">
        <v>50</v>
      </c>
      <c r="J97" t="s">
        <v>50</v>
      </c>
      <c r="K97">
        <v>20</v>
      </c>
      <c r="L97">
        <v>20</v>
      </c>
    </row>
    <row r="98" spans="2:12" x14ac:dyDescent="0.35">
      <c r="B98" t="s">
        <v>130</v>
      </c>
      <c r="C98" t="s">
        <v>180</v>
      </c>
      <c r="D98" t="s">
        <v>224</v>
      </c>
      <c r="E98" t="s">
        <v>225</v>
      </c>
      <c r="F98" t="s">
        <v>226</v>
      </c>
      <c r="G98" t="s">
        <v>49</v>
      </c>
      <c r="H98" t="s">
        <v>33</v>
      </c>
      <c r="I98" t="s">
        <v>50</v>
      </c>
      <c r="J98" t="s">
        <v>50</v>
      </c>
      <c r="K98">
        <v>8</v>
      </c>
      <c r="L98">
        <v>8</v>
      </c>
    </row>
    <row r="99" spans="2:12" x14ac:dyDescent="0.35">
      <c r="B99" t="s">
        <v>130</v>
      </c>
      <c r="C99" t="s">
        <v>210</v>
      </c>
      <c r="D99" t="s">
        <v>227</v>
      </c>
      <c r="E99" t="s">
        <v>228</v>
      </c>
      <c r="F99" t="s">
        <v>229</v>
      </c>
      <c r="G99" t="s">
        <v>49</v>
      </c>
      <c r="H99" t="s">
        <v>50</v>
      </c>
      <c r="I99" t="s">
        <v>33</v>
      </c>
      <c r="J99" t="s">
        <v>50</v>
      </c>
      <c r="K99">
        <v>4</v>
      </c>
      <c r="L99">
        <v>11</v>
      </c>
    </row>
    <row r="100" spans="2:12" x14ac:dyDescent="0.35">
      <c r="B100" t="s">
        <v>130</v>
      </c>
      <c r="C100" t="s">
        <v>210</v>
      </c>
      <c r="D100" t="s">
        <v>227</v>
      </c>
      <c r="E100" t="s">
        <v>228</v>
      </c>
      <c r="F100" t="s">
        <v>541</v>
      </c>
      <c r="G100" t="s">
        <v>49</v>
      </c>
      <c r="H100" t="s">
        <v>50</v>
      </c>
      <c r="I100" t="s">
        <v>50</v>
      </c>
      <c r="J100" t="s">
        <v>33</v>
      </c>
      <c r="K100">
        <v>0</v>
      </c>
      <c r="L100" s="37" t="str">
        <f>"*"&amp;L99</f>
        <v>*11</v>
      </c>
    </row>
    <row r="101" spans="2:12" x14ac:dyDescent="0.35">
      <c r="B101" t="s">
        <v>130</v>
      </c>
      <c r="C101" t="s">
        <v>230</v>
      </c>
      <c r="D101" t="s">
        <v>231</v>
      </c>
      <c r="E101" t="s">
        <v>232</v>
      </c>
      <c r="F101" t="s">
        <v>233</v>
      </c>
      <c r="G101" t="s">
        <v>49</v>
      </c>
      <c r="H101" t="s">
        <v>50</v>
      </c>
      <c r="I101" t="s">
        <v>33</v>
      </c>
      <c r="J101" t="s">
        <v>50</v>
      </c>
      <c r="K101">
        <v>8</v>
      </c>
      <c r="L101">
        <v>8</v>
      </c>
    </row>
    <row r="102" spans="2:12" x14ac:dyDescent="0.35">
      <c r="B102" t="s">
        <v>130</v>
      </c>
      <c r="C102" t="s">
        <v>230</v>
      </c>
      <c r="D102" t="s">
        <v>231</v>
      </c>
      <c r="E102" t="s">
        <v>232</v>
      </c>
      <c r="F102" t="s">
        <v>540</v>
      </c>
      <c r="G102" t="s">
        <v>49</v>
      </c>
      <c r="H102" t="s">
        <v>50</v>
      </c>
      <c r="I102" t="s">
        <v>50</v>
      </c>
      <c r="J102" t="s">
        <v>33</v>
      </c>
      <c r="K102">
        <v>0</v>
      </c>
      <c r="L102" s="37" t="str">
        <f>"*"&amp;L101</f>
        <v>*8</v>
      </c>
    </row>
    <row r="103" spans="2:12" x14ac:dyDescent="0.35">
      <c r="B103" t="s">
        <v>130</v>
      </c>
      <c r="C103" t="s">
        <v>180</v>
      </c>
      <c r="D103" t="s">
        <v>234</v>
      </c>
      <c r="E103" t="s">
        <v>235</v>
      </c>
      <c r="F103" t="s">
        <v>236</v>
      </c>
      <c r="G103" t="s">
        <v>237</v>
      </c>
      <c r="H103" t="s">
        <v>50</v>
      </c>
      <c r="I103" t="s">
        <v>33</v>
      </c>
      <c r="J103" t="s">
        <v>50</v>
      </c>
      <c r="K103">
        <v>1</v>
      </c>
      <c r="L103">
        <v>1</v>
      </c>
    </row>
    <row r="104" spans="2:12" x14ac:dyDescent="0.35">
      <c r="B104" t="s">
        <v>130</v>
      </c>
      <c r="C104" t="s">
        <v>180</v>
      </c>
      <c r="D104" t="s">
        <v>238</v>
      </c>
      <c r="E104" t="s">
        <v>239</v>
      </c>
      <c r="F104" t="s">
        <v>240</v>
      </c>
      <c r="G104" t="s">
        <v>237</v>
      </c>
      <c r="H104" t="s">
        <v>50</v>
      </c>
      <c r="I104" t="s">
        <v>33</v>
      </c>
      <c r="J104" t="s">
        <v>50</v>
      </c>
      <c r="K104">
        <v>11</v>
      </c>
      <c r="L104">
        <v>11</v>
      </c>
    </row>
    <row r="105" spans="2:12" x14ac:dyDescent="0.35">
      <c r="B105" t="s">
        <v>130</v>
      </c>
      <c r="C105" t="s">
        <v>180</v>
      </c>
      <c r="D105" t="s">
        <v>241</v>
      </c>
      <c r="E105" t="s">
        <v>242</v>
      </c>
      <c r="F105" t="s">
        <v>243</v>
      </c>
      <c r="G105" t="s">
        <v>49</v>
      </c>
      <c r="H105" t="s">
        <v>50</v>
      </c>
      <c r="I105" t="s">
        <v>33</v>
      </c>
      <c r="J105" t="s">
        <v>50</v>
      </c>
      <c r="K105">
        <v>1</v>
      </c>
      <c r="L105">
        <v>1</v>
      </c>
    </row>
    <row r="106" spans="2:12" x14ac:dyDescent="0.35">
      <c r="B106" t="s">
        <v>130</v>
      </c>
      <c r="C106" t="s">
        <v>180</v>
      </c>
      <c r="D106" t="s">
        <v>241</v>
      </c>
      <c r="E106" t="s">
        <v>242</v>
      </c>
      <c r="F106" t="s">
        <v>524</v>
      </c>
      <c r="G106" t="s">
        <v>49</v>
      </c>
      <c r="H106" t="s">
        <v>50</v>
      </c>
      <c r="I106" t="s">
        <v>50</v>
      </c>
      <c r="J106" t="s">
        <v>33</v>
      </c>
      <c r="K106">
        <v>0</v>
      </c>
      <c r="L106" s="37" t="str">
        <f>"*"&amp;L105</f>
        <v>*1</v>
      </c>
    </row>
    <row r="107" spans="2:12" x14ac:dyDescent="0.35">
      <c r="B107" t="s">
        <v>130</v>
      </c>
      <c r="C107" t="s">
        <v>244</v>
      </c>
      <c r="D107" t="s">
        <v>245</v>
      </c>
      <c r="E107" t="s">
        <v>246</v>
      </c>
      <c r="F107" t="s">
        <v>247</v>
      </c>
      <c r="G107" t="s">
        <v>248</v>
      </c>
      <c r="H107" t="s">
        <v>50</v>
      </c>
      <c r="I107" t="s">
        <v>33</v>
      </c>
      <c r="J107" t="s">
        <v>50</v>
      </c>
      <c r="K107">
        <v>2</v>
      </c>
      <c r="L107">
        <v>13</v>
      </c>
    </row>
    <row r="108" spans="2:12" x14ac:dyDescent="0.35">
      <c r="B108" t="s">
        <v>130</v>
      </c>
      <c r="C108" t="s">
        <v>244</v>
      </c>
      <c r="D108" t="s">
        <v>245</v>
      </c>
      <c r="E108" t="s">
        <v>246</v>
      </c>
      <c r="F108" t="s">
        <v>539</v>
      </c>
      <c r="G108" t="s">
        <v>248</v>
      </c>
      <c r="H108" t="s">
        <v>50</v>
      </c>
      <c r="I108" t="s">
        <v>50</v>
      </c>
      <c r="J108" t="s">
        <v>33</v>
      </c>
      <c r="K108">
        <v>0</v>
      </c>
      <c r="L108" s="37" t="str">
        <f>"*"&amp;L107</f>
        <v>*13</v>
      </c>
    </row>
    <row r="109" spans="2:12" x14ac:dyDescent="0.35">
      <c r="B109" t="s">
        <v>130</v>
      </c>
      <c r="C109" t="s">
        <v>180</v>
      </c>
      <c r="D109" t="s">
        <v>249</v>
      </c>
      <c r="E109" t="s">
        <v>250</v>
      </c>
      <c r="F109" t="s">
        <v>251</v>
      </c>
      <c r="G109" t="s">
        <v>49</v>
      </c>
      <c r="H109" t="s">
        <v>50</v>
      </c>
      <c r="I109" t="s">
        <v>33</v>
      </c>
      <c r="J109" t="s">
        <v>50</v>
      </c>
      <c r="K109">
        <v>4</v>
      </c>
      <c r="L109">
        <v>4</v>
      </c>
    </row>
    <row r="110" spans="2:12" x14ac:dyDescent="0.35">
      <c r="B110" t="s">
        <v>130</v>
      </c>
      <c r="C110" t="s">
        <v>180</v>
      </c>
      <c r="D110" t="s">
        <v>249</v>
      </c>
      <c r="E110" t="s">
        <v>250</v>
      </c>
      <c r="F110" t="s">
        <v>503</v>
      </c>
      <c r="G110" t="s">
        <v>49</v>
      </c>
      <c r="H110" t="s">
        <v>50</v>
      </c>
      <c r="I110" t="s">
        <v>50</v>
      </c>
      <c r="J110" t="s">
        <v>33</v>
      </c>
      <c r="K110">
        <v>0</v>
      </c>
      <c r="L110" s="37" t="str">
        <f>"*"&amp;L109</f>
        <v>*4</v>
      </c>
    </row>
    <row r="111" spans="2:12" x14ac:dyDescent="0.35">
      <c r="B111" t="s">
        <v>130</v>
      </c>
      <c r="C111" t="s">
        <v>180</v>
      </c>
      <c r="D111" t="s">
        <v>252</v>
      </c>
      <c r="E111" t="s">
        <v>253</v>
      </c>
      <c r="F111" t="s">
        <v>254</v>
      </c>
      <c r="G111" t="s">
        <v>49</v>
      </c>
      <c r="H111" t="s">
        <v>50</v>
      </c>
      <c r="I111" t="s">
        <v>33</v>
      </c>
      <c r="J111" t="s">
        <v>50</v>
      </c>
      <c r="K111">
        <v>1</v>
      </c>
      <c r="L111">
        <v>1</v>
      </c>
    </row>
    <row r="112" spans="2:12" x14ac:dyDescent="0.35">
      <c r="B112" t="s">
        <v>130</v>
      </c>
      <c r="C112" t="s">
        <v>180</v>
      </c>
      <c r="D112" t="s">
        <v>252</v>
      </c>
      <c r="E112" t="s">
        <v>253</v>
      </c>
      <c r="F112" t="s">
        <v>538</v>
      </c>
      <c r="G112" t="s">
        <v>49</v>
      </c>
      <c r="H112" t="s">
        <v>50</v>
      </c>
      <c r="I112" t="s">
        <v>50</v>
      </c>
      <c r="J112" t="s">
        <v>33</v>
      </c>
      <c r="K112">
        <v>0</v>
      </c>
      <c r="L112" s="37" t="str">
        <f>"*"&amp;L111</f>
        <v>*1</v>
      </c>
    </row>
    <row r="113" spans="2:12" x14ac:dyDescent="0.35">
      <c r="B113" s="10" t="s">
        <v>255</v>
      </c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12" x14ac:dyDescent="0.35">
      <c r="B114" t="s">
        <v>130</v>
      </c>
      <c r="C114" t="s">
        <v>256</v>
      </c>
      <c r="D114" t="s">
        <v>257</v>
      </c>
      <c r="E114" t="s">
        <v>258</v>
      </c>
      <c r="F114" t="s">
        <v>259</v>
      </c>
      <c r="G114" t="s">
        <v>49</v>
      </c>
      <c r="H114" t="s">
        <v>50</v>
      </c>
      <c r="I114" t="s">
        <v>33</v>
      </c>
      <c r="J114" t="s">
        <v>50</v>
      </c>
      <c r="K114">
        <v>5</v>
      </c>
      <c r="L114">
        <v>5</v>
      </c>
    </row>
    <row r="115" spans="2:12" x14ac:dyDescent="0.35">
      <c r="B115" t="s">
        <v>130</v>
      </c>
      <c r="C115" t="s">
        <v>256</v>
      </c>
      <c r="D115" t="s">
        <v>260</v>
      </c>
      <c r="E115" t="s">
        <v>261</v>
      </c>
      <c r="F115" t="s">
        <v>262</v>
      </c>
      <c r="G115" t="s">
        <v>49</v>
      </c>
      <c r="H115" t="s">
        <v>50</v>
      </c>
      <c r="I115" t="s">
        <v>33</v>
      </c>
      <c r="J115" t="s">
        <v>50</v>
      </c>
      <c r="K115">
        <v>6</v>
      </c>
      <c r="L115">
        <v>6</v>
      </c>
    </row>
    <row r="116" spans="2:12" x14ac:dyDescent="0.35">
      <c r="B116" t="s">
        <v>130</v>
      </c>
      <c r="C116" t="s">
        <v>256</v>
      </c>
      <c r="D116" t="s">
        <v>263</v>
      </c>
      <c r="E116" t="s">
        <v>264</v>
      </c>
      <c r="F116" t="s">
        <v>265</v>
      </c>
      <c r="G116" t="s">
        <v>49</v>
      </c>
      <c r="H116" t="s">
        <v>50</v>
      </c>
      <c r="I116" t="s">
        <v>33</v>
      </c>
      <c r="J116" t="s">
        <v>50</v>
      </c>
      <c r="K116">
        <v>6</v>
      </c>
      <c r="L116">
        <v>6</v>
      </c>
    </row>
    <row r="117" spans="2:12" x14ac:dyDescent="0.35">
      <c r="B117" t="s">
        <v>130</v>
      </c>
      <c r="C117" t="s">
        <v>256</v>
      </c>
      <c r="D117" t="s">
        <v>266</v>
      </c>
      <c r="E117" t="s">
        <v>267</v>
      </c>
      <c r="F117" t="s">
        <v>268</v>
      </c>
      <c r="G117" t="s">
        <v>49</v>
      </c>
      <c r="H117" t="s">
        <v>50</v>
      </c>
      <c r="I117" t="s">
        <v>33</v>
      </c>
      <c r="J117" t="s">
        <v>50</v>
      </c>
      <c r="K117">
        <v>6</v>
      </c>
      <c r="L117">
        <v>6</v>
      </c>
    </row>
    <row r="118" spans="2:12" x14ac:dyDescent="0.35">
      <c r="B118" t="s">
        <v>130</v>
      </c>
      <c r="C118" t="s">
        <v>256</v>
      </c>
      <c r="D118" t="s">
        <v>269</v>
      </c>
      <c r="E118" t="s">
        <v>270</v>
      </c>
      <c r="F118" t="s">
        <v>271</v>
      </c>
      <c r="G118" t="s">
        <v>49</v>
      </c>
      <c r="H118" t="s">
        <v>50</v>
      </c>
      <c r="I118" t="s">
        <v>33</v>
      </c>
      <c r="J118" t="s">
        <v>50</v>
      </c>
      <c r="K118">
        <v>5</v>
      </c>
      <c r="L118">
        <v>5</v>
      </c>
    </row>
    <row r="119" spans="2:12" x14ac:dyDescent="0.35">
      <c r="B119" t="s">
        <v>130</v>
      </c>
      <c r="C119" t="s">
        <v>256</v>
      </c>
      <c r="D119" t="s">
        <v>272</v>
      </c>
      <c r="E119" t="s">
        <v>273</v>
      </c>
      <c r="F119" t="s">
        <v>274</v>
      </c>
      <c r="G119" t="s">
        <v>49</v>
      </c>
      <c r="H119" t="s">
        <v>50</v>
      </c>
      <c r="I119" t="s">
        <v>33</v>
      </c>
      <c r="J119" t="s">
        <v>50</v>
      </c>
      <c r="K119">
        <v>4</v>
      </c>
      <c r="L119">
        <v>4</v>
      </c>
    </row>
    <row r="120" spans="2:12" x14ac:dyDescent="0.35">
      <c r="B120" t="s">
        <v>130</v>
      </c>
      <c r="C120" t="s">
        <v>256</v>
      </c>
      <c r="D120" t="s">
        <v>275</v>
      </c>
      <c r="E120" t="s">
        <v>276</v>
      </c>
      <c r="F120" t="s">
        <v>277</v>
      </c>
      <c r="G120" t="s">
        <v>49</v>
      </c>
      <c r="H120" t="s">
        <v>50</v>
      </c>
      <c r="I120" t="s">
        <v>33</v>
      </c>
      <c r="J120" t="s">
        <v>50</v>
      </c>
      <c r="K120">
        <v>7</v>
      </c>
      <c r="L120">
        <v>7</v>
      </c>
    </row>
    <row r="121" spans="2:12" x14ac:dyDescent="0.35">
      <c r="B121" t="s">
        <v>130</v>
      </c>
      <c r="C121" t="s">
        <v>256</v>
      </c>
      <c r="D121" t="s">
        <v>278</v>
      </c>
      <c r="E121" t="s">
        <v>279</v>
      </c>
      <c r="F121" t="s">
        <v>280</v>
      </c>
      <c r="G121" t="s">
        <v>49</v>
      </c>
      <c r="H121" t="s">
        <v>50</v>
      </c>
      <c r="I121" t="s">
        <v>33</v>
      </c>
      <c r="J121" t="s">
        <v>50</v>
      </c>
      <c r="K121">
        <v>4</v>
      </c>
      <c r="L121">
        <v>4</v>
      </c>
    </row>
    <row r="122" spans="2:12" x14ac:dyDescent="0.35">
      <c r="B122" t="s">
        <v>130</v>
      </c>
      <c r="C122" t="s">
        <v>281</v>
      </c>
      <c r="D122" t="s">
        <v>282</v>
      </c>
      <c r="E122" t="s">
        <v>283</v>
      </c>
      <c r="F122" t="s">
        <v>284</v>
      </c>
      <c r="G122" t="s">
        <v>49</v>
      </c>
      <c r="H122" t="s">
        <v>50</v>
      </c>
      <c r="I122" t="s">
        <v>33</v>
      </c>
      <c r="J122" t="s">
        <v>50</v>
      </c>
      <c r="K122">
        <v>1</v>
      </c>
      <c r="L122">
        <v>65</v>
      </c>
    </row>
    <row r="123" spans="2:12" x14ac:dyDescent="0.35">
      <c r="B123" t="s">
        <v>130</v>
      </c>
      <c r="C123" t="s">
        <v>281</v>
      </c>
      <c r="D123" t="s">
        <v>282</v>
      </c>
      <c r="E123" t="s">
        <v>283</v>
      </c>
      <c r="F123" t="s">
        <v>525</v>
      </c>
      <c r="G123" t="s">
        <v>49</v>
      </c>
      <c r="H123" t="s">
        <v>50</v>
      </c>
      <c r="I123" t="s">
        <v>50</v>
      </c>
      <c r="J123" t="s">
        <v>33</v>
      </c>
      <c r="K123">
        <v>0</v>
      </c>
      <c r="L123" s="37" t="str">
        <f>"*"&amp;L122</f>
        <v>*65</v>
      </c>
    </row>
    <row r="124" spans="2:12" x14ac:dyDescent="0.35">
      <c r="B124" t="s">
        <v>130</v>
      </c>
      <c r="C124" t="s">
        <v>281</v>
      </c>
      <c r="D124" t="s">
        <v>285</v>
      </c>
      <c r="E124" t="s">
        <v>286</v>
      </c>
      <c r="F124" t="s">
        <v>287</v>
      </c>
      <c r="G124" t="s">
        <v>49</v>
      </c>
      <c r="H124" t="s">
        <v>50</v>
      </c>
      <c r="I124" t="s">
        <v>50</v>
      </c>
      <c r="J124" t="s">
        <v>33</v>
      </c>
      <c r="K124">
        <v>0</v>
      </c>
      <c r="L124">
        <v>91</v>
      </c>
    </row>
    <row r="125" spans="2:12" x14ac:dyDescent="0.35">
      <c r="B125" t="s">
        <v>130</v>
      </c>
      <c r="C125" t="s">
        <v>288</v>
      </c>
      <c r="D125" t="s">
        <v>289</v>
      </c>
      <c r="E125" t="s">
        <v>290</v>
      </c>
      <c r="F125" t="s">
        <v>291</v>
      </c>
      <c r="G125" t="s">
        <v>49</v>
      </c>
      <c r="H125" t="s">
        <v>50</v>
      </c>
      <c r="I125" t="s">
        <v>33</v>
      </c>
      <c r="J125" t="s">
        <v>50</v>
      </c>
      <c r="K125">
        <v>4</v>
      </c>
      <c r="L125">
        <v>4</v>
      </c>
    </row>
    <row r="126" spans="2:12" x14ac:dyDescent="0.35">
      <c r="B126" t="s">
        <v>130</v>
      </c>
      <c r="C126" t="s">
        <v>288</v>
      </c>
      <c r="D126" t="s">
        <v>292</v>
      </c>
      <c r="E126" t="s">
        <v>293</v>
      </c>
      <c r="F126" t="s">
        <v>504</v>
      </c>
      <c r="G126" t="s">
        <v>49</v>
      </c>
      <c r="H126" t="s">
        <v>50</v>
      </c>
      <c r="I126" t="s">
        <v>33</v>
      </c>
      <c r="J126" t="s">
        <v>50</v>
      </c>
      <c r="K126">
        <v>9</v>
      </c>
      <c r="L126">
        <v>16</v>
      </c>
    </row>
    <row r="127" spans="2:12" x14ac:dyDescent="0.35">
      <c r="B127" t="s">
        <v>130</v>
      </c>
      <c r="C127" t="s">
        <v>288</v>
      </c>
      <c r="D127" t="s">
        <v>292</v>
      </c>
      <c r="E127" t="s">
        <v>293</v>
      </c>
      <c r="F127" t="s">
        <v>526</v>
      </c>
      <c r="G127" t="s">
        <v>49</v>
      </c>
      <c r="H127" t="s">
        <v>50</v>
      </c>
      <c r="I127" t="s">
        <v>50</v>
      </c>
      <c r="J127" t="s">
        <v>33</v>
      </c>
      <c r="K127">
        <v>0</v>
      </c>
      <c r="L127" s="37" t="str">
        <f>"*"&amp;L126</f>
        <v>*16</v>
      </c>
    </row>
    <row r="128" spans="2:12" x14ac:dyDescent="0.35">
      <c r="B128" t="s">
        <v>130</v>
      </c>
      <c r="C128" t="s">
        <v>294</v>
      </c>
      <c r="D128" t="s">
        <v>295</v>
      </c>
      <c r="E128" t="s">
        <v>296</v>
      </c>
      <c r="F128" t="s">
        <v>527</v>
      </c>
      <c r="G128" t="s">
        <v>49</v>
      </c>
      <c r="H128" t="s">
        <v>50</v>
      </c>
      <c r="I128" t="s">
        <v>33</v>
      </c>
      <c r="J128" t="s">
        <v>50</v>
      </c>
      <c r="K128">
        <v>1</v>
      </c>
      <c r="L128">
        <v>2</v>
      </c>
    </row>
    <row r="129" spans="2:12" x14ac:dyDescent="0.35">
      <c r="B129" t="s">
        <v>130</v>
      </c>
      <c r="C129" t="s">
        <v>294</v>
      </c>
      <c r="D129" t="s">
        <v>295</v>
      </c>
      <c r="E129" t="s">
        <v>296</v>
      </c>
      <c r="F129" t="s">
        <v>505</v>
      </c>
      <c r="G129" t="s">
        <v>49</v>
      </c>
      <c r="H129" t="s">
        <v>50</v>
      </c>
      <c r="I129" t="s">
        <v>50</v>
      </c>
      <c r="J129" t="s">
        <v>33</v>
      </c>
      <c r="K129">
        <v>0</v>
      </c>
      <c r="L129" s="37" t="str">
        <f>"*"&amp;L128</f>
        <v>*2</v>
      </c>
    </row>
    <row r="130" spans="2:12" x14ac:dyDescent="0.35">
      <c r="B130" s="10" t="s">
        <v>297</v>
      </c>
      <c r="C130" s="10"/>
      <c r="D130" s="10"/>
      <c r="E130" s="10"/>
      <c r="F130" s="10"/>
      <c r="G130" s="11"/>
      <c r="H130" s="11"/>
      <c r="I130" s="11"/>
      <c r="J130" s="11"/>
      <c r="K130" s="11"/>
      <c r="L130" s="11"/>
    </row>
    <row r="131" spans="2:12" x14ac:dyDescent="0.35">
      <c r="B131" t="s">
        <v>130</v>
      </c>
      <c r="C131" t="s">
        <v>294</v>
      </c>
      <c r="D131" t="s">
        <v>298</v>
      </c>
      <c r="E131" t="s">
        <v>299</v>
      </c>
      <c r="F131" t="s">
        <v>528</v>
      </c>
      <c r="G131" t="s">
        <v>49</v>
      </c>
      <c r="H131" t="s">
        <v>50</v>
      </c>
      <c r="I131" t="s">
        <v>33</v>
      </c>
      <c r="J131" t="s">
        <v>50</v>
      </c>
      <c r="K131">
        <v>1</v>
      </c>
      <c r="L131">
        <v>2</v>
      </c>
    </row>
    <row r="132" spans="2:12" x14ac:dyDescent="0.35">
      <c r="B132" t="s">
        <v>130</v>
      </c>
      <c r="C132" t="s">
        <v>294</v>
      </c>
      <c r="D132" t="s">
        <v>298</v>
      </c>
      <c r="E132" t="s">
        <v>299</v>
      </c>
      <c r="F132" t="s">
        <v>506</v>
      </c>
      <c r="G132" t="s">
        <v>49</v>
      </c>
      <c r="H132" t="s">
        <v>50</v>
      </c>
      <c r="I132" t="s">
        <v>50</v>
      </c>
      <c r="J132" t="s">
        <v>33</v>
      </c>
      <c r="K132">
        <v>0</v>
      </c>
      <c r="L132" s="37" t="str">
        <f>"*"&amp;L131</f>
        <v>*2</v>
      </c>
    </row>
    <row r="133" spans="2:12" x14ac:dyDescent="0.35">
      <c r="B133" t="s">
        <v>130</v>
      </c>
      <c r="C133" t="s">
        <v>180</v>
      </c>
      <c r="D133" t="s">
        <v>300</v>
      </c>
      <c r="E133" t="s">
        <v>301</v>
      </c>
      <c r="F133" t="s">
        <v>302</v>
      </c>
      <c r="G133" t="s">
        <v>49</v>
      </c>
      <c r="H133" t="s">
        <v>50</v>
      </c>
      <c r="I133" t="s">
        <v>33</v>
      </c>
      <c r="J133" t="s">
        <v>50</v>
      </c>
      <c r="K133">
        <v>8</v>
      </c>
      <c r="L133">
        <v>8</v>
      </c>
    </row>
    <row r="134" spans="2:12" x14ac:dyDescent="0.35">
      <c r="B134" t="s">
        <v>130</v>
      </c>
      <c r="C134" t="s">
        <v>180</v>
      </c>
      <c r="D134" t="s">
        <v>303</v>
      </c>
      <c r="E134" t="s">
        <v>304</v>
      </c>
      <c r="F134" t="s">
        <v>305</v>
      </c>
      <c r="G134" t="s">
        <v>49</v>
      </c>
      <c r="H134" t="s">
        <v>50</v>
      </c>
      <c r="I134" t="s">
        <v>50</v>
      </c>
      <c r="J134" t="s">
        <v>33</v>
      </c>
      <c r="K134">
        <v>0</v>
      </c>
      <c r="L134">
        <v>1</v>
      </c>
    </row>
    <row r="135" spans="2:12" x14ac:dyDescent="0.35">
      <c r="B135" t="s">
        <v>130</v>
      </c>
      <c r="C135" t="s">
        <v>244</v>
      </c>
      <c r="D135" t="s">
        <v>306</v>
      </c>
      <c r="E135" t="s">
        <v>307</v>
      </c>
      <c r="F135" t="s">
        <v>308</v>
      </c>
      <c r="G135" t="s">
        <v>309</v>
      </c>
      <c r="H135" t="s">
        <v>50</v>
      </c>
      <c r="I135" t="s">
        <v>50</v>
      </c>
      <c r="J135" t="s">
        <v>33</v>
      </c>
      <c r="K135">
        <v>0</v>
      </c>
      <c r="L135">
        <v>8</v>
      </c>
    </row>
    <row r="136" spans="2:12" x14ac:dyDescent="0.35">
      <c r="B136" t="s">
        <v>130</v>
      </c>
      <c r="C136" t="s">
        <v>180</v>
      </c>
      <c r="D136" t="s">
        <v>310</v>
      </c>
      <c r="E136" t="s">
        <v>311</v>
      </c>
      <c r="F136" t="s">
        <v>312</v>
      </c>
      <c r="G136" t="s">
        <v>49</v>
      </c>
      <c r="H136" t="s">
        <v>50</v>
      </c>
      <c r="I136" t="s">
        <v>33</v>
      </c>
      <c r="J136" t="s">
        <v>50</v>
      </c>
      <c r="K136">
        <v>16</v>
      </c>
      <c r="L136">
        <v>16</v>
      </c>
    </row>
    <row r="137" spans="2:12" x14ac:dyDescent="0.35">
      <c r="B137" t="s">
        <v>130</v>
      </c>
      <c r="C137" t="s">
        <v>180</v>
      </c>
      <c r="D137" t="s">
        <v>313</v>
      </c>
      <c r="E137" t="s">
        <v>314</v>
      </c>
      <c r="F137" t="s">
        <v>315</v>
      </c>
      <c r="G137" t="s">
        <v>49</v>
      </c>
      <c r="H137" t="s">
        <v>50</v>
      </c>
      <c r="I137" t="s">
        <v>50</v>
      </c>
      <c r="J137" t="s">
        <v>33</v>
      </c>
      <c r="K137">
        <v>0</v>
      </c>
      <c r="L137">
        <v>1</v>
      </c>
    </row>
    <row r="138" spans="2:12" x14ac:dyDescent="0.35">
      <c r="B138" t="s">
        <v>130</v>
      </c>
      <c r="C138" t="s">
        <v>180</v>
      </c>
      <c r="D138" t="s">
        <v>316</v>
      </c>
      <c r="E138" t="s">
        <v>317</v>
      </c>
      <c r="F138" t="s">
        <v>318</v>
      </c>
      <c r="G138" t="s">
        <v>49</v>
      </c>
      <c r="H138" t="s">
        <v>50</v>
      </c>
      <c r="I138" t="s">
        <v>33</v>
      </c>
      <c r="J138" t="s">
        <v>50</v>
      </c>
      <c r="K138">
        <v>4</v>
      </c>
      <c r="L138">
        <v>11</v>
      </c>
    </row>
    <row r="139" spans="2:12" x14ac:dyDescent="0.35">
      <c r="B139" t="s">
        <v>130</v>
      </c>
      <c r="C139" t="s">
        <v>180</v>
      </c>
      <c r="D139" t="s">
        <v>316</v>
      </c>
      <c r="E139" t="s">
        <v>317</v>
      </c>
      <c r="F139" t="s">
        <v>507</v>
      </c>
      <c r="G139" t="s">
        <v>49</v>
      </c>
      <c r="H139" t="s">
        <v>50</v>
      </c>
      <c r="I139" t="s">
        <v>50</v>
      </c>
      <c r="J139" t="s">
        <v>33</v>
      </c>
      <c r="K139">
        <v>0</v>
      </c>
      <c r="L139" s="37" t="str">
        <f>"*"&amp;L138</f>
        <v>*11</v>
      </c>
    </row>
    <row r="140" spans="2:12" x14ac:dyDescent="0.35">
      <c r="B140" t="s">
        <v>130</v>
      </c>
      <c r="C140" t="s">
        <v>256</v>
      </c>
      <c r="D140" t="s">
        <v>319</v>
      </c>
      <c r="E140" t="s">
        <v>320</v>
      </c>
      <c r="F140" t="s">
        <v>321</v>
      </c>
      <c r="G140" t="s">
        <v>49</v>
      </c>
      <c r="H140" t="s">
        <v>50</v>
      </c>
      <c r="I140" t="s">
        <v>33</v>
      </c>
      <c r="J140" t="s">
        <v>50</v>
      </c>
      <c r="K140">
        <v>43</v>
      </c>
      <c r="L140">
        <v>43</v>
      </c>
    </row>
    <row r="141" spans="2:12" x14ac:dyDescent="0.35">
      <c r="B141" t="s">
        <v>130</v>
      </c>
      <c r="C141" t="s">
        <v>322</v>
      </c>
      <c r="D141" t="s">
        <v>323</v>
      </c>
      <c r="E141" t="s">
        <v>324</v>
      </c>
      <c r="F141" t="s">
        <v>325</v>
      </c>
      <c r="G141" t="s">
        <v>326</v>
      </c>
      <c r="H141" t="s">
        <v>50</v>
      </c>
      <c r="I141" t="s">
        <v>33</v>
      </c>
      <c r="J141" t="s">
        <v>50</v>
      </c>
      <c r="K141">
        <v>1</v>
      </c>
      <c r="L141">
        <v>12</v>
      </c>
    </row>
    <row r="142" spans="2:12" x14ac:dyDescent="0.35">
      <c r="B142" t="s">
        <v>130</v>
      </c>
      <c r="C142" t="s">
        <v>322</v>
      </c>
      <c r="D142" t="s">
        <v>323</v>
      </c>
      <c r="E142" t="s">
        <v>324</v>
      </c>
      <c r="F142" t="s">
        <v>537</v>
      </c>
      <c r="G142" t="s">
        <v>326</v>
      </c>
      <c r="H142" t="s">
        <v>50</v>
      </c>
      <c r="I142" t="s">
        <v>50</v>
      </c>
      <c r="J142" t="s">
        <v>33</v>
      </c>
      <c r="K142">
        <v>0</v>
      </c>
      <c r="L142" s="37" t="str">
        <f>"*"&amp;L141</f>
        <v>*12</v>
      </c>
    </row>
    <row r="143" spans="2:12" x14ac:dyDescent="0.35">
      <c r="B143" t="s">
        <v>130</v>
      </c>
      <c r="C143" t="s">
        <v>327</v>
      </c>
      <c r="D143" t="s">
        <v>328</v>
      </c>
      <c r="E143" t="s">
        <v>329</v>
      </c>
      <c r="F143" t="s">
        <v>330</v>
      </c>
      <c r="G143" t="s">
        <v>49</v>
      </c>
      <c r="H143" t="s">
        <v>50</v>
      </c>
      <c r="I143" t="s">
        <v>50</v>
      </c>
      <c r="J143" t="s">
        <v>33</v>
      </c>
      <c r="K143">
        <v>0</v>
      </c>
      <c r="L143">
        <v>19</v>
      </c>
    </row>
    <row r="144" spans="2:12" x14ac:dyDescent="0.35">
      <c r="B144" t="s">
        <v>130</v>
      </c>
      <c r="C144" t="s">
        <v>294</v>
      </c>
      <c r="D144" t="s">
        <v>331</v>
      </c>
      <c r="E144" t="s">
        <v>332</v>
      </c>
      <c r="F144" t="s">
        <v>333</v>
      </c>
      <c r="G144" t="s">
        <v>49</v>
      </c>
      <c r="H144" t="s">
        <v>50</v>
      </c>
      <c r="I144" t="s">
        <v>33</v>
      </c>
      <c r="J144" t="s">
        <v>50</v>
      </c>
      <c r="K144">
        <v>1</v>
      </c>
      <c r="L144">
        <v>2</v>
      </c>
    </row>
    <row r="145" spans="2:12" x14ac:dyDescent="0.35">
      <c r="B145" t="s">
        <v>130</v>
      </c>
      <c r="C145" t="s">
        <v>294</v>
      </c>
      <c r="D145" t="s">
        <v>331</v>
      </c>
      <c r="E145" t="s">
        <v>332</v>
      </c>
      <c r="F145" t="s">
        <v>508</v>
      </c>
      <c r="G145" t="s">
        <v>49</v>
      </c>
      <c r="H145" t="s">
        <v>50</v>
      </c>
      <c r="I145" t="s">
        <v>50</v>
      </c>
      <c r="J145" t="s">
        <v>33</v>
      </c>
      <c r="K145">
        <v>0</v>
      </c>
      <c r="L145" s="37" t="str">
        <f>"*"&amp;L144</f>
        <v>*2</v>
      </c>
    </row>
    <row r="146" spans="2:12" x14ac:dyDescent="0.35">
      <c r="B146" t="s">
        <v>130</v>
      </c>
      <c r="C146" t="s">
        <v>180</v>
      </c>
      <c r="D146" t="s">
        <v>334</v>
      </c>
      <c r="E146" t="s">
        <v>335</v>
      </c>
      <c r="F146" t="s">
        <v>336</v>
      </c>
      <c r="G146" t="s">
        <v>49</v>
      </c>
      <c r="H146" t="s">
        <v>50</v>
      </c>
      <c r="I146" t="s">
        <v>33</v>
      </c>
      <c r="J146" t="s">
        <v>50</v>
      </c>
      <c r="K146">
        <v>14</v>
      </c>
      <c r="L146">
        <v>14</v>
      </c>
    </row>
    <row r="147" spans="2:12" x14ac:dyDescent="0.35">
      <c r="B147" t="s">
        <v>130</v>
      </c>
      <c r="C147" t="s">
        <v>180</v>
      </c>
      <c r="D147" t="s">
        <v>337</v>
      </c>
      <c r="E147" t="s">
        <v>338</v>
      </c>
      <c r="F147" t="s">
        <v>560</v>
      </c>
      <c r="G147" t="s">
        <v>49</v>
      </c>
      <c r="H147" t="s">
        <v>50</v>
      </c>
      <c r="I147" t="s">
        <v>50</v>
      </c>
      <c r="J147" t="s">
        <v>33</v>
      </c>
      <c r="K147">
        <v>0</v>
      </c>
      <c r="L147">
        <v>1</v>
      </c>
    </row>
    <row r="148" spans="2:12" x14ac:dyDescent="0.35">
      <c r="B148" t="s">
        <v>130</v>
      </c>
      <c r="C148" t="s">
        <v>339</v>
      </c>
      <c r="D148" t="s">
        <v>340</v>
      </c>
      <c r="E148" t="s">
        <v>341</v>
      </c>
      <c r="F148" t="s">
        <v>342</v>
      </c>
      <c r="G148" t="s">
        <v>49</v>
      </c>
      <c r="H148" t="s">
        <v>50</v>
      </c>
      <c r="I148" t="s">
        <v>33</v>
      </c>
      <c r="J148" t="s">
        <v>50</v>
      </c>
      <c r="K148">
        <v>14</v>
      </c>
      <c r="L148">
        <v>14</v>
      </c>
    </row>
    <row r="149" spans="2:12" x14ac:dyDescent="0.35">
      <c r="B149" t="s">
        <v>130</v>
      </c>
      <c r="C149" t="s">
        <v>256</v>
      </c>
      <c r="D149" t="s">
        <v>343</v>
      </c>
      <c r="E149" t="s">
        <v>344</v>
      </c>
      <c r="F149" t="s">
        <v>345</v>
      </c>
      <c r="G149" t="s">
        <v>49</v>
      </c>
      <c r="H149" t="s">
        <v>50</v>
      </c>
      <c r="I149" t="s">
        <v>33</v>
      </c>
      <c r="J149" t="s">
        <v>50</v>
      </c>
      <c r="K149">
        <v>35</v>
      </c>
      <c r="L149">
        <v>35</v>
      </c>
    </row>
    <row r="150" spans="2:12" x14ac:dyDescent="0.35">
      <c r="B150" t="s">
        <v>130</v>
      </c>
      <c r="C150" t="s">
        <v>327</v>
      </c>
      <c r="D150" t="s">
        <v>346</v>
      </c>
      <c r="E150" t="s">
        <v>347</v>
      </c>
      <c r="F150" t="s">
        <v>348</v>
      </c>
      <c r="G150" t="s">
        <v>49</v>
      </c>
      <c r="H150" t="s">
        <v>50</v>
      </c>
      <c r="I150" t="s">
        <v>50</v>
      </c>
      <c r="J150" t="s">
        <v>33</v>
      </c>
      <c r="K150">
        <v>0</v>
      </c>
      <c r="L150">
        <v>12</v>
      </c>
    </row>
    <row r="151" spans="2:12" x14ac:dyDescent="0.35">
      <c r="B151" t="s">
        <v>130</v>
      </c>
      <c r="C151" t="s">
        <v>322</v>
      </c>
      <c r="D151" t="s">
        <v>349</v>
      </c>
      <c r="E151" t="s">
        <v>350</v>
      </c>
      <c r="F151" t="s">
        <v>351</v>
      </c>
      <c r="G151" t="s">
        <v>326</v>
      </c>
      <c r="H151" t="s">
        <v>50</v>
      </c>
      <c r="I151" t="s">
        <v>33</v>
      </c>
      <c r="J151" t="s">
        <v>50</v>
      </c>
      <c r="K151">
        <v>1</v>
      </c>
      <c r="L151">
        <v>10</v>
      </c>
    </row>
    <row r="152" spans="2:12" x14ac:dyDescent="0.35">
      <c r="B152" t="s">
        <v>130</v>
      </c>
      <c r="C152" t="s">
        <v>322</v>
      </c>
      <c r="D152" t="s">
        <v>349</v>
      </c>
      <c r="E152" t="s">
        <v>350</v>
      </c>
      <c r="F152" t="s">
        <v>536</v>
      </c>
      <c r="G152" t="s">
        <v>326</v>
      </c>
      <c r="H152" t="s">
        <v>50</v>
      </c>
      <c r="I152" t="s">
        <v>50</v>
      </c>
      <c r="J152" t="s">
        <v>33</v>
      </c>
      <c r="K152">
        <v>0</v>
      </c>
      <c r="L152" s="37" t="str">
        <f>"*"&amp;L151</f>
        <v>*10</v>
      </c>
    </row>
    <row r="153" spans="2:12" x14ac:dyDescent="0.35">
      <c r="B153" t="s">
        <v>130</v>
      </c>
      <c r="C153" t="s">
        <v>180</v>
      </c>
      <c r="D153" t="s">
        <v>352</v>
      </c>
      <c r="E153" t="s">
        <v>353</v>
      </c>
      <c r="F153" t="s">
        <v>354</v>
      </c>
      <c r="G153" t="s">
        <v>49</v>
      </c>
      <c r="H153" t="s">
        <v>50</v>
      </c>
      <c r="I153" t="s">
        <v>33</v>
      </c>
      <c r="J153" t="s">
        <v>50</v>
      </c>
      <c r="K153">
        <v>18</v>
      </c>
      <c r="L153">
        <v>18</v>
      </c>
    </row>
    <row r="154" spans="2:12" x14ac:dyDescent="0.35">
      <c r="B154" t="s">
        <v>130</v>
      </c>
      <c r="C154" t="s">
        <v>180</v>
      </c>
      <c r="D154" t="s">
        <v>355</v>
      </c>
      <c r="E154" t="s">
        <v>356</v>
      </c>
      <c r="F154" t="s">
        <v>357</v>
      </c>
      <c r="G154" t="s">
        <v>49</v>
      </c>
      <c r="H154" t="s">
        <v>50</v>
      </c>
      <c r="I154" t="s">
        <v>50</v>
      </c>
      <c r="J154" t="s">
        <v>33</v>
      </c>
      <c r="K154">
        <v>0</v>
      </c>
      <c r="L154">
        <v>1</v>
      </c>
    </row>
    <row r="155" spans="2:12" x14ac:dyDescent="0.35">
      <c r="B155" t="s">
        <v>130</v>
      </c>
      <c r="C155" t="s">
        <v>294</v>
      </c>
      <c r="D155" t="s">
        <v>358</v>
      </c>
      <c r="E155" t="s">
        <v>359</v>
      </c>
      <c r="F155" t="s">
        <v>360</v>
      </c>
      <c r="G155" t="s">
        <v>49</v>
      </c>
      <c r="H155" t="s">
        <v>50</v>
      </c>
      <c r="I155" t="s">
        <v>33</v>
      </c>
      <c r="J155" t="s">
        <v>50</v>
      </c>
      <c r="K155">
        <v>1</v>
      </c>
      <c r="L155">
        <v>3</v>
      </c>
    </row>
    <row r="156" spans="2:12" x14ac:dyDescent="0.35">
      <c r="B156" t="s">
        <v>130</v>
      </c>
      <c r="C156" t="s">
        <v>294</v>
      </c>
      <c r="D156" t="s">
        <v>358</v>
      </c>
      <c r="E156" t="s">
        <v>359</v>
      </c>
      <c r="F156" t="s">
        <v>509</v>
      </c>
      <c r="G156" t="s">
        <v>49</v>
      </c>
      <c r="H156" t="s">
        <v>50</v>
      </c>
      <c r="I156" t="s">
        <v>50</v>
      </c>
      <c r="J156" t="s">
        <v>33</v>
      </c>
      <c r="K156">
        <v>0</v>
      </c>
      <c r="L156" s="37" t="str">
        <f>"*"&amp;L155</f>
        <v>*3</v>
      </c>
    </row>
    <row r="157" spans="2:12" x14ac:dyDescent="0.35">
      <c r="B157" t="s">
        <v>130</v>
      </c>
      <c r="C157" t="s">
        <v>180</v>
      </c>
      <c r="D157" t="s">
        <v>361</v>
      </c>
      <c r="E157" t="s">
        <v>362</v>
      </c>
      <c r="F157" t="s">
        <v>363</v>
      </c>
      <c r="G157" t="s">
        <v>49</v>
      </c>
      <c r="H157" t="s">
        <v>50</v>
      </c>
      <c r="I157" t="s">
        <v>33</v>
      </c>
      <c r="J157" t="s">
        <v>50</v>
      </c>
      <c r="K157">
        <v>16</v>
      </c>
      <c r="L157">
        <v>16</v>
      </c>
    </row>
    <row r="158" spans="2:12" x14ac:dyDescent="0.35">
      <c r="B158" t="s">
        <v>130</v>
      </c>
      <c r="C158" t="s">
        <v>180</v>
      </c>
      <c r="D158" t="s">
        <v>364</v>
      </c>
      <c r="E158" t="s">
        <v>365</v>
      </c>
      <c r="F158" t="s">
        <v>366</v>
      </c>
      <c r="G158" t="s">
        <v>49</v>
      </c>
      <c r="H158" t="s">
        <v>50</v>
      </c>
      <c r="I158" t="s">
        <v>50</v>
      </c>
      <c r="J158" t="s">
        <v>33</v>
      </c>
      <c r="K158">
        <v>0</v>
      </c>
      <c r="L158">
        <v>1</v>
      </c>
    </row>
    <row r="159" spans="2:12" x14ac:dyDescent="0.35">
      <c r="B159" t="s">
        <v>130</v>
      </c>
      <c r="C159" t="s">
        <v>256</v>
      </c>
      <c r="D159" t="s">
        <v>367</v>
      </c>
      <c r="E159" t="s">
        <v>368</v>
      </c>
      <c r="F159" t="s">
        <v>369</v>
      </c>
      <c r="G159" t="s">
        <v>49</v>
      </c>
      <c r="H159" t="s">
        <v>50</v>
      </c>
      <c r="I159" t="s">
        <v>33</v>
      </c>
      <c r="J159" t="s">
        <v>50</v>
      </c>
      <c r="K159">
        <v>32</v>
      </c>
      <c r="L159">
        <v>32</v>
      </c>
    </row>
    <row r="160" spans="2:12" x14ac:dyDescent="0.35">
      <c r="B160" t="s">
        <v>130</v>
      </c>
      <c r="C160" t="s">
        <v>322</v>
      </c>
      <c r="D160" t="s">
        <v>370</v>
      </c>
      <c r="E160" t="s">
        <v>371</v>
      </c>
      <c r="F160" t="s">
        <v>372</v>
      </c>
      <c r="G160" t="s">
        <v>49</v>
      </c>
      <c r="H160" t="s">
        <v>50</v>
      </c>
      <c r="I160" t="s">
        <v>33</v>
      </c>
      <c r="J160" t="s">
        <v>50</v>
      </c>
      <c r="K160">
        <v>1</v>
      </c>
      <c r="L160">
        <v>9</v>
      </c>
    </row>
    <row r="161" spans="2:12" x14ac:dyDescent="0.35">
      <c r="B161" t="s">
        <v>130</v>
      </c>
      <c r="C161" t="s">
        <v>322</v>
      </c>
      <c r="D161" t="s">
        <v>370</v>
      </c>
      <c r="E161" t="s">
        <v>371</v>
      </c>
      <c r="F161" t="s">
        <v>535</v>
      </c>
      <c r="G161" t="s">
        <v>49</v>
      </c>
      <c r="H161" t="s">
        <v>50</v>
      </c>
      <c r="I161" t="s">
        <v>50</v>
      </c>
      <c r="J161" t="s">
        <v>33</v>
      </c>
      <c r="K161">
        <v>0</v>
      </c>
      <c r="L161" s="37" t="str">
        <f>"*"&amp;L160</f>
        <v>*9</v>
      </c>
    </row>
    <row r="162" spans="2:12" x14ac:dyDescent="0.35">
      <c r="B162" t="s">
        <v>130</v>
      </c>
      <c r="C162" t="s">
        <v>339</v>
      </c>
      <c r="D162" t="s">
        <v>373</v>
      </c>
      <c r="E162" t="s">
        <v>374</v>
      </c>
      <c r="F162" t="s">
        <v>375</v>
      </c>
      <c r="G162" t="s">
        <v>49</v>
      </c>
      <c r="H162" t="s">
        <v>50</v>
      </c>
      <c r="I162" t="s">
        <v>33</v>
      </c>
      <c r="J162" t="s">
        <v>50</v>
      </c>
      <c r="K162">
        <v>17</v>
      </c>
      <c r="L162">
        <v>17</v>
      </c>
    </row>
    <row r="163" spans="2:12" x14ac:dyDescent="0.35">
      <c r="B163" t="s">
        <v>130</v>
      </c>
      <c r="C163" t="s">
        <v>327</v>
      </c>
      <c r="D163" t="s">
        <v>376</v>
      </c>
      <c r="E163" t="s">
        <v>377</v>
      </c>
      <c r="F163" t="s">
        <v>378</v>
      </c>
      <c r="G163" t="s">
        <v>49</v>
      </c>
      <c r="H163" t="s">
        <v>50</v>
      </c>
      <c r="I163" t="s">
        <v>50</v>
      </c>
      <c r="J163" t="s">
        <v>33</v>
      </c>
      <c r="K163">
        <v>0</v>
      </c>
      <c r="L163">
        <v>14</v>
      </c>
    </row>
    <row r="164" spans="2:12" x14ac:dyDescent="0.35">
      <c r="B164" t="s">
        <v>130</v>
      </c>
      <c r="C164" t="s">
        <v>180</v>
      </c>
      <c r="D164" t="s">
        <v>379</v>
      </c>
      <c r="E164" t="s">
        <v>380</v>
      </c>
      <c r="F164" t="s">
        <v>381</v>
      </c>
      <c r="G164" t="s">
        <v>49</v>
      </c>
      <c r="H164" t="s">
        <v>50</v>
      </c>
      <c r="I164" t="s">
        <v>33</v>
      </c>
      <c r="J164" t="s">
        <v>50</v>
      </c>
      <c r="K164">
        <v>12</v>
      </c>
      <c r="L164">
        <v>12</v>
      </c>
    </row>
    <row r="165" spans="2:12" x14ac:dyDescent="0.35">
      <c r="B165" t="s">
        <v>130</v>
      </c>
      <c r="C165" t="s">
        <v>180</v>
      </c>
      <c r="D165" t="s">
        <v>382</v>
      </c>
      <c r="E165" t="s">
        <v>383</v>
      </c>
      <c r="F165" t="s">
        <v>384</v>
      </c>
      <c r="G165" t="s">
        <v>49</v>
      </c>
      <c r="H165" t="s">
        <v>50</v>
      </c>
      <c r="I165" t="s">
        <v>50</v>
      </c>
      <c r="J165" t="s">
        <v>33</v>
      </c>
      <c r="K165">
        <v>0</v>
      </c>
      <c r="L165">
        <v>1</v>
      </c>
    </row>
    <row r="166" spans="2:12" x14ac:dyDescent="0.35">
      <c r="B166" t="s">
        <v>130</v>
      </c>
      <c r="C166" t="s">
        <v>256</v>
      </c>
      <c r="D166" t="s">
        <v>385</v>
      </c>
      <c r="E166" t="s">
        <v>386</v>
      </c>
      <c r="F166" t="s">
        <v>387</v>
      </c>
      <c r="G166" t="s">
        <v>49</v>
      </c>
      <c r="H166" t="s">
        <v>50</v>
      </c>
      <c r="I166" t="s">
        <v>33</v>
      </c>
      <c r="J166" t="s">
        <v>50</v>
      </c>
      <c r="K166">
        <v>34</v>
      </c>
      <c r="L166">
        <v>34</v>
      </c>
    </row>
    <row r="167" spans="2:12" x14ac:dyDescent="0.35">
      <c r="B167" t="s">
        <v>130</v>
      </c>
      <c r="C167" t="s">
        <v>322</v>
      </c>
      <c r="D167" t="s">
        <v>388</v>
      </c>
      <c r="E167" t="s">
        <v>389</v>
      </c>
      <c r="F167" t="s">
        <v>390</v>
      </c>
      <c r="G167" t="s">
        <v>326</v>
      </c>
      <c r="H167" t="s">
        <v>50</v>
      </c>
      <c r="I167" t="s">
        <v>33</v>
      </c>
      <c r="J167" t="s">
        <v>50</v>
      </c>
      <c r="K167">
        <v>1</v>
      </c>
      <c r="L167">
        <v>12</v>
      </c>
    </row>
    <row r="168" spans="2:12" x14ac:dyDescent="0.35">
      <c r="B168" t="s">
        <v>130</v>
      </c>
      <c r="C168" t="s">
        <v>322</v>
      </c>
      <c r="D168" t="s">
        <v>388</v>
      </c>
      <c r="E168" t="s">
        <v>389</v>
      </c>
      <c r="F168" t="s">
        <v>534</v>
      </c>
      <c r="G168" t="s">
        <v>326</v>
      </c>
      <c r="H168" t="s">
        <v>50</v>
      </c>
      <c r="I168" t="s">
        <v>50</v>
      </c>
      <c r="J168" t="s">
        <v>33</v>
      </c>
      <c r="K168">
        <v>0</v>
      </c>
      <c r="L168" s="37" t="str">
        <f>"*"&amp;L167</f>
        <v>*12</v>
      </c>
    </row>
    <row r="169" spans="2:12" x14ac:dyDescent="0.35">
      <c r="B169" t="s">
        <v>130</v>
      </c>
      <c r="C169" t="s">
        <v>327</v>
      </c>
      <c r="D169" t="s">
        <v>391</v>
      </c>
      <c r="E169" t="s">
        <v>392</v>
      </c>
      <c r="F169" t="s">
        <v>393</v>
      </c>
      <c r="G169" t="s">
        <v>49</v>
      </c>
      <c r="H169" t="s">
        <v>50</v>
      </c>
      <c r="I169" t="s">
        <v>50</v>
      </c>
      <c r="J169" t="s">
        <v>33</v>
      </c>
      <c r="K169">
        <v>0</v>
      </c>
      <c r="L169">
        <v>13</v>
      </c>
    </row>
    <row r="170" spans="2:12" x14ac:dyDescent="0.35">
      <c r="B170" t="s">
        <v>130</v>
      </c>
      <c r="C170" t="s">
        <v>294</v>
      </c>
      <c r="D170" t="s">
        <v>394</v>
      </c>
      <c r="E170" t="s">
        <v>395</v>
      </c>
      <c r="F170" t="s">
        <v>529</v>
      </c>
      <c r="G170" t="s">
        <v>49</v>
      </c>
      <c r="H170" t="s">
        <v>50</v>
      </c>
      <c r="I170" t="s">
        <v>33</v>
      </c>
      <c r="J170" t="s">
        <v>50</v>
      </c>
      <c r="K170">
        <v>1</v>
      </c>
      <c r="L170">
        <v>2</v>
      </c>
    </row>
    <row r="171" spans="2:12" x14ac:dyDescent="0.35">
      <c r="B171" t="s">
        <v>130</v>
      </c>
      <c r="C171" t="s">
        <v>294</v>
      </c>
      <c r="D171" t="s">
        <v>394</v>
      </c>
      <c r="E171" t="s">
        <v>395</v>
      </c>
      <c r="F171" t="s">
        <v>510</v>
      </c>
      <c r="G171" t="s">
        <v>49</v>
      </c>
      <c r="H171" t="s">
        <v>50</v>
      </c>
      <c r="I171" t="s">
        <v>50</v>
      </c>
      <c r="J171" t="s">
        <v>33</v>
      </c>
      <c r="K171">
        <v>0</v>
      </c>
      <c r="L171" s="37" t="str">
        <f>"*"&amp;L170</f>
        <v>*2</v>
      </c>
    </row>
    <row r="172" spans="2:12" x14ac:dyDescent="0.35">
      <c r="B172" t="s">
        <v>130</v>
      </c>
      <c r="C172" t="s">
        <v>294</v>
      </c>
      <c r="D172" t="s">
        <v>396</v>
      </c>
      <c r="E172" t="s">
        <v>397</v>
      </c>
      <c r="F172" t="s">
        <v>398</v>
      </c>
      <c r="G172" t="s">
        <v>49</v>
      </c>
      <c r="H172" t="s">
        <v>50</v>
      </c>
      <c r="I172" t="s">
        <v>33</v>
      </c>
      <c r="J172" t="s">
        <v>50</v>
      </c>
      <c r="K172">
        <v>1</v>
      </c>
      <c r="L172">
        <v>3</v>
      </c>
    </row>
    <row r="173" spans="2:12" x14ac:dyDescent="0.35">
      <c r="B173" t="s">
        <v>130</v>
      </c>
      <c r="C173" t="s">
        <v>294</v>
      </c>
      <c r="D173" t="s">
        <v>396</v>
      </c>
      <c r="E173" t="s">
        <v>397</v>
      </c>
      <c r="F173" t="s">
        <v>511</v>
      </c>
      <c r="G173" t="s">
        <v>49</v>
      </c>
      <c r="H173" t="s">
        <v>50</v>
      </c>
      <c r="I173" t="s">
        <v>50</v>
      </c>
      <c r="J173" t="s">
        <v>33</v>
      </c>
      <c r="K173">
        <v>0</v>
      </c>
      <c r="L173" s="37" t="str">
        <f>"*"&amp;L172</f>
        <v>*3</v>
      </c>
    </row>
    <row r="174" spans="2:12" x14ac:dyDescent="0.35">
      <c r="B174" t="s">
        <v>130</v>
      </c>
      <c r="C174" t="s">
        <v>180</v>
      </c>
      <c r="D174" t="s">
        <v>399</v>
      </c>
      <c r="E174" t="s">
        <v>400</v>
      </c>
      <c r="F174" t="s">
        <v>401</v>
      </c>
      <c r="G174" t="s">
        <v>49</v>
      </c>
      <c r="H174" t="s">
        <v>50</v>
      </c>
      <c r="I174" t="s">
        <v>33</v>
      </c>
      <c r="J174" t="s">
        <v>50</v>
      </c>
      <c r="K174">
        <v>36</v>
      </c>
      <c r="L174">
        <v>36</v>
      </c>
    </row>
    <row r="175" spans="2:12" x14ac:dyDescent="0.35">
      <c r="B175" t="s">
        <v>130</v>
      </c>
      <c r="C175" t="s">
        <v>180</v>
      </c>
      <c r="D175" t="s">
        <v>402</v>
      </c>
      <c r="E175" t="s">
        <v>403</v>
      </c>
      <c r="F175" t="s">
        <v>404</v>
      </c>
      <c r="G175" t="s">
        <v>49</v>
      </c>
      <c r="H175" t="s">
        <v>50</v>
      </c>
      <c r="I175" t="s">
        <v>50</v>
      </c>
      <c r="J175" t="s">
        <v>33</v>
      </c>
      <c r="K175">
        <v>0</v>
      </c>
      <c r="L175">
        <v>1</v>
      </c>
    </row>
    <row r="176" spans="2:12" x14ac:dyDescent="0.35">
      <c r="B176" t="s">
        <v>130</v>
      </c>
      <c r="C176" t="s">
        <v>405</v>
      </c>
      <c r="D176" t="s">
        <v>406</v>
      </c>
      <c r="E176" t="s">
        <v>407</v>
      </c>
      <c r="F176" t="s">
        <v>408</v>
      </c>
      <c r="G176" t="s">
        <v>49</v>
      </c>
      <c r="H176" t="s">
        <v>50</v>
      </c>
      <c r="I176" t="s">
        <v>33</v>
      </c>
      <c r="J176" t="s">
        <v>50</v>
      </c>
      <c r="K176">
        <v>5</v>
      </c>
      <c r="L176">
        <v>36</v>
      </c>
    </row>
    <row r="177" spans="2:12" x14ac:dyDescent="0.35">
      <c r="B177" t="s">
        <v>130</v>
      </c>
      <c r="C177" t="s">
        <v>405</v>
      </c>
      <c r="D177" t="s">
        <v>406</v>
      </c>
      <c r="E177" t="s">
        <v>407</v>
      </c>
      <c r="F177" t="s">
        <v>533</v>
      </c>
      <c r="G177" t="s">
        <v>49</v>
      </c>
      <c r="H177" t="s">
        <v>50</v>
      </c>
      <c r="I177" t="s">
        <v>50</v>
      </c>
      <c r="J177" t="s">
        <v>33</v>
      </c>
      <c r="K177">
        <v>0</v>
      </c>
      <c r="L177" s="37" t="str">
        <f>"*"&amp;L176</f>
        <v>*36</v>
      </c>
    </row>
    <row r="178" spans="2:12" x14ac:dyDescent="0.35">
      <c r="B178" t="s">
        <v>130</v>
      </c>
      <c r="C178" t="s">
        <v>256</v>
      </c>
      <c r="D178" t="s">
        <v>409</v>
      </c>
      <c r="E178" t="s">
        <v>410</v>
      </c>
      <c r="F178" t="s">
        <v>411</v>
      </c>
      <c r="G178" t="s">
        <v>49</v>
      </c>
      <c r="H178" t="s">
        <v>50</v>
      </c>
      <c r="I178" t="s">
        <v>33</v>
      </c>
      <c r="J178" t="s">
        <v>50</v>
      </c>
      <c r="K178">
        <v>38</v>
      </c>
      <c r="L178">
        <v>38</v>
      </c>
    </row>
    <row r="179" spans="2:12" x14ac:dyDescent="0.35">
      <c r="B179" t="s">
        <v>130</v>
      </c>
      <c r="C179" t="s">
        <v>339</v>
      </c>
      <c r="D179" t="s">
        <v>412</v>
      </c>
      <c r="E179" t="s">
        <v>413</v>
      </c>
      <c r="F179" t="s">
        <v>414</v>
      </c>
      <c r="G179" t="s">
        <v>49</v>
      </c>
      <c r="H179" t="s">
        <v>50</v>
      </c>
      <c r="I179" t="s">
        <v>33</v>
      </c>
      <c r="J179" t="s">
        <v>50</v>
      </c>
      <c r="K179">
        <v>55</v>
      </c>
      <c r="L179">
        <v>55</v>
      </c>
    </row>
    <row r="180" spans="2:12" x14ac:dyDescent="0.35">
      <c r="B180" t="s">
        <v>130</v>
      </c>
      <c r="C180" t="s">
        <v>180</v>
      </c>
      <c r="D180" t="s">
        <v>415</v>
      </c>
      <c r="E180" t="s">
        <v>416</v>
      </c>
      <c r="F180" t="s">
        <v>417</v>
      </c>
      <c r="G180" t="s">
        <v>49</v>
      </c>
      <c r="H180" t="s">
        <v>50</v>
      </c>
      <c r="I180" t="s">
        <v>33</v>
      </c>
      <c r="J180" t="s">
        <v>50</v>
      </c>
      <c r="K180">
        <v>11</v>
      </c>
      <c r="L180">
        <v>11</v>
      </c>
    </row>
    <row r="181" spans="2:12" x14ac:dyDescent="0.35">
      <c r="B181" t="s">
        <v>130</v>
      </c>
      <c r="C181" t="s">
        <v>180</v>
      </c>
      <c r="D181" t="s">
        <v>418</v>
      </c>
      <c r="E181" t="s">
        <v>419</v>
      </c>
      <c r="F181" t="s">
        <v>420</v>
      </c>
      <c r="G181" t="s">
        <v>49</v>
      </c>
      <c r="H181" t="s">
        <v>50</v>
      </c>
      <c r="I181" t="s">
        <v>50</v>
      </c>
      <c r="J181" t="s">
        <v>33</v>
      </c>
      <c r="K181">
        <v>0</v>
      </c>
      <c r="L181">
        <v>1</v>
      </c>
    </row>
    <row r="182" spans="2:12" x14ac:dyDescent="0.35">
      <c r="B182" t="s">
        <v>130</v>
      </c>
      <c r="C182" t="s">
        <v>294</v>
      </c>
      <c r="D182" t="s">
        <v>421</v>
      </c>
      <c r="E182" t="s">
        <v>422</v>
      </c>
      <c r="F182" t="s">
        <v>530</v>
      </c>
      <c r="G182" t="s">
        <v>49</v>
      </c>
      <c r="H182" t="s">
        <v>50</v>
      </c>
      <c r="I182" t="s">
        <v>33</v>
      </c>
      <c r="J182" t="s">
        <v>50</v>
      </c>
      <c r="K182">
        <v>1</v>
      </c>
      <c r="L182">
        <v>2</v>
      </c>
    </row>
    <row r="183" spans="2:12" x14ac:dyDescent="0.35">
      <c r="B183" t="s">
        <v>130</v>
      </c>
      <c r="C183" t="s">
        <v>294</v>
      </c>
      <c r="D183" t="s">
        <v>421</v>
      </c>
      <c r="E183" t="s">
        <v>422</v>
      </c>
      <c r="F183" t="s">
        <v>512</v>
      </c>
      <c r="G183" t="s">
        <v>49</v>
      </c>
      <c r="H183" t="s">
        <v>50</v>
      </c>
      <c r="I183" t="s">
        <v>50</v>
      </c>
      <c r="J183" t="s">
        <v>33</v>
      </c>
      <c r="K183">
        <v>0</v>
      </c>
      <c r="L183" s="37" t="str">
        <f>"*"&amp;L182</f>
        <v>*2</v>
      </c>
    </row>
    <row r="184" spans="2:12" x14ac:dyDescent="0.35">
      <c r="B184" t="s">
        <v>130</v>
      </c>
      <c r="C184" t="s">
        <v>294</v>
      </c>
      <c r="D184" t="s">
        <v>423</v>
      </c>
      <c r="E184" t="s">
        <v>424</v>
      </c>
      <c r="F184" t="s">
        <v>425</v>
      </c>
      <c r="G184" t="s">
        <v>49</v>
      </c>
      <c r="H184" t="s">
        <v>50</v>
      </c>
      <c r="I184" t="s">
        <v>33</v>
      </c>
      <c r="J184" t="s">
        <v>50</v>
      </c>
      <c r="K184">
        <v>1</v>
      </c>
      <c r="L184">
        <v>3</v>
      </c>
    </row>
    <row r="185" spans="2:12" x14ac:dyDescent="0.35">
      <c r="B185" t="s">
        <v>130</v>
      </c>
      <c r="C185" t="s">
        <v>294</v>
      </c>
      <c r="D185" t="s">
        <v>423</v>
      </c>
      <c r="E185" t="s">
        <v>424</v>
      </c>
      <c r="F185" t="s">
        <v>513</v>
      </c>
      <c r="G185" t="s">
        <v>49</v>
      </c>
      <c r="H185" t="s">
        <v>50</v>
      </c>
      <c r="I185" t="s">
        <v>50</v>
      </c>
      <c r="J185" t="s">
        <v>33</v>
      </c>
      <c r="K185">
        <v>0</v>
      </c>
      <c r="L185" s="37" t="str">
        <f>"*"&amp;L184</f>
        <v>*3</v>
      </c>
    </row>
    <row r="186" spans="2:12" x14ac:dyDescent="0.35">
      <c r="B186" t="s">
        <v>130</v>
      </c>
      <c r="C186" t="s">
        <v>180</v>
      </c>
      <c r="D186" t="s">
        <v>426</v>
      </c>
      <c r="E186" t="s">
        <v>427</v>
      </c>
      <c r="F186" t="s">
        <v>428</v>
      </c>
      <c r="G186" t="s">
        <v>49</v>
      </c>
      <c r="H186" t="s">
        <v>50</v>
      </c>
      <c r="I186" t="s">
        <v>33</v>
      </c>
      <c r="J186" t="s">
        <v>50</v>
      </c>
      <c r="K186">
        <v>50</v>
      </c>
      <c r="L186">
        <v>50</v>
      </c>
    </row>
    <row r="187" spans="2:12" x14ac:dyDescent="0.35">
      <c r="B187" t="s">
        <v>130</v>
      </c>
      <c r="C187" t="s">
        <v>180</v>
      </c>
      <c r="D187" t="s">
        <v>429</v>
      </c>
      <c r="E187" t="s">
        <v>430</v>
      </c>
      <c r="F187" t="s">
        <v>431</v>
      </c>
      <c r="G187" t="s">
        <v>49</v>
      </c>
      <c r="H187" t="s">
        <v>50</v>
      </c>
      <c r="I187" t="s">
        <v>50</v>
      </c>
      <c r="J187" t="s">
        <v>33</v>
      </c>
      <c r="K187">
        <v>0</v>
      </c>
      <c r="L187">
        <v>1</v>
      </c>
    </row>
    <row r="188" spans="2:12" x14ac:dyDescent="0.35">
      <c r="B188" t="s">
        <v>130</v>
      </c>
      <c r="C188" t="s">
        <v>405</v>
      </c>
      <c r="D188" t="s">
        <v>432</v>
      </c>
      <c r="E188" t="s">
        <v>433</v>
      </c>
      <c r="F188" t="s">
        <v>434</v>
      </c>
      <c r="G188" t="s">
        <v>49</v>
      </c>
      <c r="H188" t="s">
        <v>50</v>
      </c>
      <c r="I188" t="s">
        <v>33</v>
      </c>
      <c r="J188" t="s">
        <v>50</v>
      </c>
      <c r="K188">
        <v>3</v>
      </c>
      <c r="L188">
        <v>14</v>
      </c>
    </row>
    <row r="189" spans="2:12" x14ac:dyDescent="0.35">
      <c r="B189" t="s">
        <v>130</v>
      </c>
      <c r="C189" t="s">
        <v>405</v>
      </c>
      <c r="D189" t="s">
        <v>432</v>
      </c>
      <c r="E189" t="s">
        <v>433</v>
      </c>
      <c r="F189" t="s">
        <v>532</v>
      </c>
      <c r="G189" t="s">
        <v>49</v>
      </c>
      <c r="H189" t="s">
        <v>50</v>
      </c>
      <c r="I189" t="s">
        <v>50</v>
      </c>
      <c r="J189" t="s">
        <v>33</v>
      </c>
      <c r="K189">
        <v>0</v>
      </c>
      <c r="L189" s="37" t="str">
        <f>"*"&amp;L188</f>
        <v>*14</v>
      </c>
    </row>
    <row r="190" spans="2:12" x14ac:dyDescent="0.35">
      <c r="B190" t="s">
        <v>130</v>
      </c>
      <c r="C190" t="s">
        <v>256</v>
      </c>
      <c r="D190" t="s">
        <v>435</v>
      </c>
      <c r="E190" t="s">
        <v>436</v>
      </c>
      <c r="F190" t="s">
        <v>437</v>
      </c>
      <c r="G190" t="s">
        <v>49</v>
      </c>
      <c r="H190" t="s">
        <v>50</v>
      </c>
      <c r="I190" t="s">
        <v>33</v>
      </c>
      <c r="J190" t="s">
        <v>50</v>
      </c>
      <c r="K190">
        <v>32</v>
      </c>
      <c r="L190">
        <v>32</v>
      </c>
    </row>
    <row r="191" spans="2:12" x14ac:dyDescent="0.35">
      <c r="B191" t="s">
        <v>130</v>
      </c>
      <c r="C191" t="s">
        <v>339</v>
      </c>
      <c r="D191" t="s">
        <v>438</v>
      </c>
      <c r="E191" t="s">
        <v>439</v>
      </c>
      <c r="F191" t="s">
        <v>440</v>
      </c>
      <c r="G191" t="s">
        <v>49</v>
      </c>
      <c r="H191" t="s">
        <v>50</v>
      </c>
      <c r="I191" t="s">
        <v>33</v>
      </c>
      <c r="J191" t="s">
        <v>50</v>
      </c>
      <c r="K191">
        <v>46</v>
      </c>
      <c r="L191">
        <v>46</v>
      </c>
    </row>
    <row r="192" spans="2:12" x14ac:dyDescent="0.35">
      <c r="B192" t="s">
        <v>130</v>
      </c>
      <c r="C192" t="s">
        <v>180</v>
      </c>
      <c r="D192" t="s">
        <v>441</v>
      </c>
      <c r="E192" t="s">
        <v>442</v>
      </c>
      <c r="F192" t="s">
        <v>443</v>
      </c>
      <c r="G192" t="s">
        <v>49</v>
      </c>
      <c r="H192" t="s">
        <v>50</v>
      </c>
      <c r="I192" t="s">
        <v>33</v>
      </c>
      <c r="J192" t="s">
        <v>50</v>
      </c>
      <c r="K192">
        <v>8</v>
      </c>
      <c r="L192">
        <v>8</v>
      </c>
    </row>
    <row r="193" spans="2:12" x14ac:dyDescent="0.35">
      <c r="B193" t="s">
        <v>130</v>
      </c>
      <c r="C193" t="s">
        <v>180</v>
      </c>
      <c r="D193" t="s">
        <v>444</v>
      </c>
      <c r="E193" t="s">
        <v>445</v>
      </c>
      <c r="F193" t="s">
        <v>446</v>
      </c>
      <c r="G193" t="s">
        <v>49</v>
      </c>
      <c r="H193" t="s">
        <v>50</v>
      </c>
      <c r="I193" t="s">
        <v>50</v>
      </c>
      <c r="J193" t="s">
        <v>33</v>
      </c>
      <c r="K193">
        <v>0</v>
      </c>
      <c r="L193">
        <v>1</v>
      </c>
    </row>
    <row r="194" spans="2:12" x14ac:dyDescent="0.35">
      <c r="B194" t="s">
        <v>130</v>
      </c>
      <c r="C194" t="s">
        <v>294</v>
      </c>
      <c r="D194" t="s">
        <v>447</v>
      </c>
      <c r="E194" t="s">
        <v>448</v>
      </c>
      <c r="F194" t="s">
        <v>531</v>
      </c>
      <c r="G194" t="s">
        <v>49</v>
      </c>
      <c r="H194" t="s">
        <v>50</v>
      </c>
      <c r="I194" t="s">
        <v>33</v>
      </c>
      <c r="J194" t="s">
        <v>50</v>
      </c>
      <c r="K194">
        <v>1</v>
      </c>
      <c r="L194">
        <v>2</v>
      </c>
    </row>
    <row r="195" spans="2:12" x14ac:dyDescent="0.35">
      <c r="B195" t="s">
        <v>130</v>
      </c>
      <c r="C195" t="s">
        <v>294</v>
      </c>
      <c r="D195" t="s">
        <v>447</v>
      </c>
      <c r="E195" t="s">
        <v>448</v>
      </c>
      <c r="F195" t="s">
        <v>514</v>
      </c>
      <c r="G195" t="s">
        <v>49</v>
      </c>
      <c r="H195" t="s">
        <v>50</v>
      </c>
      <c r="I195" t="s">
        <v>50</v>
      </c>
      <c r="J195" t="s">
        <v>33</v>
      </c>
      <c r="K195">
        <v>0</v>
      </c>
      <c r="L195" s="37" t="str">
        <f>"*"&amp;L194</f>
        <v>*2</v>
      </c>
    </row>
    <row r="196" spans="2:12" x14ac:dyDescent="0.35">
      <c r="B196" t="s">
        <v>130</v>
      </c>
      <c r="C196" t="s">
        <v>339</v>
      </c>
      <c r="D196" t="s">
        <v>449</v>
      </c>
      <c r="E196" t="s">
        <v>450</v>
      </c>
      <c r="F196" t="s">
        <v>451</v>
      </c>
      <c r="G196" t="s">
        <v>49</v>
      </c>
      <c r="H196" t="s">
        <v>50</v>
      </c>
      <c r="I196" t="s">
        <v>33</v>
      </c>
      <c r="J196" t="s">
        <v>50</v>
      </c>
      <c r="K196">
        <v>28</v>
      </c>
      <c r="L196">
        <v>28</v>
      </c>
    </row>
    <row r="197" spans="2:12" x14ac:dyDescent="0.35">
      <c r="B197" t="s">
        <v>130</v>
      </c>
      <c r="C197" t="s">
        <v>256</v>
      </c>
      <c r="D197" t="s">
        <v>452</v>
      </c>
      <c r="E197" t="s">
        <v>453</v>
      </c>
      <c r="F197" t="s">
        <v>454</v>
      </c>
      <c r="G197" t="s">
        <v>49</v>
      </c>
      <c r="H197" t="s">
        <v>50</v>
      </c>
      <c r="I197" t="s">
        <v>33</v>
      </c>
      <c r="J197" t="s">
        <v>50</v>
      </c>
      <c r="K197">
        <v>32</v>
      </c>
      <c r="L197">
        <v>32</v>
      </c>
    </row>
    <row r="198" spans="2:12" x14ac:dyDescent="0.35">
      <c r="B198" t="s">
        <v>130</v>
      </c>
      <c r="C198" t="s">
        <v>327</v>
      </c>
      <c r="D198" t="s">
        <v>455</v>
      </c>
      <c r="E198" t="s">
        <v>456</v>
      </c>
      <c r="F198" t="s">
        <v>457</v>
      </c>
      <c r="G198" t="s">
        <v>49</v>
      </c>
      <c r="H198" t="s">
        <v>50</v>
      </c>
      <c r="I198" t="s">
        <v>50</v>
      </c>
      <c r="J198" t="s">
        <v>33</v>
      </c>
      <c r="K198">
        <v>0</v>
      </c>
      <c r="L198">
        <v>17</v>
      </c>
    </row>
    <row r="199" spans="2:12" x14ac:dyDescent="0.35">
      <c r="B199" t="s">
        <v>130</v>
      </c>
      <c r="C199" t="s">
        <v>165</v>
      </c>
      <c r="D199" t="s">
        <v>458</v>
      </c>
      <c r="E199" t="s">
        <v>459</v>
      </c>
      <c r="F199" t="s">
        <v>516</v>
      </c>
      <c r="G199" t="s">
        <v>49</v>
      </c>
      <c r="H199" t="s">
        <v>50</v>
      </c>
      <c r="I199" t="s">
        <v>33</v>
      </c>
      <c r="J199" t="s">
        <v>50</v>
      </c>
      <c r="K199">
        <v>3</v>
      </c>
      <c r="L199">
        <v>17</v>
      </c>
    </row>
    <row r="200" spans="2:12" x14ac:dyDescent="0.35">
      <c r="B200" t="s">
        <v>130</v>
      </c>
      <c r="C200" t="s">
        <v>165</v>
      </c>
      <c r="D200" t="s">
        <v>458</v>
      </c>
      <c r="E200" t="s">
        <v>459</v>
      </c>
      <c r="F200" t="s">
        <v>515</v>
      </c>
      <c r="G200" t="s">
        <v>49</v>
      </c>
      <c r="H200" t="s">
        <v>50</v>
      </c>
      <c r="I200" t="s">
        <v>50</v>
      </c>
      <c r="J200" t="s">
        <v>33</v>
      </c>
      <c r="K200">
        <v>0</v>
      </c>
      <c r="L200" s="37" t="str">
        <f>"*"&amp;L199</f>
        <v>*17</v>
      </c>
    </row>
    <row r="201" spans="2:12" x14ac:dyDescent="0.35">
      <c r="B201" t="s">
        <v>130</v>
      </c>
      <c r="C201" t="s">
        <v>180</v>
      </c>
      <c r="D201" t="s">
        <v>460</v>
      </c>
      <c r="E201" t="s">
        <v>461</v>
      </c>
      <c r="F201" t="s">
        <v>462</v>
      </c>
      <c r="G201" t="s">
        <v>49</v>
      </c>
      <c r="H201" t="s">
        <v>50</v>
      </c>
      <c r="I201" t="s">
        <v>33</v>
      </c>
      <c r="J201" t="s">
        <v>50</v>
      </c>
      <c r="K201">
        <v>27</v>
      </c>
      <c r="L201">
        <v>27</v>
      </c>
    </row>
    <row r="202" spans="2:12" x14ac:dyDescent="0.35">
      <c r="B202" t="s">
        <v>130</v>
      </c>
      <c r="C202" t="s">
        <v>180</v>
      </c>
      <c r="D202" t="s">
        <v>463</v>
      </c>
      <c r="E202" t="s">
        <v>464</v>
      </c>
      <c r="F202" t="s">
        <v>465</v>
      </c>
      <c r="G202" t="s">
        <v>49</v>
      </c>
      <c r="H202" t="s">
        <v>50</v>
      </c>
      <c r="I202" t="s">
        <v>50</v>
      </c>
      <c r="J202" t="s">
        <v>33</v>
      </c>
      <c r="K202">
        <v>0</v>
      </c>
      <c r="L202">
        <v>1</v>
      </c>
    </row>
    <row r="203" spans="2:12" x14ac:dyDescent="0.35">
      <c r="B203" t="s">
        <v>130</v>
      </c>
      <c r="C203" t="s">
        <v>180</v>
      </c>
      <c r="D203" t="s">
        <v>466</v>
      </c>
      <c r="E203" t="s">
        <v>467</v>
      </c>
      <c r="F203" t="s">
        <v>468</v>
      </c>
      <c r="G203" t="s">
        <v>49</v>
      </c>
      <c r="H203" t="s">
        <v>50</v>
      </c>
      <c r="I203" t="s">
        <v>33</v>
      </c>
      <c r="J203" t="s">
        <v>50</v>
      </c>
      <c r="K203">
        <v>18</v>
      </c>
      <c r="L203">
        <v>18</v>
      </c>
    </row>
    <row r="204" spans="2:12" x14ac:dyDescent="0.35">
      <c r="B204" t="s">
        <v>130</v>
      </c>
      <c r="C204" t="s">
        <v>180</v>
      </c>
      <c r="D204" t="s">
        <v>469</v>
      </c>
      <c r="E204" t="s">
        <v>470</v>
      </c>
      <c r="F204" t="s">
        <v>471</v>
      </c>
      <c r="G204" t="s">
        <v>49</v>
      </c>
      <c r="H204" t="s">
        <v>50</v>
      </c>
      <c r="I204" t="s">
        <v>50</v>
      </c>
      <c r="J204" t="s">
        <v>33</v>
      </c>
      <c r="K204">
        <v>0</v>
      </c>
      <c r="L204">
        <v>1</v>
      </c>
    </row>
    <row r="205" spans="2:12" x14ac:dyDescent="0.35">
      <c r="B205" s="10" t="s">
        <v>472</v>
      </c>
      <c r="C205" s="10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2:12" x14ac:dyDescent="0.35">
      <c r="B206" t="s">
        <v>130</v>
      </c>
      <c r="C206" t="s">
        <v>473</v>
      </c>
      <c r="D206" t="s">
        <v>474</v>
      </c>
      <c r="E206" t="s">
        <v>475</v>
      </c>
      <c r="F206" t="s">
        <v>476</v>
      </c>
      <c r="G206" t="s">
        <v>477</v>
      </c>
      <c r="H206" t="s">
        <v>50</v>
      </c>
      <c r="I206" t="s">
        <v>50</v>
      </c>
      <c r="J206" t="s">
        <v>33</v>
      </c>
      <c r="K206">
        <v>0</v>
      </c>
      <c r="L206">
        <v>7</v>
      </c>
    </row>
    <row r="207" spans="2:12" x14ac:dyDescent="0.35">
      <c r="B207" t="s">
        <v>130</v>
      </c>
      <c r="C207" t="s">
        <v>473</v>
      </c>
      <c r="D207" t="s">
        <v>478</v>
      </c>
      <c r="E207" t="s">
        <v>479</v>
      </c>
      <c r="F207" t="s">
        <v>480</v>
      </c>
      <c r="G207" t="s">
        <v>477</v>
      </c>
      <c r="H207" t="s">
        <v>50</v>
      </c>
      <c r="I207" t="s">
        <v>50</v>
      </c>
      <c r="J207" t="s">
        <v>33</v>
      </c>
      <c r="K207">
        <v>0</v>
      </c>
      <c r="L207">
        <v>7</v>
      </c>
    </row>
    <row r="208" spans="2:12" x14ac:dyDescent="0.35">
      <c r="B208" t="s">
        <v>130</v>
      </c>
      <c r="C208" t="s">
        <v>473</v>
      </c>
      <c r="D208" t="s">
        <v>481</v>
      </c>
      <c r="E208" t="s">
        <v>482</v>
      </c>
      <c r="F208" t="s">
        <v>483</v>
      </c>
      <c r="G208" t="s">
        <v>477</v>
      </c>
      <c r="H208" t="s">
        <v>50</v>
      </c>
      <c r="I208" t="s">
        <v>50</v>
      </c>
      <c r="J208" t="s">
        <v>33</v>
      </c>
      <c r="K208">
        <v>0</v>
      </c>
      <c r="L208">
        <v>12</v>
      </c>
    </row>
    <row r="209" spans="2:12" x14ac:dyDescent="0.35">
      <c r="C209" t="s">
        <v>484</v>
      </c>
      <c r="K209" s="5"/>
      <c r="L209" s="5"/>
    </row>
    <row r="210" spans="2:12" x14ac:dyDescent="0.35">
      <c r="B210" s="4" t="str">
        <f>COUNTA(F9:F208)&amp;" documents (including double ups for SAP/confidential/public versions)"</f>
        <v>191 documents (including double ups for SAP/confidential/public versions)</v>
      </c>
      <c r="C210" s="4"/>
      <c r="D210" s="4"/>
      <c r="K210">
        <f>SUM(K8:K209)</f>
        <v>1174</v>
      </c>
      <c r="L210">
        <f>SUM(L8:L209)</f>
        <v>2123</v>
      </c>
    </row>
    <row r="211" spans="2:12" x14ac:dyDescent="0.35">
      <c r="B211" s="38" t="b">
        <f>COUNTA(F8:F208)=COUNTIF(H8:J208,"Yes")</f>
        <v>1</v>
      </c>
      <c r="K211" s="9">
        <f>K210/L210</f>
        <v>0.55299105040037677</v>
      </c>
      <c r="L211" s="9">
        <f>1-K211</f>
        <v>0.44700894959962323</v>
      </c>
    </row>
  </sheetData>
  <autoFilter ref="B7:L211" xr:uid="{E4BF3C28-D5F7-454A-826E-471C83DE35E2}"/>
  <phoneticPr fontId="5" type="noConversion"/>
  <conditionalFormatting sqref="K11 H8:J208">
    <cfRule type="containsText" dxfId="7" priority="7" operator="containsText" text="Yes">
      <formula>NOT(ISERROR(SEARCH("Yes",H8)))</formula>
    </cfRule>
  </conditionalFormatting>
  <conditionalFormatting sqref="K35">
    <cfRule type="containsText" dxfId="6" priority="3" operator="containsText" text="Yes">
      <formula>NOT(ISERROR(SEARCH("Yes",K35)))</formula>
    </cfRule>
  </conditionalFormatting>
  <conditionalFormatting sqref="K65">
    <cfRule type="containsText" dxfId="5" priority="2" operator="containsText" text="Yes">
      <formula>NOT(ISERROR(SEARCH("Yes",K65)))</formula>
    </cfRule>
  </conditionalFormatting>
  <conditionalFormatting sqref="K82">
    <cfRule type="containsText" dxfId="4" priority="1" operator="containsText" text="Yes">
      <formula>NOT(ISERROR(SEARCH("Yes",K82)))</formula>
    </cfRule>
  </conditionalFormatting>
  <conditionalFormatting sqref="K205">
    <cfRule type="containsText" dxfId="3" priority="6" operator="containsText" text="No">
      <formula>NOT(ISERROR(SEARCH("No",K205)))</formula>
    </cfRule>
  </conditionalFormatting>
  <conditionalFormatting sqref="L1:L6 K209 K211:L211 L212:L214">
    <cfRule type="endsWith" dxfId="2" priority="8" operator="endsWith" text="Yes">
      <formula>RIGHT(K1,LEN("Yes"))="Yes"</formula>
    </cfRule>
  </conditionalFormatting>
  <conditionalFormatting sqref="L228:M230">
    <cfRule type="endsWith" dxfId="1" priority="4" operator="endsWith" text="Yes">
      <formula>RIGHT(L228,LEN("Yes"))="Yes"</formula>
    </cfRule>
  </conditionalFormatting>
  <pageMargins left="0.7" right="0.7" top="0.75" bottom="0.75" header="0.3" footer="0.3"/>
  <pageSetup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0C3F-3138-4E35-861E-4DB4C9EA5E4C}">
  <sheetPr>
    <tabColor rgb="FF00B050"/>
  </sheetPr>
  <dimension ref="B1:V31"/>
  <sheetViews>
    <sheetView showGridLines="0" zoomScale="85" zoomScaleNormal="85" workbookViewId="0">
      <selection activeCell="C21" sqref="C21:G25"/>
    </sheetView>
  </sheetViews>
  <sheetFormatPr defaultRowHeight="14.5" x14ac:dyDescent="0.35"/>
  <cols>
    <col min="1" max="1" width="3" customWidth="1"/>
    <col min="2" max="2" width="27.7265625" bestFit="1" customWidth="1"/>
    <col min="3" max="7" width="33.7265625" customWidth="1"/>
    <col min="8" max="8" width="7.81640625" customWidth="1"/>
  </cols>
  <sheetData>
    <row r="1" spans="2:22" s="1" customFormat="1" x14ac:dyDescent="0.35">
      <c r="R1" s="28"/>
      <c r="S1" s="28"/>
      <c r="T1" s="28"/>
      <c r="U1" s="28"/>
      <c r="V1" s="28"/>
    </row>
    <row r="2" spans="2:22" s="1" customFormat="1" ht="18.5" x14ac:dyDescent="0.45">
      <c r="C2" s="3" t="s">
        <v>0</v>
      </c>
      <c r="R2" s="28"/>
      <c r="S2" s="28"/>
      <c r="T2" s="28"/>
      <c r="U2" s="28"/>
      <c r="V2" s="28"/>
    </row>
    <row r="3" spans="2:22" s="1" customFormat="1" ht="18.5" x14ac:dyDescent="0.45">
      <c r="C3" s="27" t="s">
        <v>36</v>
      </c>
      <c r="R3" s="28"/>
      <c r="S3" s="28"/>
      <c r="T3" s="28"/>
      <c r="U3" s="28"/>
      <c r="V3" s="28"/>
    </row>
    <row r="4" spans="2:22" s="2" customFormat="1" ht="15" thickBot="1" x14ac:dyDescent="0.4">
      <c r="R4" s="29"/>
      <c r="S4" s="29"/>
      <c r="T4" s="29"/>
      <c r="U4" s="29"/>
      <c r="V4" s="29"/>
    </row>
    <row r="7" spans="2:22" x14ac:dyDescent="0.35">
      <c r="B7" s="31" t="s">
        <v>485</v>
      </c>
    </row>
    <row r="8" spans="2:22" x14ac:dyDescent="0.35">
      <c r="B8" t="s">
        <v>45</v>
      </c>
    </row>
    <row r="9" spans="2:22" x14ac:dyDescent="0.35">
      <c r="B9" t="s">
        <v>59</v>
      </c>
    </row>
    <row r="10" spans="2:22" x14ac:dyDescent="0.35">
      <c r="B10" t="s">
        <v>114</v>
      </c>
    </row>
    <row r="11" spans="2:22" x14ac:dyDescent="0.35">
      <c r="B11" t="s">
        <v>130</v>
      </c>
    </row>
    <row r="12" spans="2:22" x14ac:dyDescent="0.35">
      <c r="B12" t="s">
        <v>131</v>
      </c>
    </row>
    <row r="13" spans="2:22" x14ac:dyDescent="0.35">
      <c r="B13" t="s">
        <v>151</v>
      </c>
    </row>
    <row r="14" spans="2:22" x14ac:dyDescent="0.35">
      <c r="B14" t="s">
        <v>206</v>
      </c>
    </row>
    <row r="15" spans="2:22" x14ac:dyDescent="0.35">
      <c r="B15" t="s">
        <v>486</v>
      </c>
    </row>
    <row r="16" spans="2:22" x14ac:dyDescent="0.35">
      <c r="B16" t="s">
        <v>297</v>
      </c>
    </row>
    <row r="17" spans="2:8" x14ac:dyDescent="0.35">
      <c r="B17" t="s">
        <v>472</v>
      </c>
    </row>
    <row r="20" spans="2:8" ht="43.5" x14ac:dyDescent="0.35">
      <c r="B20" s="6"/>
      <c r="C20" s="31" t="s">
        <v>487</v>
      </c>
      <c r="D20" s="31" t="s">
        <v>488</v>
      </c>
      <c r="E20" s="31" t="s">
        <v>489</v>
      </c>
      <c r="F20" s="31" t="s">
        <v>490</v>
      </c>
      <c r="G20" s="31" t="s">
        <v>491</v>
      </c>
    </row>
    <row r="21" spans="2:8" x14ac:dyDescent="0.35">
      <c r="B21" t="s">
        <v>492</v>
      </c>
      <c r="C21" s="30">
        <f>SUMIFS('Document Register'!$K$8:$K$208,'Document Register'!$B$8:$B$208,'Confidentiality Summary'!$B$8)</f>
        <v>24</v>
      </c>
      <c r="D21" s="30">
        <f>E21-C21</f>
        <v>217</v>
      </c>
      <c r="E21" s="30">
        <f>SUMIFS('Document Register'!$L$8:$L$208,'Document Register'!$B$8:$B$208,'Confidentiality Summary'!$B$8)</f>
        <v>241</v>
      </c>
      <c r="F21" s="32">
        <f>C21/E21</f>
        <v>9.9585062240663894E-2</v>
      </c>
      <c r="G21" s="32">
        <f>D21/E21</f>
        <v>0.90041493775933612</v>
      </c>
    </row>
    <row r="22" spans="2:8" x14ac:dyDescent="0.35">
      <c r="B22" t="s">
        <v>12</v>
      </c>
      <c r="C22" s="30">
        <f>SUMIFS('Document Register'!$K$8:$K$208,'Document Register'!$B$8:$B$208,'Confidentiality Summary'!$B$9)</f>
        <v>78</v>
      </c>
      <c r="D22" s="30">
        <f>E22-C22</f>
        <v>154</v>
      </c>
      <c r="E22" s="30">
        <f>SUMIFS('Document Register'!$L$8:$L$208,'Document Register'!$B$8:$B$208,'Confidentiality Summary'!$B$9)</f>
        <v>232</v>
      </c>
      <c r="F22" s="32">
        <f>C22/E22</f>
        <v>0.33620689655172414</v>
      </c>
      <c r="G22" s="32">
        <f t="shared" ref="G22:G25" si="0">D22/E22</f>
        <v>0.66379310344827591</v>
      </c>
    </row>
    <row r="23" spans="2:8" x14ac:dyDescent="0.35">
      <c r="B23" t="s">
        <v>14</v>
      </c>
      <c r="C23" s="30">
        <f>SUMIFS('Document Register'!$K$8:$K$208,'Document Register'!$B$8:$B$208,'Confidentiality Summary'!$B$10)</f>
        <v>0</v>
      </c>
      <c r="D23" s="30">
        <f>E23-C23</f>
        <v>81</v>
      </c>
      <c r="E23" s="30">
        <f>SUMIFS('Document Register'!$L$8:$L$208,'Document Register'!$B$8:$B$208,'Confidentiality Summary'!$B$10)</f>
        <v>81</v>
      </c>
      <c r="F23" s="32">
        <f>C23/E23</f>
        <v>0</v>
      </c>
      <c r="G23" s="32">
        <f t="shared" si="0"/>
        <v>1</v>
      </c>
    </row>
    <row r="24" spans="2:8" x14ac:dyDescent="0.35">
      <c r="B24" t="s">
        <v>493</v>
      </c>
      <c r="C24" s="30">
        <f>SUMIFS('Document Register'!$K$8:$K$208,'Document Register'!$B$8:$B$208,'Confidentiality Summary'!$B$11)</f>
        <v>1072</v>
      </c>
      <c r="D24" s="30">
        <f>E24-C24</f>
        <v>497</v>
      </c>
      <c r="E24" s="30">
        <f>SUMIFS('Document Register'!$L$8:$L$208,'Document Register'!$B$8:$B$208,'Confidentiality Summary'!$B$11)</f>
        <v>1569</v>
      </c>
      <c r="F24" s="32">
        <f>C24/E24</f>
        <v>0.6832377310388783</v>
      </c>
      <c r="G24" s="32">
        <f t="shared" si="0"/>
        <v>0.31676226896112175</v>
      </c>
    </row>
    <row r="25" spans="2:8" x14ac:dyDescent="0.35">
      <c r="B25" s="33" t="s">
        <v>494</v>
      </c>
      <c r="C25" s="34">
        <f>SUM(C21:C24)</f>
        <v>1174</v>
      </c>
      <c r="D25" s="34">
        <f>SUM(D21:D24)</f>
        <v>949</v>
      </c>
      <c r="E25" s="34">
        <f>SUM(E21:E24)</f>
        <v>2123</v>
      </c>
      <c r="F25" s="35">
        <f>C25/E25</f>
        <v>0.55299105040037677</v>
      </c>
      <c r="G25" s="35">
        <f t="shared" si="0"/>
        <v>0.44700894959962317</v>
      </c>
    </row>
    <row r="26" spans="2:8" x14ac:dyDescent="0.35">
      <c r="B26" t="s">
        <v>495</v>
      </c>
      <c r="C26" s="30" t="b">
        <f>C25='Document Register'!K210</f>
        <v>1</v>
      </c>
      <c r="D26" s="30"/>
      <c r="E26" s="30" t="b">
        <f>E25='Document Register'!L210</f>
        <v>1</v>
      </c>
      <c r="F26" s="30"/>
      <c r="G26" s="30"/>
    </row>
    <row r="27" spans="2:8" x14ac:dyDescent="0.35">
      <c r="C27" s="30"/>
      <c r="D27" s="30"/>
      <c r="E27" s="30"/>
      <c r="F27" s="30"/>
      <c r="G27" s="30"/>
    </row>
    <row r="30" spans="2:8" x14ac:dyDescent="0.35">
      <c r="D30" s="30"/>
      <c r="E30" s="30"/>
      <c r="F30" s="30"/>
      <c r="G30" s="30"/>
      <c r="H30" s="30"/>
    </row>
    <row r="31" spans="2:8" x14ac:dyDescent="0.35">
      <c r="D31" s="30"/>
      <c r="E31" s="30"/>
      <c r="F31" s="30"/>
      <c r="G31" s="30"/>
      <c r="H31" s="30"/>
    </row>
  </sheetData>
  <conditionalFormatting sqref="L1:L4">
    <cfRule type="endsWith" dxfId="0" priority="1" operator="endsWith" text="Yes">
      <formula>RIGHT(L1,LEN("Yes"))="Yes"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da4fe-ce16-4509-ba6d-f993200f40ab" xsi:nil="true"/>
    <lcf76f155ced4ddcb4097134ff3c332f xmlns="4d3c6a57-5bda-4aa8-ac8a-498e975ae2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7872E4E7174B8680AF6F5A2ADC76" ma:contentTypeVersion="15" ma:contentTypeDescription="Create a new document." ma:contentTypeScope="" ma:versionID="39f1ab2e6d6e0243db9393e060a6a3a1">
  <xsd:schema xmlns:xsd="http://www.w3.org/2001/XMLSchema" xmlns:xs="http://www.w3.org/2001/XMLSchema" xmlns:p="http://schemas.microsoft.com/office/2006/metadata/properties" xmlns:ns2="4d3c6a57-5bda-4aa8-ac8a-498e975ae2a0" xmlns:ns3="991da4fe-ce16-4509-ba6d-f993200f40ab" targetNamespace="http://schemas.microsoft.com/office/2006/metadata/properties" ma:root="true" ma:fieldsID="d559c752cff94a381c8e2a9193b69b14" ns2:_="" ns3:_="">
    <xsd:import namespace="4d3c6a57-5bda-4aa8-ac8a-498e975ae2a0"/>
    <xsd:import namespace="991da4fe-ce16-4509-ba6d-f993200f4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c6a57-5bda-4aa8-ac8a-498e975a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e67b6b-74cb-4963-8df3-8bbebf532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da4fe-ce16-4509-ba6d-f993200f4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4f8352-8701-47d2-b76f-b70630237ffb}" ma:internalName="TaxCatchAll" ma:showField="CatchAllData" ma:web="991da4fe-ce16-4509-ba6d-f993200f4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D4793D-F7B4-45E0-BF7E-E065DBC31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A8D76-CFD1-4AD1-9D1B-E0CC6C3CF3C7}">
  <ds:schemaRefs>
    <ds:schemaRef ds:uri="http://schemas.openxmlformats.org/package/2006/metadata/core-properties"/>
    <ds:schemaRef ds:uri="http://purl.org/dc/dcmitype/"/>
    <ds:schemaRef ds:uri="http://purl.org/dc/terms/"/>
    <ds:schemaRef ds:uri="4d3c6a57-5bda-4aa8-ac8a-498e975ae2a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91da4fe-ce16-4509-ba6d-f993200f40a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791F15-7539-4413-ABD3-8BBA48495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c6a57-5bda-4aa8-ac8a-498e975ae2a0"/>
    <ds:schemaRef ds:uri="991da4fe-ce16-4509-ba6d-f993200f40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9ee16a-f4d8-42fc-8e4b-5abdff9fc8a9}" enabled="1" method="Standard" siteId="{a394e41c-cf8d-458e-ac1b-ddae1aa156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Document Register</vt:lpstr>
      <vt:lpstr>Confidentiality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Khai Ling Chan</cp:lastModifiedBy>
  <cp:revision/>
  <dcterms:created xsi:type="dcterms:W3CDTF">2024-09-16T04:17:19Z</dcterms:created>
  <dcterms:modified xsi:type="dcterms:W3CDTF">2026-09-10T05:38:55Z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0x01010039807872E4E7174B8680AF6F5A2ADC76</vt:lpwstr>
  </property>
  <property fmtid="{D5CDD505-2E9C-101B-9397-08002B2CF9AE}" pid="3" name="MediaServiceImageTags">
    <vt:lpwstr/>
  </property>
</Properties>
</file>