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30" yWindow="120" windowWidth="19155" windowHeight="10980"/>
  </bookViews>
  <sheets>
    <sheet name="PAL" sheetId="3" r:id="rId1"/>
  </sheets>
  <definedNames>
    <definedName name="_xlnm.Print_Area" localSheetId="0">PAL!$A$1:$E$47</definedName>
  </definedNames>
  <calcPr calcId="145621"/>
</workbook>
</file>

<file path=xl/calcChain.xml><?xml version="1.0" encoding="utf-8"?>
<calcChain xmlns="http://schemas.openxmlformats.org/spreadsheetml/2006/main">
  <c r="J7" i="3" l="1"/>
  <c r="J14" i="3" l="1"/>
  <c r="J13" i="3"/>
  <c r="J26" i="3"/>
  <c r="J50" i="3"/>
  <c r="J49" i="3"/>
  <c r="J48" i="3"/>
  <c r="J8" i="3"/>
  <c r="J9" i="3"/>
  <c r="J10" i="3"/>
  <c r="J11" i="3"/>
  <c r="J12" i="3"/>
  <c r="J15" i="3"/>
  <c r="J16" i="3"/>
  <c r="J17" i="3"/>
  <c r="J18" i="3"/>
  <c r="J19" i="3"/>
  <c r="J20" i="3"/>
  <c r="J21" i="3"/>
  <c r="J22" i="3"/>
  <c r="J23" i="3"/>
  <c r="J24" i="3"/>
  <c r="J25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I7" i="3"/>
  <c r="J6" i="3"/>
  <c r="I6" i="3"/>
  <c r="I50" i="3" l="1"/>
  <c r="I49" i="3"/>
  <c r="I48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G3" i="3" l="1"/>
  <c r="E50" i="3" l="1"/>
  <c r="E49" i="3"/>
  <c r="E48" i="3"/>
  <c r="F50" i="3" l="1"/>
  <c r="G50" i="3"/>
  <c r="H50" i="3" s="1"/>
  <c r="G48" i="3"/>
  <c r="H48" i="3" s="1"/>
  <c r="F48" i="3"/>
  <c r="F49" i="3"/>
  <c r="G49" i="3"/>
  <c r="H49" i="3" s="1"/>
  <c r="E46" i="3"/>
  <c r="E6" i="3"/>
  <c r="E13" i="3"/>
  <c r="E21" i="3"/>
  <c r="E29" i="3"/>
  <c r="E37" i="3"/>
  <c r="E10" i="3"/>
  <c r="E14" i="3"/>
  <c r="E18" i="3"/>
  <c r="E22" i="3"/>
  <c r="E26" i="3"/>
  <c r="E30" i="3"/>
  <c r="E34" i="3"/>
  <c r="E38" i="3"/>
  <c r="E44" i="3"/>
  <c r="E9" i="3"/>
  <c r="E17" i="3"/>
  <c r="E25" i="3"/>
  <c r="E33" i="3"/>
  <c r="E43" i="3"/>
  <c r="E7" i="3"/>
  <c r="E11" i="3"/>
  <c r="E15" i="3"/>
  <c r="E19" i="3"/>
  <c r="E23" i="3"/>
  <c r="E27" i="3"/>
  <c r="E35" i="3"/>
  <c r="E41" i="3"/>
  <c r="E45" i="3"/>
  <c r="E8" i="3"/>
  <c r="E12" i="3"/>
  <c r="E16" i="3"/>
  <c r="E20" i="3"/>
  <c r="E24" i="3"/>
  <c r="E28" i="3"/>
  <c r="E36" i="3"/>
  <c r="E42" i="3"/>
  <c r="F12" i="3" l="1"/>
  <c r="G12" i="3"/>
  <c r="H12" i="3" s="1"/>
  <c r="F43" i="3"/>
  <c r="G43" i="3"/>
  <c r="H43" i="3" s="1"/>
  <c r="F9" i="3"/>
  <c r="G9" i="3"/>
  <c r="H9" i="3" s="1"/>
  <c r="F30" i="3"/>
  <c r="G30" i="3"/>
  <c r="H30" i="3" s="1"/>
  <c r="F14" i="3"/>
  <c r="G14" i="3"/>
  <c r="H14" i="3" s="1"/>
  <c r="G21" i="3"/>
  <c r="H21" i="3" s="1"/>
  <c r="F21" i="3"/>
  <c r="F42" i="3"/>
  <c r="G42" i="3"/>
  <c r="H42" i="3" s="1"/>
  <c r="F24" i="3"/>
  <c r="G24" i="3"/>
  <c r="H24" i="3" s="1"/>
  <c r="F8" i="3"/>
  <c r="G8" i="3"/>
  <c r="H8" i="3" s="1"/>
  <c r="F15" i="3"/>
  <c r="G15" i="3"/>
  <c r="H15" i="3" s="1"/>
  <c r="F33" i="3"/>
  <c r="G33" i="3"/>
  <c r="H33" i="3" s="1"/>
  <c r="F44" i="3"/>
  <c r="G44" i="3"/>
  <c r="H44" i="3" s="1"/>
  <c r="F26" i="3"/>
  <c r="G26" i="3"/>
  <c r="H26" i="3" s="1"/>
  <c r="F10" i="3"/>
  <c r="G10" i="3"/>
  <c r="H10" i="3" s="1"/>
  <c r="G13" i="3"/>
  <c r="H13" i="3" s="1"/>
  <c r="F13" i="3"/>
  <c r="F19" i="3"/>
  <c r="G19" i="3"/>
  <c r="H19" i="3" s="1"/>
  <c r="F36" i="3"/>
  <c r="G36" i="3"/>
  <c r="H36" i="3" s="1"/>
  <c r="F20" i="3"/>
  <c r="G20" i="3"/>
  <c r="H20" i="3" s="1"/>
  <c r="F45" i="3"/>
  <c r="G45" i="3"/>
  <c r="H45" i="3" s="1"/>
  <c r="F27" i="3"/>
  <c r="G27" i="3"/>
  <c r="H27" i="3" s="1"/>
  <c r="F11" i="3"/>
  <c r="G11" i="3"/>
  <c r="H11" i="3" s="1"/>
  <c r="F25" i="3"/>
  <c r="G25" i="3"/>
  <c r="H25" i="3" s="1"/>
  <c r="F38" i="3"/>
  <c r="G38" i="3"/>
  <c r="H38" i="3" s="1"/>
  <c r="F22" i="3"/>
  <c r="G22" i="3"/>
  <c r="H22" i="3" s="1"/>
  <c r="G37" i="3"/>
  <c r="H37" i="3" s="1"/>
  <c r="F37" i="3"/>
  <c r="F6" i="3"/>
  <c r="G6" i="3"/>
  <c r="H6" i="3" s="1"/>
  <c r="F28" i="3"/>
  <c r="G28" i="3"/>
  <c r="H28" i="3" s="1"/>
  <c r="F35" i="3"/>
  <c r="G35" i="3"/>
  <c r="H35" i="3" s="1"/>
  <c r="F16" i="3"/>
  <c r="G16" i="3"/>
  <c r="H16" i="3" s="1"/>
  <c r="F41" i="3"/>
  <c r="G41" i="3"/>
  <c r="H41" i="3" s="1"/>
  <c r="F23" i="3"/>
  <c r="G23" i="3"/>
  <c r="H23" i="3" s="1"/>
  <c r="F7" i="3"/>
  <c r="G7" i="3"/>
  <c r="H7" i="3" s="1"/>
  <c r="G17" i="3"/>
  <c r="H17" i="3" s="1"/>
  <c r="F17" i="3"/>
  <c r="F34" i="3"/>
  <c r="G34" i="3"/>
  <c r="H34" i="3" s="1"/>
  <c r="F18" i="3"/>
  <c r="G18" i="3"/>
  <c r="H18" i="3" s="1"/>
  <c r="G29" i="3"/>
  <c r="H29" i="3" s="1"/>
  <c r="F29" i="3"/>
  <c r="F46" i="3"/>
  <c r="G46" i="3"/>
  <c r="H46" i="3" s="1"/>
</calcChain>
</file>

<file path=xl/sharedStrings.xml><?xml version="1.0" encoding="utf-8"?>
<sst xmlns="http://schemas.openxmlformats.org/spreadsheetml/2006/main" count="80" uniqueCount="37">
  <si>
    <t>Support staff</t>
  </si>
  <si>
    <t xml:space="preserve">Fee based service </t>
  </si>
  <si>
    <t>Hours</t>
  </si>
  <si>
    <t>Preliminary decision price</t>
  </si>
  <si>
    <t>Meter investigation test</t>
  </si>
  <si>
    <t>Business hours</t>
  </si>
  <si>
    <t>After hours</t>
  </si>
  <si>
    <t>Meter accuracy test – Single phase</t>
  </si>
  <si>
    <t>Meter accuracy test – Single phase additional meter</t>
  </si>
  <si>
    <t>Meter accuracy test – Multi phase</t>
  </si>
  <si>
    <t>Meter accuracy test – Multi phase additional meter</t>
  </si>
  <si>
    <t>Meter accuracy test – CT</t>
  </si>
  <si>
    <t>Disconnection</t>
  </si>
  <si>
    <t>Disconnection for non‑payment</t>
  </si>
  <si>
    <t>Reconnections (incl. customer transfer)</t>
  </si>
  <si>
    <t>Reconnections (same day)</t>
  </si>
  <si>
    <t>Special reading</t>
  </si>
  <si>
    <t>Manual meter reading</t>
  </si>
  <si>
    <t>Access to meter data</t>
  </si>
  <si>
    <t>Service truck visit</t>
  </si>
  <si>
    <t>Wasted truck visit</t>
  </si>
  <si>
    <t>Remote meter reconfiguration</t>
  </si>
  <si>
    <t>Remote re‑energisation</t>
  </si>
  <si>
    <t>Remote de‑energisation</t>
  </si>
  <si>
    <t>Single phase</t>
  </si>
  <si>
    <t>Multi‑phase DC</t>
  </si>
  <si>
    <t>Multi‑phase CT</t>
  </si>
  <si>
    <t>CPI</t>
  </si>
  <si>
    <t>Quoted Services</t>
  </si>
  <si>
    <t>Skilled electrical worker</t>
  </si>
  <si>
    <t>X</t>
  </si>
  <si>
    <t>2017 APPLIED</t>
  </si>
  <si>
    <t>2017 CORRECTED</t>
  </si>
  <si>
    <t>New connections – Powercor responsible for metering</t>
  </si>
  <si>
    <t>New connections – Powercor  NOT responsible for metering</t>
  </si>
  <si>
    <t>Powercor ACS charges</t>
  </si>
  <si>
    <t>2020 Pricing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</si>
</sst>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_(&quot;$&quot;* #,##0.00_);_(&quot;$&quot;* \(#,##0.00\);_(&quot;$&quot;* &quot;-&quot;??_);_(@_)"/>
    <numFmt numFmtId="166" formatCode="[$-F400]h:mm:ss\ AM/PM"/>
  </numFmts>
  <fonts count="1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EE2A2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365F91"/>
      </left>
      <right style="thin">
        <color rgb="FF365F91"/>
      </right>
      <top/>
      <bottom/>
      <diagonal/>
    </border>
    <border>
      <left style="thin">
        <color rgb="FF365F91"/>
      </left>
      <right style="thin">
        <color rgb="FF365F91"/>
      </right>
      <top style="medium">
        <color rgb="FF365F91"/>
      </top>
      <bottom/>
      <diagonal/>
    </border>
    <border>
      <left style="thin">
        <color rgb="FF365F91"/>
      </left>
      <right style="thin">
        <color rgb="FF365F91"/>
      </right>
      <top/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thin">
        <color rgb="FFEE2A24"/>
      </left>
      <right style="thin">
        <color rgb="FFEE2A24"/>
      </right>
      <top style="thin">
        <color rgb="FFEE2A24"/>
      </top>
      <bottom style="thin">
        <color rgb="FFEE2A2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" fontId="3" fillId="2" borderId="1" applyNumberFormat="0" applyProtection="0">
      <alignment horizontal="left" vertical="center" indent="1"/>
    </xf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25">
    <xf numFmtId="0" fontId="0" fillId="0" borderId="0" xfId="0"/>
    <xf numFmtId="0" fontId="6" fillId="0" borderId="5" xfId="0" applyFont="1" applyBorder="1" applyAlignment="1">
      <alignment horizontal="center" vertical="center"/>
    </xf>
    <xf numFmtId="164" fontId="6" fillId="0" borderId="5" xfId="3" applyNumberFormat="1" applyFont="1" applyBorder="1" applyAlignment="1">
      <alignment horizontal="right" vertical="center"/>
    </xf>
    <xf numFmtId="10" fontId="6" fillId="0" borderId="5" xfId="3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44" fontId="6" fillId="0" borderId="2" xfId="1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44" fontId="6" fillId="0" borderId="2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44" fontId="6" fillId="0" borderId="4" xfId="1" applyFont="1" applyFill="1" applyBorder="1" applyAlignment="1">
      <alignment horizontal="right" vertical="center"/>
    </xf>
    <xf numFmtId="10" fontId="6" fillId="4" borderId="5" xfId="3" applyNumberFormat="1" applyFont="1" applyFill="1" applyBorder="1" applyAlignment="1">
      <alignment horizontal="right" vertical="center"/>
    </xf>
    <xf numFmtId="10" fontId="6" fillId="5" borderId="5" xfId="3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6" fontId="4" fillId="0" borderId="0" xfId="0" applyNumberFormat="1" applyFont="1" applyAlignment="1">
      <alignment vertical="center"/>
    </xf>
    <xf numFmtId="0" fontId="4" fillId="0" borderId="2" xfId="0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</cellXfs>
  <cellStyles count="6">
    <cellStyle name="Currency" xfId="1" builtinId="4"/>
    <cellStyle name="Currency 7" xfId="5"/>
    <cellStyle name="Normal" xfId="0" builtinId="0"/>
    <cellStyle name="Normal 7" xfId="4"/>
    <cellStyle name="Percent" xfId="3" builtinId="5"/>
    <cellStyle name="SAPBEXchaText_AMI proposed unit costs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showGridLines="0" tabSelected="1" zoomScale="90" zoomScaleNormal="90" workbookViewId="0">
      <pane ySplit="5" topLeftCell="A11" activePane="bottomLeft" state="frozen"/>
      <selection pane="bottomLeft" activeCell="M11" sqref="M11"/>
    </sheetView>
  </sheetViews>
  <sheetFormatPr defaultRowHeight="12.75" x14ac:dyDescent="0.2"/>
  <cols>
    <col min="1" max="1" width="2" style="18" customWidth="1"/>
    <col min="2" max="2" width="34.875" style="18" customWidth="1"/>
    <col min="3" max="3" width="12" style="18" customWidth="1"/>
    <col min="4" max="4" width="10.5" style="18" customWidth="1"/>
    <col min="5" max="5" width="10.125" style="18" bestFit="1" customWidth="1"/>
    <col min="6" max="6" width="9" style="18"/>
    <col min="7" max="7" width="11.25" style="18" bestFit="1" customWidth="1"/>
    <col min="8" max="8" width="9" style="18"/>
    <col min="9" max="9" width="10" style="20" bestFit="1" customWidth="1"/>
    <col min="10" max="16384" width="9" style="18"/>
  </cols>
  <sheetData>
    <row r="1" spans="2:10" ht="24.75" customHeight="1" x14ac:dyDescent="0.2">
      <c r="F1" s="19" t="s">
        <v>31</v>
      </c>
      <c r="G1" s="19" t="s">
        <v>32</v>
      </c>
    </row>
    <row r="2" spans="2:10" ht="18" x14ac:dyDescent="0.25">
      <c r="B2" s="23" t="s">
        <v>35</v>
      </c>
      <c r="D2" s="1" t="s">
        <v>30</v>
      </c>
      <c r="E2" s="2"/>
      <c r="F2" s="16">
        <v>4.6800000000000001E-2</v>
      </c>
      <c r="G2" s="17">
        <v>-3.7000000000000002E-3</v>
      </c>
      <c r="H2" s="3">
        <v>-7.9000000000000008E-3</v>
      </c>
      <c r="I2" s="3">
        <v>-9.5999999999999992E-3</v>
      </c>
      <c r="J2" s="3">
        <v>-1.0200000000000001E-2</v>
      </c>
    </row>
    <row r="3" spans="2:10" x14ac:dyDescent="0.2">
      <c r="B3" s="24" t="s">
        <v>36</v>
      </c>
      <c r="D3" s="1" t="s">
        <v>27</v>
      </c>
      <c r="E3" s="3">
        <v>1.5037593984962294E-2</v>
      </c>
      <c r="F3" s="16">
        <v>1.0232558139534831E-2</v>
      </c>
      <c r="G3" s="17">
        <f>F3</f>
        <v>1.0232558139534831E-2</v>
      </c>
      <c r="H3" s="3">
        <v>1.93370165745856E-2</v>
      </c>
      <c r="I3" s="3">
        <v>2.0776874435411097E-2</v>
      </c>
      <c r="J3" s="3">
        <v>1.5929203539823078E-2</v>
      </c>
    </row>
    <row r="5" spans="2:10" ht="45.75" thickBot="1" x14ac:dyDescent="0.25">
      <c r="B5" s="9" t="s">
        <v>1</v>
      </c>
      <c r="C5" s="9" t="s">
        <v>2</v>
      </c>
      <c r="D5" s="9" t="s">
        <v>3</v>
      </c>
      <c r="E5" s="9">
        <v>2016</v>
      </c>
      <c r="F5" s="9" t="s">
        <v>31</v>
      </c>
      <c r="G5" s="9" t="s">
        <v>32</v>
      </c>
      <c r="H5" s="9">
        <v>2018</v>
      </c>
      <c r="I5" s="9">
        <v>2019</v>
      </c>
      <c r="J5" s="9">
        <v>2020</v>
      </c>
    </row>
    <row r="6" spans="2:10" x14ac:dyDescent="0.2">
      <c r="B6" s="10" t="s">
        <v>4</v>
      </c>
      <c r="C6" s="11" t="s">
        <v>5</v>
      </c>
      <c r="D6" s="8">
        <v>379.9</v>
      </c>
      <c r="E6" s="8">
        <f>D6*(1+$E$3)</f>
        <v>385.61278195488717</v>
      </c>
      <c r="F6" s="8">
        <f>E6*(1+$F$3)*(1-$F$2)</f>
        <v>371.32724528623879</v>
      </c>
      <c r="G6" s="8">
        <f>E6*(1+$G$3)*(1-$G$2)</f>
        <v>390.99995393810104</v>
      </c>
      <c r="H6" s="8">
        <f>G6*(1+$H$3)*(1-$H$2)</f>
        <v>401.70935626763605</v>
      </c>
      <c r="I6" s="8">
        <f>H6*(1+$I$3)*(1-$I$2)</f>
        <v>413.99215508511304</v>
      </c>
      <c r="J6" s="8">
        <f>I6*(1+$J$3)*(1-$J$2)</f>
        <v>424.87670493530482</v>
      </c>
    </row>
    <row r="7" spans="2:10" x14ac:dyDescent="0.2">
      <c r="B7" s="6"/>
      <c r="C7" s="7" t="s">
        <v>6</v>
      </c>
      <c r="D7" s="8">
        <v>435.22</v>
      </c>
      <c r="E7" s="8">
        <f t="shared" ref="E7:E30" si="0">D7*(1+$E$3)</f>
        <v>441.7646616541353</v>
      </c>
      <c r="F7" s="8">
        <f t="shared" ref="F7:F30" si="1">E7*(1+$F$3)*(1-$F$2)</f>
        <v>425.39890416814126</v>
      </c>
      <c r="G7" s="8">
        <f t="shared" ref="G7:G50" si="2">E7*(1+$G$3)*(1-$G$2)</f>
        <v>447.93629890218568</v>
      </c>
      <c r="H7" s="8">
        <f>G7*(1+$H$3)*(1-$H$2)</f>
        <v>460.2051751376693</v>
      </c>
      <c r="I7" s="8">
        <f>H7*(1+$I$3)*(1-$I$2)</f>
        <v>474.27656155868095</v>
      </c>
      <c r="J7" s="8">
        <f>I7*(1+$J$3)*(1-$J$2)</f>
        <v>486.74608981822416</v>
      </c>
    </row>
    <row r="8" spans="2:10" x14ac:dyDescent="0.2">
      <c r="B8" s="6" t="s">
        <v>7</v>
      </c>
      <c r="C8" s="7" t="s">
        <v>5</v>
      </c>
      <c r="D8" s="8">
        <v>419.43</v>
      </c>
      <c r="E8" s="8">
        <f t="shared" si="0"/>
        <v>425.73721804511274</v>
      </c>
      <c r="F8" s="8">
        <f t="shared" si="1"/>
        <v>409.96521845329602</v>
      </c>
      <c r="G8" s="8">
        <f t="shared" si="2"/>
        <v>431.68494519678262</v>
      </c>
      <c r="H8" s="8">
        <f t="shared" ref="H8:H50" si="3">G8*(1+$H$3)*(1-$H$2)</f>
        <v>443.50870044573463</v>
      </c>
      <c r="I8" s="8">
        <f t="shared" ref="I8:I50" si="4">H8*(1+$I$3)*(1-$I$2)</f>
        <v>457.06956990615674</v>
      </c>
      <c r="J8" s="8">
        <f t="shared" ref="J8:J46" si="5">I8*(1+$J$3)*(1-$J$2)</f>
        <v>469.08669742304522</v>
      </c>
    </row>
    <row r="9" spans="2:10" x14ac:dyDescent="0.2">
      <c r="B9" s="6"/>
      <c r="C9" s="7" t="s">
        <v>6</v>
      </c>
      <c r="D9" s="8">
        <v>481.65</v>
      </c>
      <c r="E9" s="8">
        <f t="shared" si="0"/>
        <v>488.89285714285705</v>
      </c>
      <c r="F9" s="8">
        <f t="shared" si="1"/>
        <v>470.78117318272416</v>
      </c>
      <c r="G9" s="8">
        <f t="shared" si="2"/>
        <v>495.72289500996669</v>
      </c>
      <c r="H9" s="8">
        <f t="shared" si="3"/>
        <v>509.30063555226872</v>
      </c>
      <c r="I9" s="8">
        <f t="shared" si="4"/>
        <v>524.87318109172054</v>
      </c>
      <c r="J9" s="8">
        <f t="shared" si="5"/>
        <v>538.67297955274933</v>
      </c>
    </row>
    <row r="10" spans="2:10" x14ac:dyDescent="0.2">
      <c r="B10" s="6" t="s">
        <v>8</v>
      </c>
      <c r="C10" s="7" t="s">
        <v>5</v>
      </c>
      <c r="D10" s="8">
        <v>176.01</v>
      </c>
      <c r="E10" s="8">
        <f t="shared" si="0"/>
        <v>178.6567669172932</v>
      </c>
      <c r="F10" s="8">
        <f t="shared" si="1"/>
        <v>172.03819016275571</v>
      </c>
      <c r="G10" s="8">
        <f t="shared" si="2"/>
        <v>181.15267673768139</v>
      </c>
      <c r="H10" s="8">
        <f t="shared" si="3"/>
        <v>186.11440851978577</v>
      </c>
      <c r="I10" s="8">
        <f t="shared" si="4"/>
        <v>191.80510454469788</v>
      </c>
      <c r="J10" s="8">
        <f t="shared" si="5"/>
        <v>196.84798324733609</v>
      </c>
    </row>
    <row r="11" spans="2:10" x14ac:dyDescent="0.2">
      <c r="B11" s="6" t="s">
        <v>9</v>
      </c>
      <c r="C11" s="7" t="s">
        <v>5</v>
      </c>
      <c r="D11" s="8">
        <v>505.34</v>
      </c>
      <c r="E11" s="8">
        <f t="shared" si="0"/>
        <v>512.93909774436077</v>
      </c>
      <c r="F11" s="8">
        <f t="shared" si="1"/>
        <v>493.93658892589599</v>
      </c>
      <c r="G11" s="8">
        <f t="shared" si="2"/>
        <v>520.10507165854153</v>
      </c>
      <c r="H11" s="8">
        <f t="shared" si="3"/>
        <v>534.35063463092172</v>
      </c>
      <c r="I11" s="8">
        <f t="shared" si="4"/>
        <v>550.68911726957344</v>
      </c>
      <c r="J11" s="8">
        <f t="shared" si="5"/>
        <v>565.16766010004449</v>
      </c>
    </row>
    <row r="12" spans="2:10" x14ac:dyDescent="0.2">
      <c r="B12" s="6"/>
      <c r="C12" s="7" t="s">
        <v>6</v>
      </c>
      <c r="D12" s="8">
        <v>582.54</v>
      </c>
      <c r="E12" s="8">
        <f t="shared" si="0"/>
        <v>591.29999999999995</v>
      </c>
      <c r="F12" s="8">
        <f t="shared" si="1"/>
        <v>569.39450768372092</v>
      </c>
      <c r="G12" s="8">
        <f t="shared" si="2"/>
        <v>599.56070852093023</v>
      </c>
      <c r="H12" s="8">
        <f t="shared" si="3"/>
        <v>615.98254382771449</v>
      </c>
      <c r="I12" s="8">
        <f t="shared" si="4"/>
        <v>634.81703085886227</v>
      </c>
      <c r="J12" s="8">
        <f t="shared" si="5"/>
        <v>651.50743799160966</v>
      </c>
    </row>
    <row r="13" spans="2:10" x14ac:dyDescent="0.2">
      <c r="B13" s="6" t="s">
        <v>10</v>
      </c>
      <c r="C13" s="7" t="s">
        <v>5</v>
      </c>
      <c r="D13" s="8">
        <v>320.95</v>
      </c>
      <c r="E13" s="8">
        <f t="shared" si="0"/>
        <v>325.77631578947364</v>
      </c>
      <c r="F13" s="8">
        <f t="shared" si="1"/>
        <v>313.70750032802931</v>
      </c>
      <c r="G13" s="8">
        <f t="shared" si="2"/>
        <v>330.32754729253361</v>
      </c>
      <c r="H13" s="8">
        <f t="shared" si="3"/>
        <v>339.37514581231318</v>
      </c>
      <c r="I13" s="8">
        <f t="shared" si="4"/>
        <v>349.75199308914716</v>
      </c>
      <c r="J13" s="8">
        <f>I13*(1+$J$3)*(1-$J$2)</f>
        <v>358.94756106603336</v>
      </c>
    </row>
    <row r="14" spans="2:10" x14ac:dyDescent="0.2">
      <c r="B14" s="6" t="s">
        <v>11</v>
      </c>
      <c r="C14" s="7" t="s">
        <v>5</v>
      </c>
      <c r="D14" s="8">
        <v>591.78</v>
      </c>
      <c r="E14" s="8">
        <f t="shared" si="0"/>
        <v>600.67894736842095</v>
      </c>
      <c r="F14" s="8">
        <f t="shared" si="1"/>
        <v>578.42599951432055</v>
      </c>
      <c r="G14" s="8">
        <f t="shared" si="2"/>
        <v>609.07068371015896</v>
      </c>
      <c r="H14" s="8">
        <f t="shared" si="3"/>
        <v>625.75299513572418</v>
      </c>
      <c r="I14" s="8">
        <f t="shared" si="4"/>
        <v>644.88622673405666</v>
      </c>
      <c r="J14" s="8">
        <f>I14*(1+$J$3)*(1-$J$2)</f>
        <v>661.84136995686924</v>
      </c>
    </row>
    <row r="15" spans="2:10" x14ac:dyDescent="0.2">
      <c r="B15" s="6"/>
      <c r="C15" s="7" t="s">
        <v>6</v>
      </c>
      <c r="D15" s="8">
        <v>684.05</v>
      </c>
      <c r="E15" s="8">
        <f t="shared" si="0"/>
        <v>694.33646616541341</v>
      </c>
      <c r="F15" s="8">
        <f t="shared" si="1"/>
        <v>668.61385137681407</v>
      </c>
      <c r="G15" s="8">
        <f t="shared" si="2"/>
        <v>704.0366372502184</v>
      </c>
      <c r="H15" s="8">
        <f t="shared" si="3"/>
        <v>723.32004515629478</v>
      </c>
      <c r="I15" s="8">
        <f t="shared" si="4"/>
        <v>745.43651931026977</v>
      </c>
      <c r="J15" s="8">
        <f t="shared" si="5"/>
        <v>765.03529879177461</v>
      </c>
    </row>
    <row r="16" spans="2:10" x14ac:dyDescent="0.2">
      <c r="B16" s="6" t="s">
        <v>12</v>
      </c>
      <c r="C16" s="7" t="s">
        <v>5</v>
      </c>
      <c r="D16" s="8">
        <v>53.28</v>
      </c>
      <c r="E16" s="8">
        <f t="shared" si="0"/>
        <v>54.081203007518795</v>
      </c>
      <c r="F16" s="8">
        <f t="shared" si="1"/>
        <v>52.077693153068715</v>
      </c>
      <c r="G16" s="8">
        <f t="shared" si="2"/>
        <v>54.83674005217695</v>
      </c>
      <c r="H16" s="8">
        <f t="shared" si="3"/>
        <v>56.338706243589492</v>
      </c>
      <c r="I16" s="8">
        <f t="shared" si="4"/>
        <v>58.0613372543691</v>
      </c>
      <c r="J16" s="8">
        <f t="shared" si="5"/>
        <v>59.587867436043794</v>
      </c>
    </row>
    <row r="17" spans="2:10" x14ac:dyDescent="0.2">
      <c r="B17" s="6" t="s">
        <v>13</v>
      </c>
      <c r="C17" s="7" t="s">
        <v>5</v>
      </c>
      <c r="D17" s="8">
        <v>53.28</v>
      </c>
      <c r="E17" s="8">
        <f t="shared" si="0"/>
        <v>54.081203007518795</v>
      </c>
      <c r="F17" s="8">
        <f t="shared" si="1"/>
        <v>52.077693153068715</v>
      </c>
      <c r="G17" s="8">
        <f t="shared" si="2"/>
        <v>54.83674005217695</v>
      </c>
      <c r="H17" s="8">
        <f t="shared" si="3"/>
        <v>56.338706243589492</v>
      </c>
      <c r="I17" s="8">
        <f t="shared" si="4"/>
        <v>58.0613372543691</v>
      </c>
      <c r="J17" s="8">
        <f t="shared" si="5"/>
        <v>59.587867436043794</v>
      </c>
    </row>
    <row r="18" spans="2:10" x14ac:dyDescent="0.2">
      <c r="B18" s="6" t="s">
        <v>14</v>
      </c>
      <c r="C18" s="7" t="s">
        <v>5</v>
      </c>
      <c r="D18" s="8">
        <v>50.12</v>
      </c>
      <c r="E18" s="8">
        <f t="shared" si="0"/>
        <v>50.873684210526307</v>
      </c>
      <c r="F18" s="8">
        <f t="shared" si="1"/>
        <v>48.989001141738058</v>
      </c>
      <c r="G18" s="8">
        <f t="shared" si="2"/>
        <v>51.584410874908194</v>
      </c>
      <c r="H18" s="8">
        <f t="shared" si="3"/>
        <v>52.997296488902123</v>
      </c>
      <c r="I18" s="8">
        <f t="shared" si="4"/>
        <v>54.617759444237599</v>
      </c>
      <c r="J18" s="8">
        <f t="shared" si="5"/>
        <v>56.053752175197353</v>
      </c>
    </row>
    <row r="19" spans="2:10" x14ac:dyDescent="0.2">
      <c r="B19" s="6" t="s">
        <v>15</v>
      </c>
      <c r="C19" s="7" t="s">
        <v>5</v>
      </c>
      <c r="D19" s="8">
        <v>81.680000000000007</v>
      </c>
      <c r="E19" s="8">
        <f t="shared" si="0"/>
        <v>82.908270676691728</v>
      </c>
      <c r="F19" s="8">
        <f t="shared" si="1"/>
        <v>79.836823887812557</v>
      </c>
      <c r="G19" s="8">
        <f t="shared" si="2"/>
        <v>84.066533923832836</v>
      </c>
      <c r="H19" s="8">
        <f t="shared" si="3"/>
        <v>86.369097709767075</v>
      </c>
      <c r="I19" s="8">
        <f t="shared" si="4"/>
        <v>89.009947953019292</v>
      </c>
      <c r="J19" s="8">
        <f t="shared" si="5"/>
        <v>91.350169147448511</v>
      </c>
    </row>
    <row r="20" spans="2:10" x14ac:dyDescent="0.2">
      <c r="B20" s="6" t="s">
        <v>14</v>
      </c>
      <c r="C20" s="7" t="s">
        <v>6</v>
      </c>
      <c r="D20" s="8">
        <v>221.38</v>
      </c>
      <c r="E20" s="8">
        <f t="shared" si="0"/>
        <v>224.70902255639095</v>
      </c>
      <c r="F20" s="8">
        <f t="shared" si="1"/>
        <v>216.38437894568978</v>
      </c>
      <c r="G20" s="8">
        <f t="shared" si="2"/>
        <v>227.84830166574574</v>
      </c>
      <c r="H20" s="8">
        <f t="shared" si="3"/>
        <v>234.08901629515469</v>
      </c>
      <c r="I20" s="8">
        <f t="shared" si="4"/>
        <v>241.24659987560494</v>
      </c>
      <c r="J20" s="8">
        <f t="shared" si="5"/>
        <v>247.58937862221049</v>
      </c>
    </row>
    <row r="21" spans="2:10" x14ac:dyDescent="0.2">
      <c r="B21" s="6" t="s">
        <v>16</v>
      </c>
      <c r="C21" s="7" t="s">
        <v>5</v>
      </c>
      <c r="D21" s="8">
        <v>44.01</v>
      </c>
      <c r="E21" s="8">
        <f t="shared" si="0"/>
        <v>44.671804511278189</v>
      </c>
      <c r="F21" s="8">
        <f t="shared" si="1"/>
        <v>43.016878297044933</v>
      </c>
      <c r="G21" s="8">
        <f t="shared" si="2"/>
        <v>45.29588832012589</v>
      </c>
      <c r="H21" s="8">
        <f t="shared" si="3"/>
        <v>46.536532691073077</v>
      </c>
      <c r="I21" s="8">
        <f t="shared" si="4"/>
        <v>47.959449184774478</v>
      </c>
      <c r="J21" s="8">
        <f t="shared" si="5"/>
        <v>49.220383743624012</v>
      </c>
    </row>
    <row r="22" spans="2:10" x14ac:dyDescent="0.2">
      <c r="B22" s="6" t="s">
        <v>17</v>
      </c>
      <c r="C22" s="6"/>
      <c r="D22" s="12">
        <v>44.01</v>
      </c>
      <c r="E22" s="12">
        <f t="shared" si="0"/>
        <v>44.671804511278189</v>
      </c>
      <c r="F22" s="12">
        <f t="shared" si="1"/>
        <v>43.016878297044933</v>
      </c>
      <c r="G22" s="12">
        <f t="shared" si="2"/>
        <v>45.29588832012589</v>
      </c>
      <c r="H22" s="12">
        <f t="shared" si="3"/>
        <v>46.536532691073077</v>
      </c>
      <c r="I22" s="8">
        <f t="shared" si="4"/>
        <v>47.959449184774478</v>
      </c>
      <c r="J22" s="8">
        <f t="shared" si="5"/>
        <v>49.220383743624012</v>
      </c>
    </row>
    <row r="23" spans="2:10" x14ac:dyDescent="0.2">
      <c r="B23" s="6" t="s">
        <v>18</v>
      </c>
      <c r="C23" s="6"/>
      <c r="D23" s="12">
        <v>44.71</v>
      </c>
      <c r="E23" s="12">
        <f t="shared" si="0"/>
        <v>45.382330827067662</v>
      </c>
      <c r="F23" s="12">
        <f t="shared" si="1"/>
        <v>43.701082223605525</v>
      </c>
      <c r="G23" s="12">
        <f t="shared" si="2"/>
        <v>46.016340985976562</v>
      </c>
      <c r="H23" s="12">
        <f t="shared" si="3"/>
        <v>47.276718396225341</v>
      </c>
      <c r="I23" s="8">
        <f t="shared" si="4"/>
        <v>48.722267054107405</v>
      </c>
      <c r="J23" s="8">
        <f t="shared" si="5"/>
        <v>50.003257377355823</v>
      </c>
    </row>
    <row r="24" spans="2:10" x14ac:dyDescent="0.2">
      <c r="B24" s="6" t="s">
        <v>19</v>
      </c>
      <c r="C24" s="7" t="s">
        <v>5</v>
      </c>
      <c r="D24" s="8">
        <v>598.61</v>
      </c>
      <c r="E24" s="8">
        <f t="shared" si="0"/>
        <v>607.61165413533831</v>
      </c>
      <c r="F24" s="8">
        <f t="shared" si="1"/>
        <v>585.10187496919048</v>
      </c>
      <c r="G24" s="8">
        <f t="shared" si="2"/>
        <v>616.10024329267355</v>
      </c>
      <c r="H24" s="8">
        <f t="shared" si="3"/>
        <v>632.97509280170993</v>
      </c>
      <c r="I24" s="8">
        <f t="shared" si="4"/>
        <v>652.32914965911948</v>
      </c>
      <c r="J24" s="8">
        <f t="shared" si="5"/>
        <v>669.47997984028109</v>
      </c>
    </row>
    <row r="25" spans="2:10" x14ac:dyDescent="0.2">
      <c r="B25" s="6"/>
      <c r="C25" s="7" t="s">
        <v>6</v>
      </c>
      <c r="D25" s="8">
        <v>719.4</v>
      </c>
      <c r="E25" s="8">
        <f t="shared" si="0"/>
        <v>730.21804511278185</v>
      </c>
      <c r="F25" s="8">
        <f t="shared" si="1"/>
        <v>703.16614966812369</v>
      </c>
      <c r="G25" s="8">
        <f t="shared" si="2"/>
        <v>740.41949687567751</v>
      </c>
      <c r="H25" s="8">
        <f t="shared" si="3"/>
        <v>760.69942326648425</v>
      </c>
      <c r="I25" s="8">
        <f t="shared" si="4"/>
        <v>783.95882171158269</v>
      </c>
      <c r="J25" s="8">
        <f t="shared" si="5"/>
        <v>804.57041729523087</v>
      </c>
    </row>
    <row r="26" spans="2:10" x14ac:dyDescent="0.2">
      <c r="B26" s="6" t="s">
        <v>20</v>
      </c>
      <c r="C26" s="7" t="s">
        <v>5</v>
      </c>
      <c r="D26" s="8">
        <v>329.27</v>
      </c>
      <c r="E26" s="8">
        <f t="shared" si="0"/>
        <v>334.22142857142853</v>
      </c>
      <c r="F26" s="8">
        <f t="shared" si="1"/>
        <v>321.83975271229235</v>
      </c>
      <c r="G26" s="8">
        <f t="shared" si="2"/>
        <v>338.89064183521589</v>
      </c>
      <c r="H26" s="8">
        <f t="shared" si="3"/>
        <v>348.17278162212295</v>
      </c>
      <c r="I26" s="8">
        <f t="shared" si="4"/>
        <v>358.81862833607568</v>
      </c>
      <c r="J26" s="8">
        <f>I26*(1+$J$3)*(1-$J$2)</f>
        <v>368.25257339838851</v>
      </c>
    </row>
    <row r="27" spans="2:10" x14ac:dyDescent="0.2">
      <c r="B27" s="6"/>
      <c r="C27" s="7" t="s">
        <v>6</v>
      </c>
      <c r="D27" s="8">
        <v>380.45</v>
      </c>
      <c r="E27" s="8">
        <f t="shared" si="0"/>
        <v>386.1710526315789</v>
      </c>
      <c r="F27" s="8">
        <f t="shared" si="1"/>
        <v>371.86483408567932</v>
      </c>
      <c r="G27" s="8">
        <f t="shared" si="2"/>
        <v>391.56602388984084</v>
      </c>
      <c r="H27" s="8">
        <f t="shared" si="3"/>
        <v>402.29093075025565</v>
      </c>
      <c r="I27" s="8">
        <f t="shared" si="4"/>
        <v>414.59151198244598</v>
      </c>
      <c r="J27" s="8">
        <f t="shared" si="5"/>
        <v>425.49181993323685</v>
      </c>
    </row>
    <row r="28" spans="2:10" x14ac:dyDescent="0.2">
      <c r="B28" s="6" t="s">
        <v>21</v>
      </c>
      <c r="C28" s="6"/>
      <c r="D28" s="12">
        <v>52.17</v>
      </c>
      <c r="E28" s="12">
        <f t="shared" si="0"/>
        <v>52.954511278195483</v>
      </c>
      <c r="F28" s="12">
        <f t="shared" si="1"/>
        <v>50.992741212379784</v>
      </c>
      <c r="G28" s="12">
        <f t="shared" si="2"/>
        <v>53.694307967756593</v>
      </c>
      <c r="H28" s="12">
        <f t="shared" si="3"/>
        <v>55.164983196848041</v>
      </c>
      <c r="I28" s="8">
        <f t="shared" si="4"/>
        <v>56.851726061569742</v>
      </c>
      <c r="J28" s="8">
        <f t="shared" si="5"/>
        <v>58.346453531126215</v>
      </c>
    </row>
    <row r="29" spans="2:10" x14ac:dyDescent="0.2">
      <c r="B29" s="6" t="s">
        <v>22</v>
      </c>
      <c r="C29" s="6"/>
      <c r="D29" s="12">
        <v>9.84</v>
      </c>
      <c r="E29" s="12">
        <f t="shared" si="0"/>
        <v>9.9879699248120293</v>
      </c>
      <c r="F29" s="12">
        <f t="shared" si="1"/>
        <v>9.6179523390802579</v>
      </c>
      <c r="G29" s="12">
        <f t="shared" si="2"/>
        <v>10.12750604567232</v>
      </c>
      <c r="H29" s="12">
        <f t="shared" si="3"/>
        <v>10.404896198140401</v>
      </c>
      <c r="I29" s="8">
        <f t="shared" si="4"/>
        <v>10.723039763194294</v>
      </c>
      <c r="J29" s="8">
        <f t="shared" si="5"/>
        <v>11.004966508458541</v>
      </c>
    </row>
    <row r="30" spans="2:10" x14ac:dyDescent="0.2">
      <c r="B30" s="6" t="s">
        <v>23</v>
      </c>
      <c r="C30" s="6"/>
      <c r="D30" s="12">
        <v>9.84</v>
      </c>
      <c r="E30" s="12">
        <f t="shared" si="0"/>
        <v>9.9879699248120293</v>
      </c>
      <c r="F30" s="12">
        <f t="shared" si="1"/>
        <v>9.6179523390802579</v>
      </c>
      <c r="G30" s="12">
        <f t="shared" si="2"/>
        <v>10.12750604567232</v>
      </c>
      <c r="H30" s="12">
        <f t="shared" si="3"/>
        <v>10.404896198140401</v>
      </c>
      <c r="I30" s="8">
        <f t="shared" si="4"/>
        <v>10.723039763194294</v>
      </c>
      <c r="J30" s="8">
        <f t="shared" si="5"/>
        <v>11.004966508458541</v>
      </c>
    </row>
    <row r="31" spans="2:10" x14ac:dyDescent="0.2">
      <c r="B31" s="6"/>
      <c r="C31" s="7"/>
      <c r="D31" s="8"/>
      <c r="E31" s="8"/>
      <c r="F31" s="8"/>
      <c r="G31" s="8"/>
      <c r="H31" s="8"/>
      <c r="I31" s="8">
        <f t="shared" si="4"/>
        <v>0</v>
      </c>
      <c r="J31" s="8">
        <f t="shared" si="5"/>
        <v>0</v>
      </c>
    </row>
    <row r="32" spans="2:10" x14ac:dyDescent="0.2">
      <c r="B32" s="4" t="s">
        <v>33</v>
      </c>
      <c r="C32" s="4"/>
      <c r="D32" s="5"/>
      <c r="E32" s="5"/>
      <c r="F32" s="5"/>
      <c r="G32" s="5"/>
      <c r="H32" s="5"/>
      <c r="I32" s="8">
        <f t="shared" si="4"/>
        <v>0</v>
      </c>
      <c r="J32" s="8">
        <f t="shared" si="5"/>
        <v>0</v>
      </c>
    </row>
    <row r="33" spans="2:10" x14ac:dyDescent="0.2">
      <c r="B33" s="6" t="s">
        <v>24</v>
      </c>
      <c r="C33" s="7" t="s">
        <v>5</v>
      </c>
      <c r="D33" s="8">
        <v>479.53</v>
      </c>
      <c r="E33" s="8">
        <f t="shared" ref="E33:E38" si="6">D33*(1+$E$3)</f>
        <v>486.74097744360893</v>
      </c>
      <c r="F33" s="8">
        <f t="shared" ref="F33:F38" si="7">E33*(1+$F$3)*(1-$F$2)</f>
        <v>468.70901271942637</v>
      </c>
      <c r="G33" s="8">
        <f t="shared" si="2"/>
        <v>493.5409526505332</v>
      </c>
      <c r="H33" s="8">
        <f t="shared" si="3"/>
        <v>507.05893027380756</v>
      </c>
      <c r="I33" s="8">
        <f t="shared" si="4"/>
        <v>522.56293268745515</v>
      </c>
      <c r="J33" s="8">
        <f t="shared" si="5"/>
        <v>536.30199083344746</v>
      </c>
    </row>
    <row r="34" spans="2:10" x14ac:dyDescent="0.2">
      <c r="B34" s="6"/>
      <c r="C34" s="7" t="s">
        <v>6</v>
      </c>
      <c r="D34" s="8">
        <v>537.44000000000005</v>
      </c>
      <c r="E34" s="8">
        <f t="shared" si="6"/>
        <v>545.52180451127822</v>
      </c>
      <c r="F34" s="8">
        <f t="shared" si="7"/>
        <v>525.31222612960312</v>
      </c>
      <c r="G34" s="8">
        <f t="shared" si="2"/>
        <v>553.14297247826539</v>
      </c>
      <c r="H34" s="8">
        <f t="shared" si="3"/>
        <v>568.29343625290414</v>
      </c>
      <c r="I34" s="8">
        <f t="shared" si="4"/>
        <v>585.66976527755492</v>
      </c>
      <c r="J34" s="8">
        <f t="shared" si="5"/>
        <v>601.06800816117448</v>
      </c>
    </row>
    <row r="35" spans="2:10" x14ac:dyDescent="0.2">
      <c r="B35" s="6" t="s">
        <v>25</v>
      </c>
      <c r="C35" s="7" t="s">
        <v>5</v>
      </c>
      <c r="D35" s="8">
        <v>593.88</v>
      </c>
      <c r="E35" s="8">
        <f t="shared" si="6"/>
        <v>602.81052631578939</v>
      </c>
      <c r="F35" s="8">
        <f t="shared" si="7"/>
        <v>580.47861129400246</v>
      </c>
      <c r="G35" s="8">
        <f t="shared" si="2"/>
        <v>611.23204170771112</v>
      </c>
      <c r="H35" s="8">
        <f t="shared" si="3"/>
        <v>627.97355225118099</v>
      </c>
      <c r="I35" s="8">
        <f t="shared" si="4"/>
        <v>647.17468034205547</v>
      </c>
      <c r="J35" s="8">
        <f t="shared" si="5"/>
        <v>664.18999085806456</v>
      </c>
    </row>
    <row r="36" spans="2:10" x14ac:dyDescent="0.2">
      <c r="B36" s="6"/>
      <c r="C36" s="7" t="s">
        <v>6</v>
      </c>
      <c r="D36" s="8">
        <v>651.78</v>
      </c>
      <c r="E36" s="8">
        <f t="shared" si="6"/>
        <v>661.58120300751875</v>
      </c>
      <c r="F36" s="8">
        <f t="shared" si="7"/>
        <v>637.07205036237099</v>
      </c>
      <c r="G36" s="8">
        <f t="shared" si="2"/>
        <v>670.82376935450247</v>
      </c>
      <c r="H36" s="8">
        <f t="shared" si="3"/>
        <v>689.1974841487754</v>
      </c>
      <c r="I36" s="8">
        <f t="shared" si="4"/>
        <v>710.27061553402189</v>
      </c>
      <c r="J36" s="8">
        <f t="shared" si="5"/>
        <v>728.94482427673836</v>
      </c>
    </row>
    <row r="37" spans="2:10" x14ac:dyDescent="0.2">
      <c r="B37" s="6" t="s">
        <v>26</v>
      </c>
      <c r="C37" s="7" t="s">
        <v>5</v>
      </c>
      <c r="D37" s="8">
        <v>2325.3000000000002</v>
      </c>
      <c r="E37" s="8">
        <f t="shared" si="6"/>
        <v>2360.2669172932328</v>
      </c>
      <c r="F37" s="8">
        <f t="shared" si="7"/>
        <v>2272.8277006161911</v>
      </c>
      <c r="G37" s="8">
        <f t="shared" si="2"/>
        <v>2393.2408341465289</v>
      </c>
      <c r="H37" s="8">
        <f t="shared" si="3"/>
        <v>2458.7911717008005</v>
      </c>
      <c r="I37" s="8">
        <f t="shared" si="4"/>
        <v>2533.9719879426516</v>
      </c>
      <c r="J37" s="8">
        <f t="shared" si="5"/>
        <v>2600.5943721665285</v>
      </c>
    </row>
    <row r="38" spans="2:10" x14ac:dyDescent="0.2">
      <c r="B38" s="6"/>
      <c r="C38" s="7" t="s">
        <v>6</v>
      </c>
      <c r="D38" s="8">
        <v>2883.94</v>
      </c>
      <c r="E38" s="8">
        <f t="shared" si="6"/>
        <v>2927.3075187969921</v>
      </c>
      <c r="F38" s="8">
        <f t="shared" si="7"/>
        <v>2818.8615313787723</v>
      </c>
      <c r="G38" s="8">
        <f t="shared" si="2"/>
        <v>2968.2032302191287</v>
      </c>
      <c r="H38" s="8">
        <f t="shared" si="3"/>
        <v>3049.5016607383154</v>
      </c>
      <c r="I38" s="8">
        <f t="shared" si="4"/>
        <v>3142.7442372628598</v>
      </c>
      <c r="J38" s="8">
        <f t="shared" si="5"/>
        <v>3225.3722675207223</v>
      </c>
    </row>
    <row r="39" spans="2:10" x14ac:dyDescent="0.2">
      <c r="B39" s="21"/>
      <c r="C39" s="21"/>
      <c r="D39" s="22"/>
      <c r="E39" s="22"/>
      <c r="F39" s="22"/>
      <c r="G39" s="22"/>
      <c r="H39" s="22"/>
      <c r="I39" s="8">
        <f t="shared" si="4"/>
        <v>0</v>
      </c>
      <c r="J39" s="8">
        <f t="shared" si="5"/>
        <v>0</v>
      </c>
    </row>
    <row r="40" spans="2:10" x14ac:dyDescent="0.2">
      <c r="B40" s="4" t="s">
        <v>34</v>
      </c>
      <c r="C40" s="4"/>
      <c r="D40" s="5"/>
      <c r="E40" s="5"/>
      <c r="F40" s="5"/>
      <c r="G40" s="5"/>
      <c r="H40" s="5"/>
      <c r="I40" s="8">
        <f t="shared" si="4"/>
        <v>0</v>
      </c>
      <c r="J40" s="8">
        <f t="shared" si="5"/>
        <v>0</v>
      </c>
    </row>
    <row r="41" spans="2:10" x14ac:dyDescent="0.2">
      <c r="B41" s="6" t="s">
        <v>24</v>
      </c>
      <c r="C41" s="7" t="s">
        <v>5</v>
      </c>
      <c r="D41" s="8">
        <v>448.52</v>
      </c>
      <c r="E41" s="8">
        <f t="shared" ref="E41:E50" si="8">D41*(1+$E$3)</f>
        <v>455.2646616541353</v>
      </c>
      <c r="F41" s="8">
        <f t="shared" ref="F41:F50" si="9">E41*(1+$F$3)*(1-$F$2)</f>
        <v>438.39877877279241</v>
      </c>
      <c r="G41" s="8">
        <f t="shared" si="2"/>
        <v>461.62489955334843</v>
      </c>
      <c r="H41" s="8">
        <f t="shared" si="3"/>
        <v>474.26870353556228</v>
      </c>
      <c r="I41" s="8">
        <f t="shared" si="4"/>
        <v>488.77010107600654</v>
      </c>
      <c r="J41" s="8">
        <f t="shared" si="5"/>
        <v>501.62068885912845</v>
      </c>
    </row>
    <row r="42" spans="2:10" x14ac:dyDescent="0.2">
      <c r="B42" s="6"/>
      <c r="C42" s="7" t="s">
        <v>6</v>
      </c>
      <c r="D42" s="8">
        <v>501.02</v>
      </c>
      <c r="E42" s="8">
        <f t="shared" si="8"/>
        <v>508.55413533834582</v>
      </c>
      <c r="F42" s="8">
        <f t="shared" si="9"/>
        <v>489.71407326483649</v>
      </c>
      <c r="G42" s="8">
        <f t="shared" si="2"/>
        <v>515.65884949214899</v>
      </c>
      <c r="H42" s="8">
        <f t="shared" si="3"/>
        <v>529.78263142198227</v>
      </c>
      <c r="I42" s="8">
        <f t="shared" si="4"/>
        <v>545.98144127597618</v>
      </c>
      <c r="J42" s="8">
        <f t="shared" si="5"/>
        <v>560.33621138901412</v>
      </c>
    </row>
    <row r="43" spans="2:10" x14ac:dyDescent="0.2">
      <c r="B43" s="6" t="s">
        <v>25</v>
      </c>
      <c r="C43" s="7" t="s">
        <v>5</v>
      </c>
      <c r="D43" s="8">
        <v>562.86</v>
      </c>
      <c r="E43" s="8">
        <f t="shared" si="8"/>
        <v>571.32406015037589</v>
      </c>
      <c r="F43" s="8">
        <f t="shared" si="9"/>
        <v>550.15860300556028</v>
      </c>
      <c r="G43" s="8">
        <f t="shared" si="2"/>
        <v>579.30569642958551</v>
      </c>
      <c r="H43" s="8">
        <f t="shared" si="3"/>
        <v>595.17275143143354</v>
      </c>
      <c r="I43" s="8">
        <f t="shared" si="4"/>
        <v>613.37095133247351</v>
      </c>
      <c r="J43" s="8">
        <f t="shared" si="5"/>
        <v>629.49750497469245</v>
      </c>
    </row>
    <row r="44" spans="2:10" x14ac:dyDescent="0.2">
      <c r="B44" s="6"/>
      <c r="C44" s="7" t="s">
        <v>6</v>
      </c>
      <c r="D44" s="8">
        <v>615.36</v>
      </c>
      <c r="E44" s="8">
        <f t="shared" si="8"/>
        <v>624.61353383458641</v>
      </c>
      <c r="F44" s="8">
        <f t="shared" si="9"/>
        <v>601.47389749760441</v>
      </c>
      <c r="G44" s="8">
        <f t="shared" si="2"/>
        <v>633.33964636838596</v>
      </c>
      <c r="H44" s="8">
        <f t="shared" si="3"/>
        <v>650.6866793178533</v>
      </c>
      <c r="I44" s="8">
        <f t="shared" si="4"/>
        <v>670.58229153244304</v>
      </c>
      <c r="J44" s="8">
        <f t="shared" si="5"/>
        <v>688.21302750457789</v>
      </c>
    </row>
    <row r="45" spans="2:10" x14ac:dyDescent="0.2">
      <c r="B45" s="6" t="s">
        <v>26</v>
      </c>
      <c r="C45" s="7" t="s">
        <v>5</v>
      </c>
      <c r="D45" s="8">
        <v>1988.74</v>
      </c>
      <c r="E45" s="8">
        <f t="shared" si="8"/>
        <v>2018.6458646616538</v>
      </c>
      <c r="F45" s="8">
        <f t="shared" si="9"/>
        <v>1943.862452725861</v>
      </c>
      <c r="G45" s="8">
        <f t="shared" si="2"/>
        <v>2046.8471924055252</v>
      </c>
      <c r="H45" s="8">
        <f t="shared" si="3"/>
        <v>2102.9098846635916</v>
      </c>
      <c r="I45" s="8">
        <f t="shared" si="4"/>
        <v>2167.2091563673798</v>
      </c>
      <c r="J45" s="8">
        <f t="shared" si="5"/>
        <v>2224.1887290682757</v>
      </c>
    </row>
    <row r="46" spans="2:10" x14ac:dyDescent="0.2">
      <c r="B46" s="13"/>
      <c r="C46" s="14" t="s">
        <v>6</v>
      </c>
      <c r="D46" s="15">
        <v>2256.19</v>
      </c>
      <c r="E46" s="15">
        <f t="shared" si="8"/>
        <v>2290.117669172932</v>
      </c>
      <c r="F46" s="15">
        <f t="shared" si="9"/>
        <v>2205.2772243810455</v>
      </c>
      <c r="G46" s="15">
        <f t="shared" si="2"/>
        <v>2322.1115716651861</v>
      </c>
      <c r="H46" s="15">
        <f t="shared" si="3"/>
        <v>2385.7136944392678</v>
      </c>
      <c r="I46" s="8">
        <f t="shared" si="4"/>
        <v>2458.660069443225</v>
      </c>
      <c r="J46" s="8">
        <f t="shared" si="5"/>
        <v>2523.3023766990927</v>
      </c>
    </row>
    <row r="47" spans="2:10" ht="45" x14ac:dyDescent="0.2">
      <c r="B47" s="9" t="s">
        <v>28</v>
      </c>
      <c r="C47" s="9" t="s">
        <v>2</v>
      </c>
      <c r="D47" s="9" t="s">
        <v>3</v>
      </c>
      <c r="E47" s="9">
        <v>2016</v>
      </c>
      <c r="F47" s="9" t="s">
        <v>31</v>
      </c>
      <c r="G47" s="9" t="s">
        <v>32</v>
      </c>
      <c r="H47" s="9">
        <v>2018</v>
      </c>
      <c r="I47" s="9">
        <v>2019</v>
      </c>
      <c r="J47" s="9">
        <v>2020</v>
      </c>
    </row>
    <row r="48" spans="2:10" x14ac:dyDescent="0.2">
      <c r="B48" s="6" t="s">
        <v>29</v>
      </c>
      <c r="C48" s="7" t="s">
        <v>5</v>
      </c>
      <c r="D48" s="8">
        <v>120.37398418206499</v>
      </c>
      <c r="E48" s="8">
        <f t="shared" si="8"/>
        <v>122.18411928254716</v>
      </c>
      <c r="F48" s="8">
        <f t="shared" si="9"/>
        <v>117.65764661872987</v>
      </c>
      <c r="G48" s="8">
        <f t="shared" si="2"/>
        <v>123.89108257576497</v>
      </c>
      <c r="H48" s="8">
        <f t="shared" si="3"/>
        <v>127.28443194827041</v>
      </c>
      <c r="I48" s="8">
        <f t="shared" si="4"/>
        <v>131.1763230526833</v>
      </c>
      <c r="J48" s="8">
        <f>I48*(1+$J$3)*(1-$J$2)</f>
        <v>134.62516914769748</v>
      </c>
    </row>
    <row r="49" spans="2:10" x14ac:dyDescent="0.2">
      <c r="B49" s="6"/>
      <c r="C49" s="7" t="s">
        <v>6</v>
      </c>
      <c r="D49" s="8">
        <v>141.36438080411907</v>
      </c>
      <c r="E49" s="8">
        <f t="shared" si="8"/>
        <v>143.49016096658701</v>
      </c>
      <c r="F49" s="8">
        <f t="shared" si="9"/>
        <v>138.174377745692</v>
      </c>
      <c r="G49" s="8">
        <f t="shared" si="2"/>
        <v>145.494778580939</v>
      </c>
      <c r="H49" s="8">
        <f t="shared" si="3"/>
        <v>149.4798484127287</v>
      </c>
      <c r="I49" s="8">
        <f t="shared" si="4"/>
        <v>154.05039394938098</v>
      </c>
      <c r="J49" s="8">
        <f>I49*(1+$J$3)*(1-$J$2)</f>
        <v>158.10063782909651</v>
      </c>
    </row>
    <row r="50" spans="2:10" x14ac:dyDescent="0.2">
      <c r="B50" s="13" t="s">
        <v>0</v>
      </c>
      <c r="C50" s="14" t="s">
        <v>5</v>
      </c>
      <c r="D50" s="15">
        <v>68.078752040222312</v>
      </c>
      <c r="E50" s="15">
        <f t="shared" si="8"/>
        <v>69.1024926724061</v>
      </c>
      <c r="F50" s="15">
        <f t="shared" si="9"/>
        <v>66.542499230378155</v>
      </c>
      <c r="G50" s="15">
        <f t="shared" si="2"/>
        <v>70.067883421664462</v>
      </c>
      <c r="H50" s="15">
        <f t="shared" si="3"/>
        <v>71.987027263968727</v>
      </c>
      <c r="I50" s="15">
        <f t="shared" si="4"/>
        <v>74.188126540238656</v>
      </c>
      <c r="J50" s="15">
        <f>I50*(1+$J$3)*(1-$J$2)</f>
        <v>76.138657128079259</v>
      </c>
    </row>
  </sheetData>
  <conditionalFormatting sqref="B48:J50 B6:J46">
    <cfRule type="expression" dxfId="0" priority="1">
      <formula>MOD(ROW(),2)</formula>
    </cfRule>
  </conditionalFormatting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PAL</vt:lpstr>
      <vt:lpstr>PAL!Print_Area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2017-09-28T02:19:59Z</dcterms:created>
  <dcterms:modified xsi:type="dcterms:W3CDTF">2019-09-27T01:45:48Z</dcterms:modified>
</cp:coreProperties>
</file>